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pivotCache/pivotCacheDefinition4.xml" ContentType="application/vnd.openxmlformats-officedocument.spreadsheetml.pivotCacheDefinition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pivotCache/pivotCacheDefinition2.xml" ContentType="application/vnd.openxmlformats-officedocument.spreadsheetml.pivotCacheDefinition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chartsheets/sheet2.xml" ContentType="application/vnd.openxmlformats-officedocument.spreadsheetml.chartsheet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pivotCache/pivotCacheRecords2.xml" ContentType="application/vnd.openxmlformats-officedocument.spreadsheetml.pivotCacheRecords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externalLinks/externalLink2.xml" ContentType="application/vnd.openxmlformats-officedocument.spreadsheetml.externalLink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+xml"/>
  <Override PartName="/xl/chartsheets/sheet5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drawings/drawing12.xml" ContentType="application/vnd.openxmlformats-officedocument.drawingml.chartshap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pivotTables/pivotTable4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105" windowWidth="12390" windowHeight="7920" firstSheet="28" activeTab="29"/>
  </bookViews>
  <sheets>
    <sheet name="Directory" sheetId="62" r:id="rId1"/>
    <sheet name="Numbers" sheetId="113" r:id="rId2"/>
    <sheet name="ratesheet" sheetId="105" r:id="rId3"/>
    <sheet name="surplus" sheetId="95" r:id="rId4"/>
    <sheet name="surplus7" sheetId="96" r:id="rId5"/>
    <sheet name="surplus4" sheetId="97" r:id="rId6"/>
    <sheet name="example" sheetId="104" r:id="rId7"/>
    <sheet name="sample" sheetId="106" r:id="rId8"/>
    <sheet name="rates" sheetId="107" r:id="rId9"/>
    <sheet name="YSP" sheetId="109" r:id="rId10"/>
    <sheet name="YSP2" sheetId="108" r:id="rId11"/>
    <sheet name="median" sheetId="8" r:id="rId12"/>
    <sheet name="cases" sheetId="28" r:id="rId13"/>
    <sheet name="basecdf" sheetId="73" r:id="rId14"/>
    <sheet name="basedens" sheetId="72" r:id="rId15"/>
    <sheet name="casedistB" sheetId="71" r:id="rId16"/>
    <sheet name="casedistA" sheetId="84" r:id="rId17"/>
    <sheet name="casedistE" sheetId="85" r:id="rId18"/>
    <sheet name="casedistP" sheetId="86" r:id="rId19"/>
    <sheet name="casedistC" sheetId="87" r:id="rId20"/>
    <sheet name="baseN" sheetId="79" r:id="rId21"/>
    <sheet name="Dist data" sheetId="74" r:id="rId22"/>
    <sheet name="costcases" sheetId="78" r:id="rId23"/>
    <sheet name="intensive" sheetId="80" r:id="rId24"/>
    <sheet name="B dist" sheetId="75" r:id="rId25"/>
    <sheet name="Better shopping" sheetId="76" r:id="rId26"/>
    <sheet name="tau dens" sheetId="77" r:id="rId27"/>
    <sheet name="densprofit" sheetId="89" r:id="rId28"/>
    <sheet name="division" sheetId="82" r:id="rId29"/>
    <sheet name="divest2" sheetId="111" r:id="rId30"/>
    <sheet name="divest" sheetId="83" r:id="rId31"/>
    <sheet name="s dens" sheetId="81" r:id="rId32"/>
    <sheet name="distprofit" sheetId="88" r:id="rId33"/>
    <sheet name="stats" sheetId="91" r:id="rId34"/>
    <sheet name="Binned" sheetId="93" r:id="rId35"/>
    <sheet name="Pivots" sheetId="99" r:id="rId36"/>
    <sheet name="tabulated" sheetId="100" r:id="rId37"/>
    <sheet name="FHA data" sheetId="101" r:id="rId38"/>
    <sheet name="benefits 7" sheetId="102" r:id="rId39"/>
    <sheet name="benefits 4" sheetId="103" r:id="rId40"/>
    <sheet name="Division bootstrap results from" sheetId="110" r:id="rId41"/>
    <sheet name="Base case" sheetId="112" r:id="rId42"/>
  </sheets>
  <externalReferences>
    <externalReference r:id="rId43"/>
    <externalReference r:id="rId44"/>
  </externalReferences>
  <definedNames>
    <definedName name="base">median!$O$34</definedName>
    <definedName name="cases">cases!$F$43</definedName>
    <definedName name="divest2">divest2!$L$24</definedName>
    <definedName name="example">example!$I$23</definedName>
    <definedName name="gains">'Better shopping'!$H$25</definedName>
    <definedName name="rates">rates!$I$13</definedName>
    <definedName name="sample">sample!$M$26</definedName>
  </definedNames>
  <calcPr calcId="125725" calcOnSave="0"/>
  <pivotCaches>
    <pivotCache cacheId="5" r:id="rId45"/>
    <pivotCache cacheId="6" r:id="rId46"/>
    <pivotCache cacheId="7" r:id="rId47"/>
    <pivotCache cacheId="8" r:id="rId48"/>
  </pivotCaches>
</workbook>
</file>

<file path=xl/calcChain.xml><?xml version="1.0" encoding="utf-8"?>
<calcChain xmlns="http://schemas.openxmlformats.org/spreadsheetml/2006/main">
  <c r="D30" i="113"/>
  <c r="D29"/>
  <c r="D28"/>
  <c r="D27"/>
  <c r="D26"/>
  <c r="D25"/>
  <c r="D24"/>
  <c r="D18"/>
  <c r="D15"/>
  <c r="D14"/>
  <c r="D13"/>
  <c r="E30"/>
  <c r="E29"/>
  <c r="E28"/>
  <c r="E27"/>
  <c r="E26"/>
  <c r="E25"/>
  <c r="E24"/>
  <c r="E18"/>
  <c r="E15"/>
  <c r="E14"/>
  <c r="E13"/>
  <c r="C30"/>
  <c r="K24" i="111"/>
  <c r="C29" i="113"/>
  <c r="C28"/>
  <c r="C27"/>
  <c r="C26"/>
  <c r="C25"/>
  <c r="G30" i="111"/>
  <c r="G28"/>
  <c r="G26"/>
  <c r="G24"/>
  <c r="C24" i="113"/>
  <c r="C18"/>
  <c r="N33" i="8"/>
  <c r="C16" i="113" s="1"/>
  <c r="C15"/>
  <c r="C14"/>
  <c r="C13"/>
  <c r="N34" i="8" l="1"/>
  <c r="C17" i="113" s="1"/>
  <c r="D16"/>
  <c r="E16" s="1"/>
  <c r="D17"/>
  <c r="E17" s="1"/>
  <c r="A3" i="112"/>
  <c r="B3" s="1"/>
  <c r="C3"/>
  <c r="E3"/>
  <c r="G3"/>
  <c r="I3"/>
  <c r="K3"/>
  <c r="A4"/>
  <c r="B4"/>
  <c r="C4"/>
  <c r="D4"/>
  <c r="E4"/>
  <c r="F4"/>
  <c r="G4"/>
  <c r="H4"/>
  <c r="I4"/>
  <c r="J4"/>
  <c r="K4"/>
  <c r="A5"/>
  <c r="B5" s="1"/>
  <c r="C5"/>
  <c r="E5"/>
  <c r="G5"/>
  <c r="I5"/>
  <c r="K5"/>
  <c r="A6"/>
  <c r="B6" s="1"/>
  <c r="C6"/>
  <c r="E6"/>
  <c r="F6"/>
  <c r="G6"/>
  <c r="H6"/>
  <c r="I6"/>
  <c r="J6"/>
  <c r="K6"/>
  <c r="A7"/>
  <c r="B7" s="1"/>
  <c r="C7"/>
  <c r="E7"/>
  <c r="F7"/>
  <c r="G7"/>
  <c r="H7"/>
  <c r="I7"/>
  <c r="J7"/>
  <c r="K7"/>
  <c r="A8"/>
  <c r="B8" s="1"/>
  <c r="C8"/>
  <c r="E8"/>
  <c r="G8"/>
  <c r="I8"/>
  <c r="J8"/>
  <c r="K8"/>
  <c r="A9"/>
  <c r="B9" s="1"/>
  <c r="C9"/>
  <c r="D9"/>
  <c r="E9"/>
  <c r="F9"/>
  <c r="G9"/>
  <c r="H9"/>
  <c r="I9"/>
  <c r="J9"/>
  <c r="K9"/>
  <c r="A10"/>
  <c r="B10" s="1"/>
  <c r="C10"/>
  <c r="E10"/>
  <c r="G10"/>
  <c r="I10"/>
  <c r="J10"/>
  <c r="K10"/>
  <c r="A11"/>
  <c r="B11"/>
  <c r="C11"/>
  <c r="D11"/>
  <c r="E11"/>
  <c r="F11"/>
  <c r="G11"/>
  <c r="H11"/>
  <c r="I11"/>
  <c r="J11"/>
  <c r="K11"/>
  <c r="A12"/>
  <c r="B12" s="1"/>
  <c r="C12"/>
  <c r="E12"/>
  <c r="G12"/>
  <c r="I12"/>
  <c r="K12"/>
  <c r="A13"/>
  <c r="B13"/>
  <c r="C13"/>
  <c r="D13"/>
  <c r="E13"/>
  <c r="F13"/>
  <c r="G13"/>
  <c r="H13"/>
  <c r="I13"/>
  <c r="J13"/>
  <c r="K13"/>
  <c r="A14"/>
  <c r="B14" s="1"/>
  <c r="C14"/>
  <c r="E14"/>
  <c r="G14"/>
  <c r="I14"/>
  <c r="K14"/>
  <c r="A15"/>
  <c r="B15"/>
  <c r="C15"/>
  <c r="D15"/>
  <c r="E15"/>
  <c r="F15"/>
  <c r="G15"/>
  <c r="H15"/>
  <c r="I15"/>
  <c r="J15"/>
  <c r="K15"/>
  <c r="A16"/>
  <c r="B16" s="1"/>
  <c r="C16"/>
  <c r="E16"/>
  <c r="G16"/>
  <c r="I16"/>
  <c r="K16"/>
  <c r="A17"/>
  <c r="B17"/>
  <c r="C17"/>
  <c r="D17"/>
  <c r="E17"/>
  <c r="F17"/>
  <c r="G17"/>
  <c r="H17"/>
  <c r="I17"/>
  <c r="J17"/>
  <c r="K17"/>
  <c r="A18"/>
  <c r="B18" s="1"/>
  <c r="C18"/>
  <c r="E18"/>
  <c r="G18"/>
  <c r="I18"/>
  <c r="K18"/>
  <c r="A19"/>
  <c r="B19"/>
  <c r="C19"/>
  <c r="D19"/>
  <c r="E19"/>
  <c r="F19"/>
  <c r="G19"/>
  <c r="H19"/>
  <c r="I19"/>
  <c r="J19"/>
  <c r="K19"/>
  <c r="A20"/>
  <c r="B20" s="1"/>
  <c r="C20"/>
  <c r="E20"/>
  <c r="G20"/>
  <c r="I20"/>
  <c r="K20"/>
  <c r="A21"/>
  <c r="B21"/>
  <c r="C21"/>
  <c r="D21"/>
  <c r="E21"/>
  <c r="F21"/>
  <c r="G21"/>
  <c r="H21"/>
  <c r="I21"/>
  <c r="J21"/>
  <c r="K21"/>
  <c r="A22"/>
  <c r="B22" s="1"/>
  <c r="C22"/>
  <c r="E22"/>
  <c r="G22"/>
  <c r="I22"/>
  <c r="K22"/>
  <c r="A23"/>
  <c r="B23"/>
  <c r="C23"/>
  <c r="D23"/>
  <c r="E23"/>
  <c r="F23"/>
  <c r="G23"/>
  <c r="H23"/>
  <c r="I23"/>
  <c r="J23"/>
  <c r="K23"/>
  <c r="A24"/>
  <c r="B24" s="1"/>
  <c r="C24"/>
  <c r="E24"/>
  <c r="G24"/>
  <c r="I24"/>
  <c r="K24"/>
  <c r="A25"/>
  <c r="B25"/>
  <c r="C25"/>
  <c r="D25"/>
  <c r="E25"/>
  <c r="F25"/>
  <c r="G25"/>
  <c r="H25"/>
  <c r="I25"/>
  <c r="J25"/>
  <c r="K25"/>
  <c r="A26"/>
  <c r="B26" s="1"/>
  <c r="C26"/>
  <c r="E26"/>
  <c r="G26"/>
  <c r="I26"/>
  <c r="K26"/>
  <c r="A27"/>
  <c r="B27"/>
  <c r="C27"/>
  <c r="D27"/>
  <c r="E27"/>
  <c r="F27"/>
  <c r="G27"/>
  <c r="H27"/>
  <c r="I27"/>
  <c r="J27"/>
  <c r="K27"/>
  <c r="A28"/>
  <c r="B28" s="1"/>
  <c r="C28"/>
  <c r="E28"/>
  <c r="G28"/>
  <c r="I28"/>
  <c r="K28"/>
  <c r="A29"/>
  <c r="B29"/>
  <c r="C29"/>
  <c r="D29"/>
  <c r="E29"/>
  <c r="F29"/>
  <c r="G29"/>
  <c r="H29"/>
  <c r="I29"/>
  <c r="J29"/>
  <c r="K29"/>
  <c r="A30"/>
  <c r="B30" s="1"/>
  <c r="C30"/>
  <c r="E30"/>
  <c r="G30"/>
  <c r="I30"/>
  <c r="K30"/>
  <c r="A31"/>
  <c r="B31"/>
  <c r="C31"/>
  <c r="D31"/>
  <c r="E31"/>
  <c r="F31"/>
  <c r="G31"/>
  <c r="H31"/>
  <c r="I31"/>
  <c r="J31"/>
  <c r="K31"/>
  <c r="A32"/>
  <c r="B32" s="1"/>
  <c r="C32"/>
  <c r="E32"/>
  <c r="G32"/>
  <c r="I32"/>
  <c r="K32"/>
  <c r="A33"/>
  <c r="B33"/>
  <c r="C33"/>
  <c r="D33"/>
  <c r="E33"/>
  <c r="F33"/>
  <c r="G33"/>
  <c r="H33"/>
  <c r="I33"/>
  <c r="J33"/>
  <c r="K33"/>
  <c r="A34"/>
  <c r="B34" s="1"/>
  <c r="C34"/>
  <c r="E34"/>
  <c r="G34"/>
  <c r="I34"/>
  <c r="K34"/>
  <c r="A35"/>
  <c r="B35"/>
  <c r="C35"/>
  <c r="D35"/>
  <c r="E35"/>
  <c r="F35"/>
  <c r="G35"/>
  <c r="H35"/>
  <c r="I35"/>
  <c r="J35"/>
  <c r="K35"/>
  <c r="A36"/>
  <c r="B36" s="1"/>
  <c r="C36"/>
  <c r="E36"/>
  <c r="G36"/>
  <c r="I36"/>
  <c r="K36"/>
  <c r="A37"/>
  <c r="B37"/>
  <c r="C37"/>
  <c r="D37"/>
  <c r="E37"/>
  <c r="F37"/>
  <c r="G37"/>
  <c r="H37"/>
  <c r="I37"/>
  <c r="J37"/>
  <c r="K37"/>
  <c r="A38"/>
  <c r="B38" s="1"/>
  <c r="C38"/>
  <c r="E38"/>
  <c r="G38"/>
  <c r="I38"/>
  <c r="K38"/>
  <c r="A39"/>
  <c r="B39"/>
  <c r="C39"/>
  <c r="D39"/>
  <c r="E39"/>
  <c r="F39"/>
  <c r="G39"/>
  <c r="H39"/>
  <c r="I39"/>
  <c r="J39"/>
  <c r="K39"/>
  <c r="A40"/>
  <c r="B40" s="1"/>
  <c r="C40"/>
  <c r="E40"/>
  <c r="G40"/>
  <c r="I40"/>
  <c r="K40"/>
  <c r="A41"/>
  <c r="B41"/>
  <c r="C41"/>
  <c r="D41"/>
  <c r="E41"/>
  <c r="F41"/>
  <c r="G41"/>
  <c r="H41"/>
  <c r="I41"/>
  <c r="J41"/>
  <c r="K41"/>
  <c r="A42"/>
  <c r="B42" s="1"/>
  <c r="C42"/>
  <c r="E42"/>
  <c r="G42"/>
  <c r="I42"/>
  <c r="K42"/>
  <c r="A43"/>
  <c r="B43"/>
  <c r="C43"/>
  <c r="D43"/>
  <c r="E43"/>
  <c r="F43"/>
  <c r="G43"/>
  <c r="H43"/>
  <c r="I43"/>
  <c r="J43"/>
  <c r="K43"/>
  <c r="A44"/>
  <c r="B44" s="1"/>
  <c r="C44"/>
  <c r="E44"/>
  <c r="G44"/>
  <c r="I44"/>
  <c r="K44"/>
  <c r="A45"/>
  <c r="B45"/>
  <c r="C45"/>
  <c r="D45"/>
  <c r="E45"/>
  <c r="F45"/>
  <c r="G45"/>
  <c r="H45"/>
  <c r="I45"/>
  <c r="J45"/>
  <c r="K45"/>
  <c r="A46"/>
  <c r="B46" s="1"/>
  <c r="C46"/>
  <c r="E46"/>
  <c r="G46"/>
  <c r="I46"/>
  <c r="K46"/>
  <c r="A47"/>
  <c r="B47"/>
  <c r="C47"/>
  <c r="D47"/>
  <c r="E47"/>
  <c r="F47"/>
  <c r="G47"/>
  <c r="H47"/>
  <c r="I47"/>
  <c r="J47"/>
  <c r="K47"/>
  <c r="A48"/>
  <c r="B48" s="1"/>
  <c r="C48"/>
  <c r="E48"/>
  <c r="G48"/>
  <c r="I48"/>
  <c r="K48"/>
  <c r="A49"/>
  <c r="B49"/>
  <c r="C49"/>
  <c r="D49"/>
  <c r="E49"/>
  <c r="F49"/>
  <c r="G49"/>
  <c r="H49"/>
  <c r="I49"/>
  <c r="J49"/>
  <c r="K49"/>
  <c r="A50"/>
  <c r="B50" s="1"/>
  <c r="C50"/>
  <c r="E50"/>
  <c r="G50"/>
  <c r="I50"/>
  <c r="K50"/>
  <c r="A51"/>
  <c r="B51"/>
  <c r="C51"/>
  <c r="D51"/>
  <c r="E51"/>
  <c r="F51"/>
  <c r="G51"/>
  <c r="H51"/>
  <c r="I51"/>
  <c r="J51"/>
  <c r="K51"/>
  <c r="A52"/>
  <c r="B52" s="1"/>
  <c r="C52"/>
  <c r="E52"/>
  <c r="G52"/>
  <c r="I52"/>
  <c r="K52"/>
  <c r="A53"/>
  <c r="B53"/>
  <c r="C53"/>
  <c r="D53"/>
  <c r="E53"/>
  <c r="F53"/>
  <c r="G53"/>
  <c r="H53"/>
  <c r="I53"/>
  <c r="J53"/>
  <c r="K53"/>
  <c r="A54"/>
  <c r="B54" s="1"/>
  <c r="C54"/>
  <c r="E54"/>
  <c r="G54"/>
  <c r="I54"/>
  <c r="K54"/>
  <c r="A55"/>
  <c r="B55"/>
  <c r="C55"/>
  <c r="D55"/>
  <c r="E55"/>
  <c r="F55"/>
  <c r="G55"/>
  <c r="H55"/>
  <c r="I55"/>
  <c r="J55"/>
  <c r="K55"/>
  <c r="A56"/>
  <c r="B56" s="1"/>
  <c r="C56"/>
  <c r="E56"/>
  <c r="G56"/>
  <c r="I56"/>
  <c r="K56"/>
  <c r="A57"/>
  <c r="B57"/>
  <c r="C57"/>
  <c r="D57"/>
  <c r="E57"/>
  <c r="F57"/>
  <c r="G57"/>
  <c r="H57"/>
  <c r="I57"/>
  <c r="J57"/>
  <c r="K57"/>
  <c r="A58"/>
  <c r="B58" s="1"/>
  <c r="C58"/>
  <c r="E58"/>
  <c r="G58"/>
  <c r="I58"/>
  <c r="K58"/>
  <c r="A59"/>
  <c r="B59"/>
  <c r="C59"/>
  <c r="D59"/>
  <c r="E59"/>
  <c r="F59"/>
  <c r="G59"/>
  <c r="H59"/>
  <c r="I59"/>
  <c r="J59"/>
  <c r="K59"/>
  <c r="A60"/>
  <c r="B60" s="1"/>
  <c r="C60"/>
  <c r="E60"/>
  <c r="G60"/>
  <c r="I60"/>
  <c r="K60"/>
  <c r="A61"/>
  <c r="B61"/>
  <c r="C61"/>
  <c r="D61"/>
  <c r="E61"/>
  <c r="F61"/>
  <c r="G61"/>
  <c r="H61"/>
  <c r="I61"/>
  <c r="J61"/>
  <c r="K61"/>
  <c r="A62"/>
  <c r="B62" s="1"/>
  <c r="C62"/>
  <c r="E62"/>
  <c r="G62"/>
  <c r="I62"/>
  <c r="K62"/>
  <c r="A63"/>
  <c r="B63"/>
  <c r="C63"/>
  <c r="D63"/>
  <c r="E63"/>
  <c r="F63"/>
  <c r="G63"/>
  <c r="H63"/>
  <c r="I63"/>
  <c r="J63"/>
  <c r="K63"/>
  <c r="A64"/>
  <c r="B64" s="1"/>
  <c r="C64"/>
  <c r="E64"/>
  <c r="G64"/>
  <c r="I64"/>
  <c r="K64"/>
  <c r="A65"/>
  <c r="B65"/>
  <c r="C65"/>
  <c r="D65"/>
  <c r="E65"/>
  <c r="F65"/>
  <c r="G65"/>
  <c r="H65"/>
  <c r="I65"/>
  <c r="J65"/>
  <c r="K65"/>
  <c r="A66"/>
  <c r="B66" s="1"/>
  <c r="C66"/>
  <c r="E66"/>
  <c r="G66"/>
  <c r="I66"/>
  <c r="K66"/>
  <c r="A67"/>
  <c r="B67"/>
  <c r="C67"/>
  <c r="D67"/>
  <c r="E67"/>
  <c r="F67"/>
  <c r="G67"/>
  <c r="H67"/>
  <c r="I67"/>
  <c r="J67"/>
  <c r="K67"/>
  <c r="A68"/>
  <c r="B68" s="1"/>
  <c r="C68"/>
  <c r="E68"/>
  <c r="G68"/>
  <c r="I68"/>
  <c r="K68"/>
  <c r="A69"/>
  <c r="B69"/>
  <c r="C69"/>
  <c r="D69"/>
  <c r="E69"/>
  <c r="F69"/>
  <c r="G69"/>
  <c r="H69"/>
  <c r="I69"/>
  <c r="J69"/>
  <c r="K69"/>
  <c r="A70"/>
  <c r="B70" s="1"/>
  <c r="C70"/>
  <c r="E70"/>
  <c r="G70"/>
  <c r="I70"/>
  <c r="K70"/>
  <c r="A71"/>
  <c r="B71"/>
  <c r="C71"/>
  <c r="D71"/>
  <c r="E71"/>
  <c r="F71"/>
  <c r="G71"/>
  <c r="H71"/>
  <c r="I71"/>
  <c r="J71"/>
  <c r="K71"/>
  <c r="A72"/>
  <c r="B72" s="1"/>
  <c r="C72"/>
  <c r="E72"/>
  <c r="G72"/>
  <c r="I72"/>
  <c r="K72"/>
  <c r="A73"/>
  <c r="B73"/>
  <c r="C73"/>
  <c r="D73"/>
  <c r="E73"/>
  <c r="F73"/>
  <c r="G73"/>
  <c r="H73"/>
  <c r="I73"/>
  <c r="J73"/>
  <c r="K73"/>
  <c r="A74"/>
  <c r="B74" s="1"/>
  <c r="C74"/>
  <c r="E74"/>
  <c r="G74"/>
  <c r="I74"/>
  <c r="K74"/>
  <c r="A75"/>
  <c r="B75"/>
  <c r="C75"/>
  <c r="D75"/>
  <c r="E75"/>
  <c r="F75"/>
  <c r="G75"/>
  <c r="H75"/>
  <c r="I75"/>
  <c r="J75"/>
  <c r="K75"/>
  <c r="A76"/>
  <c r="B76" s="1"/>
  <c r="C76"/>
  <c r="E76"/>
  <c r="G76"/>
  <c r="I76"/>
  <c r="K76"/>
  <c r="A77"/>
  <c r="B77"/>
  <c r="C77"/>
  <c r="D77"/>
  <c r="E77"/>
  <c r="F77"/>
  <c r="G77"/>
  <c r="H77"/>
  <c r="I77"/>
  <c r="J77"/>
  <c r="K77"/>
  <c r="A78"/>
  <c r="B78" s="1"/>
  <c r="C78"/>
  <c r="E78"/>
  <c r="G78"/>
  <c r="I78"/>
  <c r="K78"/>
  <c r="A79"/>
  <c r="B79"/>
  <c r="C79"/>
  <c r="D79"/>
  <c r="E79"/>
  <c r="F79"/>
  <c r="G79"/>
  <c r="H79"/>
  <c r="I79"/>
  <c r="J79"/>
  <c r="K79"/>
  <c r="A80"/>
  <c r="B80" s="1"/>
  <c r="C80"/>
  <c r="E80"/>
  <c r="G80"/>
  <c r="I80"/>
  <c r="K80"/>
  <c r="A81"/>
  <c r="B81"/>
  <c r="C81"/>
  <c r="D81"/>
  <c r="E81"/>
  <c r="F81"/>
  <c r="G81"/>
  <c r="H81"/>
  <c r="I81"/>
  <c r="J81"/>
  <c r="K81"/>
  <c r="A82"/>
  <c r="B82" s="1"/>
  <c r="C82"/>
  <c r="E82"/>
  <c r="G82"/>
  <c r="I82"/>
  <c r="K82"/>
  <c r="A83"/>
  <c r="B83"/>
  <c r="C83"/>
  <c r="D83"/>
  <c r="E83"/>
  <c r="F83"/>
  <c r="G83"/>
  <c r="H83"/>
  <c r="I83"/>
  <c r="J83"/>
  <c r="K83"/>
  <c r="A84"/>
  <c r="B84" s="1"/>
  <c r="C84"/>
  <c r="E84"/>
  <c r="G84"/>
  <c r="I84"/>
  <c r="K84"/>
  <c r="A85"/>
  <c r="B85"/>
  <c r="C85"/>
  <c r="D85"/>
  <c r="E85"/>
  <c r="F85"/>
  <c r="G85"/>
  <c r="H85"/>
  <c r="I85"/>
  <c r="J85"/>
  <c r="K85"/>
  <c r="A86"/>
  <c r="B86" s="1"/>
  <c r="C86"/>
  <c r="E86"/>
  <c r="G86"/>
  <c r="I86"/>
  <c r="K86"/>
  <c r="A87"/>
  <c r="B87"/>
  <c r="C87"/>
  <c r="D87"/>
  <c r="E87"/>
  <c r="F87"/>
  <c r="G87"/>
  <c r="H87"/>
  <c r="I87"/>
  <c r="J87"/>
  <c r="K87"/>
  <c r="A88"/>
  <c r="B88" s="1"/>
  <c r="C88"/>
  <c r="E88"/>
  <c r="G88"/>
  <c r="I88"/>
  <c r="K88"/>
  <c r="A89"/>
  <c r="B89"/>
  <c r="C89"/>
  <c r="D89"/>
  <c r="E89"/>
  <c r="F89"/>
  <c r="G89"/>
  <c r="H89"/>
  <c r="I89"/>
  <c r="J89"/>
  <c r="K89"/>
  <c r="A90"/>
  <c r="B90" s="1"/>
  <c r="C90"/>
  <c r="E90"/>
  <c r="G90"/>
  <c r="I90"/>
  <c r="K90"/>
  <c r="A91"/>
  <c r="B91"/>
  <c r="C91"/>
  <c r="D91"/>
  <c r="E91"/>
  <c r="F91"/>
  <c r="G91"/>
  <c r="H91"/>
  <c r="I91"/>
  <c r="J91"/>
  <c r="K91"/>
  <c r="A92"/>
  <c r="B92" s="1"/>
  <c r="C92"/>
  <c r="E92"/>
  <c r="G92"/>
  <c r="I92"/>
  <c r="K92"/>
  <c r="A93"/>
  <c r="B93"/>
  <c r="C93"/>
  <c r="D93"/>
  <c r="E93"/>
  <c r="F93"/>
  <c r="G93"/>
  <c r="H93"/>
  <c r="I93"/>
  <c r="J93"/>
  <c r="K93"/>
  <c r="A94"/>
  <c r="B94" s="1"/>
  <c r="C94"/>
  <c r="E94"/>
  <c r="G94"/>
  <c r="I94"/>
  <c r="K94"/>
  <c r="A95"/>
  <c r="B95"/>
  <c r="C95"/>
  <c r="D95"/>
  <c r="E95"/>
  <c r="F95"/>
  <c r="G95"/>
  <c r="H95"/>
  <c r="I95"/>
  <c r="J95"/>
  <c r="K95"/>
  <c r="A96"/>
  <c r="B96" s="1"/>
  <c r="C96"/>
  <c r="E96"/>
  <c r="G96"/>
  <c r="I96"/>
  <c r="K96"/>
  <c r="A97"/>
  <c r="B97"/>
  <c r="C97"/>
  <c r="D97"/>
  <c r="E97"/>
  <c r="F97"/>
  <c r="G97"/>
  <c r="H97"/>
  <c r="I97"/>
  <c r="J97"/>
  <c r="K97"/>
  <c r="A98"/>
  <c r="B98" s="1"/>
  <c r="C98"/>
  <c r="E98"/>
  <c r="G98"/>
  <c r="I98"/>
  <c r="K98"/>
  <c r="A99"/>
  <c r="B99"/>
  <c r="C99"/>
  <c r="D99"/>
  <c r="E99"/>
  <c r="F99"/>
  <c r="G99"/>
  <c r="H99"/>
  <c r="I99"/>
  <c r="J99"/>
  <c r="K99"/>
  <c r="A100"/>
  <c r="B100" s="1"/>
  <c r="C100"/>
  <c r="E100"/>
  <c r="G100"/>
  <c r="I100"/>
  <c r="K100"/>
  <c r="A101"/>
  <c r="B101"/>
  <c r="C101"/>
  <c r="D101"/>
  <c r="E101"/>
  <c r="F101"/>
  <c r="G101"/>
  <c r="H101"/>
  <c r="I101"/>
  <c r="J101"/>
  <c r="K101"/>
  <c r="A102"/>
  <c r="C102" s="1"/>
  <c r="E102"/>
  <c r="I102"/>
  <c r="A103"/>
  <c r="B103"/>
  <c r="C103"/>
  <c r="D103"/>
  <c r="E103"/>
  <c r="F103"/>
  <c r="G103"/>
  <c r="H103"/>
  <c r="I103"/>
  <c r="J103"/>
  <c r="K103"/>
  <c r="A104"/>
  <c r="C104"/>
  <c r="E104"/>
  <c r="G104"/>
  <c r="I104"/>
  <c r="K104"/>
  <c r="A105"/>
  <c r="B105"/>
  <c r="C105"/>
  <c r="D105"/>
  <c r="E105"/>
  <c r="F105"/>
  <c r="G105"/>
  <c r="H105"/>
  <c r="I105"/>
  <c r="J105"/>
  <c r="K105"/>
  <c r="A106"/>
  <c r="C106" s="1"/>
  <c r="E106"/>
  <c r="I106"/>
  <c r="A107"/>
  <c r="B107"/>
  <c r="C107"/>
  <c r="D107"/>
  <c r="E107"/>
  <c r="F107"/>
  <c r="G107"/>
  <c r="H107"/>
  <c r="I107"/>
  <c r="J107"/>
  <c r="K107"/>
  <c r="A108"/>
  <c r="C108"/>
  <c r="E108"/>
  <c r="G108"/>
  <c r="I108"/>
  <c r="K108"/>
  <c r="A109"/>
  <c r="B109"/>
  <c r="C109"/>
  <c r="D109"/>
  <c r="E109"/>
  <c r="F109"/>
  <c r="G109"/>
  <c r="H109"/>
  <c r="I109"/>
  <c r="J109"/>
  <c r="K109"/>
  <c r="A110"/>
  <c r="B110" s="1"/>
  <c r="D110"/>
  <c r="F110"/>
  <c r="H110"/>
  <c r="J110"/>
  <c r="A111"/>
  <c r="B111" s="1"/>
  <c r="C111"/>
  <c r="E111"/>
  <c r="G111"/>
  <c r="I111"/>
  <c r="K111"/>
  <c r="A112"/>
  <c r="B112"/>
  <c r="C112"/>
  <c r="D112"/>
  <c r="E112"/>
  <c r="F112"/>
  <c r="G112"/>
  <c r="H112"/>
  <c r="I112"/>
  <c r="J112"/>
  <c r="K112"/>
  <c r="A113"/>
  <c r="B113" s="1"/>
  <c r="C113"/>
  <c r="E113"/>
  <c r="G113"/>
  <c r="I113"/>
  <c r="K113"/>
  <c r="A114"/>
  <c r="B114"/>
  <c r="C114"/>
  <c r="D114"/>
  <c r="E114"/>
  <c r="F114"/>
  <c r="G114"/>
  <c r="H114"/>
  <c r="I114"/>
  <c r="J114"/>
  <c r="K114"/>
  <c r="A115"/>
  <c r="B115" s="1"/>
  <c r="C115"/>
  <c r="E115"/>
  <c r="G115"/>
  <c r="I115"/>
  <c r="K115"/>
  <c r="A116"/>
  <c r="B116"/>
  <c r="C116"/>
  <c r="D116"/>
  <c r="E116"/>
  <c r="F116"/>
  <c r="G116"/>
  <c r="H116"/>
  <c r="I116"/>
  <c r="J116"/>
  <c r="K116"/>
  <c r="A117"/>
  <c r="B117" s="1"/>
  <c r="C117"/>
  <c r="E117"/>
  <c r="G117"/>
  <c r="I117"/>
  <c r="K117"/>
  <c r="A118"/>
  <c r="B118"/>
  <c r="C118"/>
  <c r="D118"/>
  <c r="E118"/>
  <c r="F118"/>
  <c r="G118"/>
  <c r="H118"/>
  <c r="I118"/>
  <c r="J118"/>
  <c r="K118"/>
  <c r="A119"/>
  <c r="B119" s="1"/>
  <c r="C119"/>
  <c r="E119"/>
  <c r="G119"/>
  <c r="I119"/>
  <c r="K119"/>
  <c r="A120"/>
  <c r="B120"/>
  <c r="C120"/>
  <c r="D120"/>
  <c r="E120"/>
  <c r="F120"/>
  <c r="G120"/>
  <c r="H120"/>
  <c r="I120"/>
  <c r="J120"/>
  <c r="K120"/>
  <c r="A121"/>
  <c r="B121" s="1"/>
  <c r="C121"/>
  <c r="E121"/>
  <c r="G121"/>
  <c r="I121"/>
  <c r="K121"/>
  <c r="A122"/>
  <c r="B122"/>
  <c r="C122"/>
  <c r="D122"/>
  <c r="E122"/>
  <c r="F122"/>
  <c r="G122"/>
  <c r="H122"/>
  <c r="I122"/>
  <c r="J122"/>
  <c r="K122"/>
  <c r="A123"/>
  <c r="B123" s="1"/>
  <c r="C123"/>
  <c r="E123"/>
  <c r="G123"/>
  <c r="I123"/>
  <c r="K123"/>
  <c r="A124"/>
  <c r="B124"/>
  <c r="C124"/>
  <c r="D124"/>
  <c r="E124"/>
  <c r="F124"/>
  <c r="G124"/>
  <c r="H124"/>
  <c r="I124"/>
  <c r="J124"/>
  <c r="K124"/>
  <c r="A125"/>
  <c r="B125" s="1"/>
  <c r="C125"/>
  <c r="E125"/>
  <c r="G125"/>
  <c r="I125"/>
  <c r="K125"/>
  <c r="A126"/>
  <c r="B126"/>
  <c r="C126"/>
  <c r="D126"/>
  <c r="E126"/>
  <c r="F126"/>
  <c r="G126"/>
  <c r="H126"/>
  <c r="I126"/>
  <c r="J126"/>
  <c r="K126"/>
  <c r="A127"/>
  <c r="B127" s="1"/>
  <c r="C127"/>
  <c r="E127"/>
  <c r="G127"/>
  <c r="I127"/>
  <c r="K127"/>
  <c r="A128"/>
  <c r="B128"/>
  <c r="C128"/>
  <c r="D128"/>
  <c r="E128"/>
  <c r="F128"/>
  <c r="G128"/>
  <c r="H128"/>
  <c r="I128"/>
  <c r="J128"/>
  <c r="K128"/>
  <c r="A129"/>
  <c r="B129" s="1"/>
  <c r="C129"/>
  <c r="E129"/>
  <c r="G129"/>
  <c r="I129"/>
  <c r="K129"/>
  <c r="A130"/>
  <c r="B130"/>
  <c r="C130"/>
  <c r="D130"/>
  <c r="E130"/>
  <c r="F130"/>
  <c r="G130"/>
  <c r="H130"/>
  <c r="I130"/>
  <c r="J130"/>
  <c r="K130"/>
  <c r="A131"/>
  <c r="B131" s="1"/>
  <c r="C131"/>
  <c r="E131"/>
  <c r="G131"/>
  <c r="I131"/>
  <c r="K131"/>
  <c r="A132"/>
  <c r="B132"/>
  <c r="C132"/>
  <c r="D132"/>
  <c r="E132"/>
  <c r="F132"/>
  <c r="G132"/>
  <c r="H132"/>
  <c r="I132"/>
  <c r="J132"/>
  <c r="K132"/>
  <c r="A133"/>
  <c r="B133" s="1"/>
  <c r="C133"/>
  <c r="E133"/>
  <c r="G133"/>
  <c r="I133"/>
  <c r="K133"/>
  <c r="A134"/>
  <c r="B134"/>
  <c r="C134"/>
  <c r="D134"/>
  <c r="E134"/>
  <c r="F134"/>
  <c r="G134"/>
  <c r="H134"/>
  <c r="I134"/>
  <c r="J134"/>
  <c r="K134"/>
  <c r="A135"/>
  <c r="B135" s="1"/>
  <c r="C135"/>
  <c r="E135"/>
  <c r="G135"/>
  <c r="I135"/>
  <c r="K135"/>
  <c r="A136"/>
  <c r="B136"/>
  <c r="C136"/>
  <c r="D136"/>
  <c r="E136"/>
  <c r="F136"/>
  <c r="G136"/>
  <c r="H136"/>
  <c r="I136"/>
  <c r="J136"/>
  <c r="K136"/>
  <c r="A137"/>
  <c r="B137" s="1"/>
  <c r="C137"/>
  <c r="E137"/>
  <c r="G137"/>
  <c r="I137"/>
  <c r="K137"/>
  <c r="A138"/>
  <c r="B138"/>
  <c r="C138"/>
  <c r="D138"/>
  <c r="E138"/>
  <c r="F138"/>
  <c r="G138"/>
  <c r="H138"/>
  <c r="I138"/>
  <c r="J138"/>
  <c r="K138"/>
  <c r="A139"/>
  <c r="B139" s="1"/>
  <c r="C139"/>
  <c r="E139"/>
  <c r="G139"/>
  <c r="I139"/>
  <c r="K139"/>
  <c r="A140"/>
  <c r="B140"/>
  <c r="C140"/>
  <c r="D140"/>
  <c r="E140"/>
  <c r="F140"/>
  <c r="G140"/>
  <c r="H140"/>
  <c r="I140"/>
  <c r="J140"/>
  <c r="K140"/>
  <c r="A141"/>
  <c r="B141" s="1"/>
  <c r="C141"/>
  <c r="E141"/>
  <c r="G141"/>
  <c r="I141"/>
  <c r="K141"/>
  <c r="A142"/>
  <c r="B142"/>
  <c r="C142"/>
  <c r="D142"/>
  <c r="E142"/>
  <c r="F142"/>
  <c r="G142"/>
  <c r="H142"/>
  <c r="I142"/>
  <c r="J142"/>
  <c r="K142"/>
  <c r="A143"/>
  <c r="B143" s="1"/>
  <c r="C143"/>
  <c r="E143"/>
  <c r="G143"/>
  <c r="I143"/>
  <c r="K143"/>
  <c r="A144"/>
  <c r="B144"/>
  <c r="C144"/>
  <c r="D144"/>
  <c r="E144"/>
  <c r="F144"/>
  <c r="G144"/>
  <c r="H144"/>
  <c r="I144"/>
  <c r="J144"/>
  <c r="K144"/>
  <c r="A145"/>
  <c r="B145" s="1"/>
  <c r="C145"/>
  <c r="E145"/>
  <c r="G145"/>
  <c r="I145"/>
  <c r="K145"/>
  <c r="A146"/>
  <c r="B146"/>
  <c r="C146"/>
  <c r="D146"/>
  <c r="E146"/>
  <c r="F146"/>
  <c r="G146"/>
  <c r="H146"/>
  <c r="I146"/>
  <c r="J146"/>
  <c r="K146"/>
  <c r="A147"/>
  <c r="B147" s="1"/>
  <c r="C147"/>
  <c r="E147"/>
  <c r="G147"/>
  <c r="I147"/>
  <c r="K147"/>
  <c r="A148"/>
  <c r="B148"/>
  <c r="C148"/>
  <c r="D148"/>
  <c r="E148"/>
  <c r="F148"/>
  <c r="G148"/>
  <c r="H148"/>
  <c r="I148"/>
  <c r="J148"/>
  <c r="K148"/>
  <c r="A149"/>
  <c r="B149" s="1"/>
  <c r="C149"/>
  <c r="E149"/>
  <c r="G149"/>
  <c r="I149"/>
  <c r="K149"/>
  <c r="A150"/>
  <c r="B150"/>
  <c r="C150"/>
  <c r="D150"/>
  <c r="E150"/>
  <c r="F150"/>
  <c r="G150"/>
  <c r="H150"/>
  <c r="I150"/>
  <c r="J150"/>
  <c r="K150"/>
  <c r="A151"/>
  <c r="B151" s="1"/>
  <c r="C151"/>
  <c r="E151"/>
  <c r="G151"/>
  <c r="I151"/>
  <c r="K151"/>
  <c r="A152"/>
  <c r="B152"/>
  <c r="C152"/>
  <c r="D152"/>
  <c r="E152"/>
  <c r="F152"/>
  <c r="G152"/>
  <c r="H152"/>
  <c r="I152"/>
  <c r="J152"/>
  <c r="K152"/>
  <c r="A153"/>
  <c r="B153" s="1"/>
  <c r="C153"/>
  <c r="E153"/>
  <c r="G153"/>
  <c r="I153"/>
  <c r="K153"/>
  <c r="A154"/>
  <c r="B154"/>
  <c r="C154"/>
  <c r="D154"/>
  <c r="E154"/>
  <c r="F154"/>
  <c r="G154"/>
  <c r="H154"/>
  <c r="I154"/>
  <c r="J154"/>
  <c r="K154"/>
  <c r="A155"/>
  <c r="B155" s="1"/>
  <c r="C155"/>
  <c r="E155"/>
  <c r="G155"/>
  <c r="I155"/>
  <c r="K155"/>
  <c r="A156"/>
  <c r="B156"/>
  <c r="C156"/>
  <c r="D156"/>
  <c r="E156"/>
  <c r="F156"/>
  <c r="G156"/>
  <c r="H156"/>
  <c r="I156"/>
  <c r="J156"/>
  <c r="K156"/>
  <c r="A157"/>
  <c r="B157" s="1"/>
  <c r="C157"/>
  <c r="E157"/>
  <c r="G157"/>
  <c r="I157"/>
  <c r="K157"/>
  <c r="A158"/>
  <c r="B158"/>
  <c r="C158"/>
  <c r="D158"/>
  <c r="E158"/>
  <c r="F158"/>
  <c r="G158"/>
  <c r="H158"/>
  <c r="I158"/>
  <c r="J158"/>
  <c r="K158"/>
  <c r="A159"/>
  <c r="B159" s="1"/>
  <c r="C159"/>
  <c r="E159"/>
  <c r="G159"/>
  <c r="I159"/>
  <c r="K159"/>
  <c r="A160"/>
  <c r="B160"/>
  <c r="C160"/>
  <c r="D160"/>
  <c r="E160"/>
  <c r="F160"/>
  <c r="G160"/>
  <c r="H160"/>
  <c r="I160"/>
  <c r="J160"/>
  <c r="K160"/>
  <c r="A161"/>
  <c r="B161" s="1"/>
  <c r="C161"/>
  <c r="E161"/>
  <c r="G161"/>
  <c r="I161"/>
  <c r="K161"/>
  <c r="A162"/>
  <c r="B162"/>
  <c r="C162"/>
  <c r="D162"/>
  <c r="E162"/>
  <c r="F162"/>
  <c r="G162"/>
  <c r="H162"/>
  <c r="I162"/>
  <c r="J162"/>
  <c r="K162"/>
  <c r="A163"/>
  <c r="B163" s="1"/>
  <c r="C163"/>
  <c r="E163"/>
  <c r="G163"/>
  <c r="I163"/>
  <c r="K163"/>
  <c r="A164"/>
  <c r="B164"/>
  <c r="C164"/>
  <c r="D164"/>
  <c r="E164"/>
  <c r="F164"/>
  <c r="G164"/>
  <c r="H164"/>
  <c r="I164"/>
  <c r="J164"/>
  <c r="K164"/>
  <c r="A165"/>
  <c r="B165" s="1"/>
  <c r="C165"/>
  <c r="E165"/>
  <c r="G165"/>
  <c r="I165"/>
  <c r="K165"/>
  <c r="A166"/>
  <c r="B166"/>
  <c r="C166"/>
  <c r="D166"/>
  <c r="E166"/>
  <c r="F166"/>
  <c r="G166"/>
  <c r="H166"/>
  <c r="I166"/>
  <c r="J166"/>
  <c r="K166"/>
  <c r="A167"/>
  <c r="B167" s="1"/>
  <c r="C167"/>
  <c r="E167"/>
  <c r="G167"/>
  <c r="I167"/>
  <c r="K167"/>
  <c r="A168"/>
  <c r="B168"/>
  <c r="C168"/>
  <c r="D168"/>
  <c r="E168"/>
  <c r="F168"/>
  <c r="G168"/>
  <c r="H168"/>
  <c r="I168"/>
  <c r="J168"/>
  <c r="K168"/>
  <c r="A169"/>
  <c r="B169" s="1"/>
  <c r="C169"/>
  <c r="E169"/>
  <c r="G169"/>
  <c r="I169"/>
  <c r="K169"/>
  <c r="A170"/>
  <c r="B170"/>
  <c r="C170"/>
  <c r="D170"/>
  <c r="E170"/>
  <c r="F170"/>
  <c r="G170"/>
  <c r="H170"/>
  <c r="I170"/>
  <c r="J170"/>
  <c r="K170"/>
  <c r="A171"/>
  <c r="B171" s="1"/>
  <c r="C171"/>
  <c r="E171"/>
  <c r="G171"/>
  <c r="I171"/>
  <c r="K171"/>
  <c r="A172"/>
  <c r="B172"/>
  <c r="C172"/>
  <c r="D172"/>
  <c r="E172"/>
  <c r="F172"/>
  <c r="G172"/>
  <c r="H172"/>
  <c r="I172"/>
  <c r="J172"/>
  <c r="K172"/>
  <c r="A173"/>
  <c r="B173" s="1"/>
  <c r="C173"/>
  <c r="E173"/>
  <c r="G173"/>
  <c r="I173"/>
  <c r="K173"/>
  <c r="A174"/>
  <c r="B174"/>
  <c r="C174"/>
  <c r="D174"/>
  <c r="E174"/>
  <c r="F174"/>
  <c r="G174"/>
  <c r="H174"/>
  <c r="I174"/>
  <c r="J174"/>
  <c r="K174"/>
  <c r="A175"/>
  <c r="B175" s="1"/>
  <c r="C175"/>
  <c r="E175"/>
  <c r="G175"/>
  <c r="I175"/>
  <c r="K175"/>
  <c r="A176"/>
  <c r="B176"/>
  <c r="C176"/>
  <c r="D176"/>
  <c r="E176"/>
  <c r="F176"/>
  <c r="G176"/>
  <c r="H176"/>
  <c r="I176"/>
  <c r="J176"/>
  <c r="K176"/>
  <c r="A177"/>
  <c r="B177" s="1"/>
  <c r="C177"/>
  <c r="E177"/>
  <c r="G177"/>
  <c r="I177"/>
  <c r="K177"/>
  <c r="A178"/>
  <c r="B178"/>
  <c r="C178"/>
  <c r="D178"/>
  <c r="E178"/>
  <c r="F178"/>
  <c r="G178"/>
  <c r="H178"/>
  <c r="I178"/>
  <c r="J178"/>
  <c r="K178"/>
  <c r="A179"/>
  <c r="B179" s="1"/>
  <c r="C179"/>
  <c r="E179"/>
  <c r="G179"/>
  <c r="I179"/>
  <c r="K179"/>
  <c r="A180"/>
  <c r="B180"/>
  <c r="C180"/>
  <c r="D180"/>
  <c r="E180"/>
  <c r="F180"/>
  <c r="G180"/>
  <c r="H180"/>
  <c r="I180"/>
  <c r="J180"/>
  <c r="K180"/>
  <c r="A181"/>
  <c r="B181" s="1"/>
  <c r="C181"/>
  <c r="E181"/>
  <c r="G181"/>
  <c r="I181"/>
  <c r="K181"/>
  <c r="A182"/>
  <c r="B182"/>
  <c r="C182"/>
  <c r="D182"/>
  <c r="E182"/>
  <c r="F182"/>
  <c r="G182"/>
  <c r="H182"/>
  <c r="I182"/>
  <c r="J182"/>
  <c r="K182"/>
  <c r="A183"/>
  <c r="B183" s="1"/>
  <c r="C183"/>
  <c r="E183"/>
  <c r="G183"/>
  <c r="I183"/>
  <c r="K183"/>
  <c r="A184"/>
  <c r="B184"/>
  <c r="C184"/>
  <c r="D184"/>
  <c r="E184"/>
  <c r="F184"/>
  <c r="G184"/>
  <c r="H184"/>
  <c r="I184"/>
  <c r="J184"/>
  <c r="K184"/>
  <c r="A185"/>
  <c r="B185" s="1"/>
  <c r="C185"/>
  <c r="E185"/>
  <c r="G185"/>
  <c r="I185"/>
  <c r="K185"/>
  <c r="A186"/>
  <c r="B186"/>
  <c r="C186"/>
  <c r="D186"/>
  <c r="E186"/>
  <c r="F186"/>
  <c r="G186"/>
  <c r="H186"/>
  <c r="I186"/>
  <c r="J186"/>
  <c r="K186"/>
  <c r="A187"/>
  <c r="B187" s="1"/>
  <c r="C187"/>
  <c r="E187"/>
  <c r="G187"/>
  <c r="I187"/>
  <c r="K187"/>
  <c r="A188"/>
  <c r="B188"/>
  <c r="C188"/>
  <c r="D188"/>
  <c r="E188"/>
  <c r="F188"/>
  <c r="G188"/>
  <c r="H188"/>
  <c r="I188"/>
  <c r="J188"/>
  <c r="K188"/>
  <c r="A189"/>
  <c r="B189" s="1"/>
  <c r="C189"/>
  <c r="E189"/>
  <c r="G189"/>
  <c r="I189"/>
  <c r="K189"/>
  <c r="A190"/>
  <c r="B190"/>
  <c r="C190"/>
  <c r="D190"/>
  <c r="E190"/>
  <c r="F190"/>
  <c r="G190"/>
  <c r="H190"/>
  <c r="I190"/>
  <c r="J190"/>
  <c r="K190"/>
  <c r="A191"/>
  <c r="B191" s="1"/>
  <c r="C191"/>
  <c r="E191"/>
  <c r="G191"/>
  <c r="I191"/>
  <c r="K191"/>
  <c r="A192"/>
  <c r="B192"/>
  <c r="C192"/>
  <c r="D192"/>
  <c r="E192"/>
  <c r="F192"/>
  <c r="G192"/>
  <c r="H192"/>
  <c r="I192"/>
  <c r="J192"/>
  <c r="K192"/>
  <c r="A193"/>
  <c r="B193" s="1"/>
  <c r="C193"/>
  <c r="E193"/>
  <c r="G193"/>
  <c r="I193"/>
  <c r="K193"/>
  <c r="A194"/>
  <c r="B194"/>
  <c r="C194"/>
  <c r="D194"/>
  <c r="E194"/>
  <c r="F194"/>
  <c r="G194"/>
  <c r="H194"/>
  <c r="I194"/>
  <c r="J194"/>
  <c r="K194"/>
  <c r="A195"/>
  <c r="B195" s="1"/>
  <c r="C195"/>
  <c r="E195"/>
  <c r="G195"/>
  <c r="I195"/>
  <c r="K195"/>
  <c r="A196"/>
  <c r="B196"/>
  <c r="C196"/>
  <c r="D196"/>
  <c r="E196"/>
  <c r="F196"/>
  <c r="G196"/>
  <c r="H196"/>
  <c r="I196"/>
  <c r="J196"/>
  <c r="K196"/>
  <c r="A197"/>
  <c r="B197" s="1"/>
  <c r="C197"/>
  <c r="E197"/>
  <c r="G197"/>
  <c r="I197"/>
  <c r="K197"/>
  <c r="A198"/>
  <c r="B198"/>
  <c r="C198"/>
  <c r="D198"/>
  <c r="E198"/>
  <c r="F198"/>
  <c r="G198"/>
  <c r="H198"/>
  <c r="I198"/>
  <c r="J198"/>
  <c r="K198"/>
  <c r="A199"/>
  <c r="B199" s="1"/>
  <c r="C199"/>
  <c r="E199"/>
  <c r="G199"/>
  <c r="I199"/>
  <c r="K199"/>
  <c r="A200"/>
  <c r="B200"/>
  <c r="C200"/>
  <c r="D200"/>
  <c r="E200"/>
  <c r="F200"/>
  <c r="G200"/>
  <c r="H200"/>
  <c r="I200"/>
  <c r="J200"/>
  <c r="K200"/>
  <c r="A201"/>
  <c r="B201" s="1"/>
  <c r="C201"/>
  <c r="E201"/>
  <c r="G201"/>
  <c r="I201"/>
  <c r="K201"/>
  <c r="A202"/>
  <c r="B202"/>
  <c r="C202"/>
  <c r="D202"/>
  <c r="E202"/>
  <c r="F202"/>
  <c r="G202"/>
  <c r="H202"/>
  <c r="I202"/>
  <c r="J202"/>
  <c r="K202"/>
  <c r="A203"/>
  <c r="B203" s="1"/>
  <c r="C203"/>
  <c r="E203"/>
  <c r="G203"/>
  <c r="I203"/>
  <c r="K203"/>
  <c r="A204"/>
  <c r="B204"/>
  <c r="C204"/>
  <c r="D204"/>
  <c r="E204"/>
  <c r="F204"/>
  <c r="G204"/>
  <c r="H204"/>
  <c r="I204"/>
  <c r="J204"/>
  <c r="K204"/>
  <c r="A205"/>
  <c r="B205" s="1"/>
  <c r="C205"/>
  <c r="E205"/>
  <c r="G205"/>
  <c r="I205"/>
  <c r="K205"/>
  <c r="A206"/>
  <c r="B206"/>
  <c r="C206"/>
  <c r="D206"/>
  <c r="E206"/>
  <c r="F206"/>
  <c r="G206"/>
  <c r="H206"/>
  <c r="I206"/>
  <c r="J206"/>
  <c r="K206"/>
  <c r="A207"/>
  <c r="B207" s="1"/>
  <c r="C207"/>
  <c r="E207"/>
  <c r="G207"/>
  <c r="I207"/>
  <c r="K207"/>
  <c r="A208"/>
  <c r="B208"/>
  <c r="C208"/>
  <c r="D208"/>
  <c r="E208"/>
  <c r="F208"/>
  <c r="G208"/>
  <c r="H208"/>
  <c r="I208"/>
  <c r="J208"/>
  <c r="K208"/>
  <c r="A209"/>
  <c r="B209" s="1"/>
  <c r="C209"/>
  <c r="E209"/>
  <c r="G209"/>
  <c r="I209"/>
  <c r="K209"/>
  <c r="A210"/>
  <c r="B210"/>
  <c r="C210"/>
  <c r="D210"/>
  <c r="E210"/>
  <c r="F210"/>
  <c r="G210"/>
  <c r="H210"/>
  <c r="I210"/>
  <c r="J210"/>
  <c r="K210"/>
  <c r="A211"/>
  <c r="B211" s="1"/>
  <c r="C211"/>
  <c r="E211"/>
  <c r="G211"/>
  <c r="I211"/>
  <c r="K211"/>
  <c r="A212"/>
  <c r="B212"/>
  <c r="C212"/>
  <c r="D212"/>
  <c r="E212"/>
  <c r="F212"/>
  <c r="G212"/>
  <c r="H212"/>
  <c r="I212"/>
  <c r="J212"/>
  <c r="K212"/>
  <c r="A213"/>
  <c r="B213" s="1"/>
  <c r="C213"/>
  <c r="E213"/>
  <c r="G213"/>
  <c r="I213"/>
  <c r="K213"/>
  <c r="A214"/>
  <c r="B214"/>
  <c r="C214"/>
  <c r="D214"/>
  <c r="E214"/>
  <c r="F214"/>
  <c r="G214"/>
  <c r="H214"/>
  <c r="I214"/>
  <c r="J214"/>
  <c r="K214"/>
  <c r="A215"/>
  <c r="B215" s="1"/>
  <c r="C215"/>
  <c r="E215"/>
  <c r="G215"/>
  <c r="I215"/>
  <c r="K215"/>
  <c r="A216"/>
  <c r="B216"/>
  <c r="C216"/>
  <c r="D216"/>
  <c r="E216"/>
  <c r="F216"/>
  <c r="G216"/>
  <c r="H216"/>
  <c r="I216"/>
  <c r="J216"/>
  <c r="K216"/>
  <c r="A217"/>
  <c r="B217" s="1"/>
  <c r="C217"/>
  <c r="E217"/>
  <c r="G217"/>
  <c r="I217"/>
  <c r="K217"/>
  <c r="A218"/>
  <c r="B218"/>
  <c r="C218"/>
  <c r="D218"/>
  <c r="E218"/>
  <c r="F218"/>
  <c r="G218"/>
  <c r="H218"/>
  <c r="I218"/>
  <c r="J218"/>
  <c r="K218"/>
  <c r="A219"/>
  <c r="B219" s="1"/>
  <c r="C219"/>
  <c r="E219"/>
  <c r="G219"/>
  <c r="I219"/>
  <c r="K219"/>
  <c r="A220"/>
  <c r="B220"/>
  <c r="C220"/>
  <c r="D220"/>
  <c r="E220"/>
  <c r="F220"/>
  <c r="G220"/>
  <c r="H220"/>
  <c r="I220"/>
  <c r="J220"/>
  <c r="K220"/>
  <c r="A221"/>
  <c r="B221" s="1"/>
  <c r="C221"/>
  <c r="E221"/>
  <c r="G221"/>
  <c r="I221"/>
  <c r="K221"/>
  <c r="A222"/>
  <c r="B222"/>
  <c r="C222"/>
  <c r="D222"/>
  <c r="E222"/>
  <c r="F222"/>
  <c r="G222"/>
  <c r="H222"/>
  <c r="I222"/>
  <c r="J222"/>
  <c r="K222"/>
  <c r="A223"/>
  <c r="B223" s="1"/>
  <c r="C223"/>
  <c r="E223"/>
  <c r="G223"/>
  <c r="I223"/>
  <c r="K223"/>
  <c r="A224"/>
  <c r="B224"/>
  <c r="C224"/>
  <c r="D224"/>
  <c r="E224"/>
  <c r="F224"/>
  <c r="G224"/>
  <c r="H224"/>
  <c r="I224"/>
  <c r="J224"/>
  <c r="K224"/>
  <c r="A225"/>
  <c r="B225" s="1"/>
  <c r="C225"/>
  <c r="E225"/>
  <c r="G225"/>
  <c r="I225"/>
  <c r="K225"/>
  <c r="A226"/>
  <c r="B226"/>
  <c r="C226"/>
  <c r="D226"/>
  <c r="E226"/>
  <c r="F226"/>
  <c r="G226"/>
  <c r="H226"/>
  <c r="I226"/>
  <c r="J226"/>
  <c r="K226"/>
  <c r="A227"/>
  <c r="B227" s="1"/>
  <c r="C227"/>
  <c r="E227"/>
  <c r="G227"/>
  <c r="I227"/>
  <c r="K227"/>
  <c r="A228"/>
  <c r="B228"/>
  <c r="C228"/>
  <c r="D228"/>
  <c r="E228"/>
  <c r="F228"/>
  <c r="G228"/>
  <c r="H228"/>
  <c r="I228"/>
  <c r="J228"/>
  <c r="K228"/>
  <c r="A229"/>
  <c r="B229" s="1"/>
  <c r="C229"/>
  <c r="E229"/>
  <c r="G229"/>
  <c r="I229"/>
  <c r="K229"/>
  <c r="A230"/>
  <c r="B230"/>
  <c r="C230"/>
  <c r="D230"/>
  <c r="E230"/>
  <c r="F230"/>
  <c r="G230"/>
  <c r="H230"/>
  <c r="I230"/>
  <c r="J230"/>
  <c r="K230"/>
  <c r="A231"/>
  <c r="B231" s="1"/>
  <c r="C231"/>
  <c r="E231"/>
  <c r="G231"/>
  <c r="I231"/>
  <c r="K231"/>
  <c r="A232"/>
  <c r="B232"/>
  <c r="C232"/>
  <c r="D232"/>
  <c r="E232"/>
  <c r="F232"/>
  <c r="G232"/>
  <c r="H232"/>
  <c r="I232"/>
  <c r="J232"/>
  <c r="K232"/>
  <c r="A233"/>
  <c r="B233" s="1"/>
  <c r="C233"/>
  <c r="E233"/>
  <c r="G233"/>
  <c r="I233"/>
  <c r="K233"/>
  <c r="A234"/>
  <c r="B234"/>
  <c r="C234"/>
  <c r="D234"/>
  <c r="E234"/>
  <c r="F234"/>
  <c r="G234"/>
  <c r="H234"/>
  <c r="I234"/>
  <c r="J234"/>
  <c r="K234"/>
  <c r="A235"/>
  <c r="B235" s="1"/>
  <c r="C235"/>
  <c r="E235"/>
  <c r="G235"/>
  <c r="I235"/>
  <c r="K235"/>
  <c r="A236"/>
  <c r="B236"/>
  <c r="C236"/>
  <c r="D236"/>
  <c r="E236"/>
  <c r="F236"/>
  <c r="G236"/>
  <c r="H236"/>
  <c r="I236"/>
  <c r="J236"/>
  <c r="K236"/>
  <c r="A237"/>
  <c r="B237" s="1"/>
  <c r="C237"/>
  <c r="E237"/>
  <c r="G237"/>
  <c r="I237"/>
  <c r="K237"/>
  <c r="A238"/>
  <c r="B238"/>
  <c r="C238"/>
  <c r="D238"/>
  <c r="E238"/>
  <c r="F238"/>
  <c r="G238"/>
  <c r="H238"/>
  <c r="I238"/>
  <c r="J238"/>
  <c r="K238"/>
  <c r="A239"/>
  <c r="B239" s="1"/>
  <c r="C239"/>
  <c r="E239"/>
  <c r="G239"/>
  <c r="I239"/>
  <c r="K239"/>
  <c r="A240"/>
  <c r="B240"/>
  <c r="C240"/>
  <c r="D240"/>
  <c r="E240"/>
  <c r="F240"/>
  <c r="G240"/>
  <c r="H240"/>
  <c r="I240"/>
  <c r="J240"/>
  <c r="K240"/>
  <c r="A241"/>
  <c r="B241" s="1"/>
  <c r="C241"/>
  <c r="E241"/>
  <c r="G241"/>
  <c r="I241"/>
  <c r="K241"/>
  <c r="A242"/>
  <c r="B242"/>
  <c r="C242"/>
  <c r="D242"/>
  <c r="E242"/>
  <c r="F242"/>
  <c r="G242"/>
  <c r="H242"/>
  <c r="I242"/>
  <c r="J242"/>
  <c r="K242"/>
  <c r="A243"/>
  <c r="B243" s="1"/>
  <c r="C243"/>
  <c r="E243"/>
  <c r="G243"/>
  <c r="I243"/>
  <c r="K243"/>
  <c r="A244"/>
  <c r="B244"/>
  <c r="C244"/>
  <c r="D244"/>
  <c r="E244"/>
  <c r="F244"/>
  <c r="G244"/>
  <c r="H244"/>
  <c r="I244"/>
  <c r="J244"/>
  <c r="K244"/>
  <c r="A245"/>
  <c r="B245" s="1"/>
  <c r="C245"/>
  <c r="E245"/>
  <c r="G245"/>
  <c r="I245"/>
  <c r="K245"/>
  <c r="A246"/>
  <c r="B246"/>
  <c r="C246"/>
  <c r="D246"/>
  <c r="E246"/>
  <c r="F246"/>
  <c r="G246"/>
  <c r="H246"/>
  <c r="I246"/>
  <c r="J246"/>
  <c r="K246"/>
  <c r="A247"/>
  <c r="B247" s="1"/>
  <c r="C247"/>
  <c r="E247"/>
  <c r="G247"/>
  <c r="I247"/>
  <c r="K247"/>
  <c r="A248"/>
  <c r="B248"/>
  <c r="C248"/>
  <c r="D248"/>
  <c r="E248"/>
  <c r="F248"/>
  <c r="G248"/>
  <c r="H248"/>
  <c r="I248"/>
  <c r="J248"/>
  <c r="K248"/>
  <c r="A249"/>
  <c r="B249" s="1"/>
  <c r="C249"/>
  <c r="E249"/>
  <c r="G249"/>
  <c r="I249"/>
  <c r="K249"/>
  <c r="A250"/>
  <c r="B250"/>
  <c r="C250"/>
  <c r="D250"/>
  <c r="E250"/>
  <c r="F250"/>
  <c r="G250"/>
  <c r="H250"/>
  <c r="I250"/>
  <c r="J250"/>
  <c r="K250"/>
  <c r="A251"/>
  <c r="B251" s="1"/>
  <c r="C251"/>
  <c r="E251"/>
  <c r="G251"/>
  <c r="I251"/>
  <c r="K251"/>
  <c r="A252"/>
  <c r="B252"/>
  <c r="C252"/>
  <c r="D252"/>
  <c r="E252"/>
  <c r="F252"/>
  <c r="G252"/>
  <c r="H252"/>
  <c r="I252"/>
  <c r="J252"/>
  <c r="K252"/>
  <c r="A253"/>
  <c r="B253" s="1"/>
  <c r="C253"/>
  <c r="E253"/>
  <c r="G253"/>
  <c r="I253"/>
  <c r="K253"/>
  <c r="A254"/>
  <c r="B254"/>
  <c r="C254"/>
  <c r="D254"/>
  <c r="E254"/>
  <c r="F254"/>
  <c r="G254"/>
  <c r="H254"/>
  <c r="I254"/>
  <c r="J254"/>
  <c r="K254"/>
  <c r="A255"/>
  <c r="B255" s="1"/>
  <c r="C255"/>
  <c r="E255"/>
  <c r="G255"/>
  <c r="I255"/>
  <c r="K255"/>
  <c r="A256"/>
  <c r="B256"/>
  <c r="C256"/>
  <c r="D256"/>
  <c r="E256"/>
  <c r="F256"/>
  <c r="G256"/>
  <c r="H256"/>
  <c r="I256"/>
  <c r="J256"/>
  <c r="K256"/>
  <c r="A257"/>
  <c r="B257" s="1"/>
  <c r="C257"/>
  <c r="E257"/>
  <c r="G257"/>
  <c r="I257"/>
  <c r="K257"/>
  <c r="A258"/>
  <c r="B258"/>
  <c r="C258"/>
  <c r="D258"/>
  <c r="E258"/>
  <c r="F258"/>
  <c r="G258"/>
  <c r="H258"/>
  <c r="I258"/>
  <c r="J258"/>
  <c r="K258"/>
  <c r="A259"/>
  <c r="B259" s="1"/>
  <c r="C259"/>
  <c r="E259"/>
  <c r="G259"/>
  <c r="I259"/>
  <c r="K259"/>
  <c r="A260"/>
  <c r="B260"/>
  <c r="C260"/>
  <c r="D260"/>
  <c r="E260"/>
  <c r="F260"/>
  <c r="G260"/>
  <c r="H260"/>
  <c r="I260"/>
  <c r="J260"/>
  <c r="K260"/>
  <c r="A261"/>
  <c r="B261" s="1"/>
  <c r="C261"/>
  <c r="E261"/>
  <c r="G261"/>
  <c r="I261"/>
  <c r="K261"/>
  <c r="A262"/>
  <c r="B262"/>
  <c r="C262"/>
  <c r="D262"/>
  <c r="E262"/>
  <c r="F262"/>
  <c r="G262"/>
  <c r="H262"/>
  <c r="I262"/>
  <c r="J262"/>
  <c r="K262"/>
  <c r="A263"/>
  <c r="B263" s="1"/>
  <c r="C263"/>
  <c r="E263"/>
  <c r="G263"/>
  <c r="I263"/>
  <c r="K263"/>
  <c r="A264"/>
  <c r="B264"/>
  <c r="C264"/>
  <c r="D264"/>
  <c r="E264"/>
  <c r="F264"/>
  <c r="G264"/>
  <c r="H264"/>
  <c r="I264"/>
  <c r="J264"/>
  <c r="K264"/>
  <c r="A265"/>
  <c r="B265" s="1"/>
  <c r="C265"/>
  <c r="E265"/>
  <c r="G265"/>
  <c r="I265"/>
  <c r="K265"/>
  <c r="A266"/>
  <c r="B266"/>
  <c r="C266"/>
  <c r="D266"/>
  <c r="E266"/>
  <c r="F266"/>
  <c r="G266"/>
  <c r="H266"/>
  <c r="I266"/>
  <c r="J266"/>
  <c r="K266"/>
  <c r="A267"/>
  <c r="B267" s="1"/>
  <c r="C267"/>
  <c r="E267"/>
  <c r="G267"/>
  <c r="I267"/>
  <c r="K267"/>
  <c r="A268"/>
  <c r="B268"/>
  <c r="C268"/>
  <c r="D268"/>
  <c r="E268"/>
  <c r="F268"/>
  <c r="G268"/>
  <c r="H268"/>
  <c r="I268"/>
  <c r="J268"/>
  <c r="K268"/>
  <c r="A269"/>
  <c r="B269" s="1"/>
  <c r="C269"/>
  <c r="E269"/>
  <c r="G269"/>
  <c r="I269"/>
  <c r="K269"/>
  <c r="A270"/>
  <c r="B270"/>
  <c r="C270"/>
  <c r="D270"/>
  <c r="E270"/>
  <c r="F270"/>
  <c r="G270"/>
  <c r="H270"/>
  <c r="I270"/>
  <c r="J270"/>
  <c r="K270"/>
  <c r="A271"/>
  <c r="B271" s="1"/>
  <c r="C271"/>
  <c r="E271"/>
  <c r="G271"/>
  <c r="I271"/>
  <c r="K271"/>
  <c r="A272"/>
  <c r="B272"/>
  <c r="C272"/>
  <c r="D272"/>
  <c r="E272"/>
  <c r="F272"/>
  <c r="G272"/>
  <c r="H272"/>
  <c r="I272"/>
  <c r="J272"/>
  <c r="K272"/>
  <c r="A273"/>
  <c r="B273" s="1"/>
  <c r="C273"/>
  <c r="E273"/>
  <c r="G273"/>
  <c r="I273"/>
  <c r="K273"/>
  <c r="A274"/>
  <c r="B274"/>
  <c r="C274"/>
  <c r="D274"/>
  <c r="E274"/>
  <c r="F274"/>
  <c r="G274"/>
  <c r="H274"/>
  <c r="I274"/>
  <c r="J274"/>
  <c r="K274"/>
  <c r="A275"/>
  <c r="B275" s="1"/>
  <c r="C275"/>
  <c r="E275"/>
  <c r="G275"/>
  <c r="I275"/>
  <c r="K275"/>
  <c r="A276"/>
  <c r="B276"/>
  <c r="C276"/>
  <c r="D276"/>
  <c r="E276"/>
  <c r="F276"/>
  <c r="G276"/>
  <c r="H276"/>
  <c r="I276"/>
  <c r="J276"/>
  <c r="K276"/>
  <c r="A277"/>
  <c r="B277" s="1"/>
  <c r="C277"/>
  <c r="E277"/>
  <c r="G277"/>
  <c r="I277"/>
  <c r="K277"/>
  <c r="A278"/>
  <c r="B278"/>
  <c r="C278"/>
  <c r="D278"/>
  <c r="E278"/>
  <c r="F278"/>
  <c r="G278"/>
  <c r="H278"/>
  <c r="I278"/>
  <c r="J278"/>
  <c r="K278"/>
  <c r="A279"/>
  <c r="B279" s="1"/>
  <c r="C279"/>
  <c r="E279"/>
  <c r="G279"/>
  <c r="I279"/>
  <c r="K279"/>
  <c r="A280"/>
  <c r="B280"/>
  <c r="C280"/>
  <c r="D280"/>
  <c r="E280"/>
  <c r="F280"/>
  <c r="G280"/>
  <c r="H280"/>
  <c r="I280"/>
  <c r="J280"/>
  <c r="K280"/>
  <c r="A281"/>
  <c r="B281" s="1"/>
  <c r="C281"/>
  <c r="E281"/>
  <c r="G281"/>
  <c r="I281"/>
  <c r="K281"/>
  <c r="A282"/>
  <c r="B282"/>
  <c r="C282"/>
  <c r="D282"/>
  <c r="E282"/>
  <c r="F282"/>
  <c r="G282"/>
  <c r="H282"/>
  <c r="I282"/>
  <c r="J282"/>
  <c r="K282"/>
  <c r="A283"/>
  <c r="B283" s="1"/>
  <c r="C283"/>
  <c r="E283"/>
  <c r="G283"/>
  <c r="I283"/>
  <c r="K283"/>
  <c r="A284"/>
  <c r="B284"/>
  <c r="C284"/>
  <c r="D284"/>
  <c r="E284"/>
  <c r="F284"/>
  <c r="G284"/>
  <c r="H284"/>
  <c r="I284"/>
  <c r="J284"/>
  <c r="K284"/>
  <c r="A285"/>
  <c r="C285" s="1"/>
  <c r="E285"/>
  <c r="I285"/>
  <c r="A286"/>
  <c r="B286"/>
  <c r="C286"/>
  <c r="D286"/>
  <c r="E286"/>
  <c r="F286"/>
  <c r="G286"/>
  <c r="H286"/>
  <c r="I286"/>
  <c r="J286"/>
  <c r="K286"/>
  <c r="A287"/>
  <c r="C287"/>
  <c r="E287"/>
  <c r="G287"/>
  <c r="I287"/>
  <c r="K287"/>
  <c r="A288"/>
  <c r="B288"/>
  <c r="C288"/>
  <c r="D288"/>
  <c r="E288"/>
  <c r="F288"/>
  <c r="G288"/>
  <c r="H288"/>
  <c r="I288"/>
  <c r="J288"/>
  <c r="K288"/>
  <c r="A289"/>
  <c r="C289" s="1"/>
  <c r="E289"/>
  <c r="I289"/>
  <c r="A290"/>
  <c r="B290"/>
  <c r="C290"/>
  <c r="D290"/>
  <c r="E290"/>
  <c r="F290"/>
  <c r="G290"/>
  <c r="H290"/>
  <c r="I290"/>
  <c r="J290"/>
  <c r="K290"/>
  <c r="A291"/>
  <c r="C291"/>
  <c r="E291"/>
  <c r="G291"/>
  <c r="I291"/>
  <c r="K291"/>
  <c r="A292"/>
  <c r="B292"/>
  <c r="C292"/>
  <c r="D292"/>
  <c r="E292"/>
  <c r="F292"/>
  <c r="G292"/>
  <c r="H292"/>
  <c r="I292"/>
  <c r="J292"/>
  <c r="K292"/>
  <c r="A293"/>
  <c r="C293" s="1"/>
  <c r="E293"/>
  <c r="I293"/>
  <c r="A294"/>
  <c r="B294"/>
  <c r="C294"/>
  <c r="D294"/>
  <c r="E294"/>
  <c r="F294"/>
  <c r="G294"/>
  <c r="H294"/>
  <c r="I294"/>
  <c r="J294"/>
  <c r="K294"/>
  <c r="A295"/>
  <c r="C295"/>
  <c r="E295"/>
  <c r="G295"/>
  <c r="I295"/>
  <c r="K295"/>
  <c r="A296"/>
  <c r="B296"/>
  <c r="C296"/>
  <c r="D296"/>
  <c r="E296"/>
  <c r="F296"/>
  <c r="G296"/>
  <c r="H296"/>
  <c r="I296"/>
  <c r="J296"/>
  <c r="K296"/>
  <c r="A297"/>
  <c r="C297" s="1"/>
  <c r="E297"/>
  <c r="I297"/>
  <c r="A298"/>
  <c r="B298"/>
  <c r="C298"/>
  <c r="D298"/>
  <c r="E298"/>
  <c r="F298"/>
  <c r="G298"/>
  <c r="H298"/>
  <c r="I298"/>
  <c r="J298"/>
  <c r="K298"/>
  <c r="A299"/>
  <c r="C299"/>
  <c r="E299"/>
  <c r="G299"/>
  <c r="I299"/>
  <c r="K299"/>
  <c r="A300"/>
  <c r="B300"/>
  <c r="C300"/>
  <c r="D300"/>
  <c r="E300"/>
  <c r="F300"/>
  <c r="G300"/>
  <c r="H300"/>
  <c r="I300"/>
  <c r="J300"/>
  <c r="K300"/>
  <c r="A301"/>
  <c r="C301" s="1"/>
  <c r="E301"/>
  <c r="I301"/>
  <c r="A302"/>
  <c r="B302"/>
  <c r="C302"/>
  <c r="D302"/>
  <c r="E302"/>
  <c r="F302"/>
  <c r="G302"/>
  <c r="H302"/>
  <c r="I302"/>
  <c r="J302"/>
  <c r="K302"/>
  <c r="A303"/>
  <c r="C303"/>
  <c r="E303"/>
  <c r="G303"/>
  <c r="I303"/>
  <c r="K303"/>
  <c r="A304"/>
  <c r="B304"/>
  <c r="C304"/>
  <c r="D304"/>
  <c r="E304"/>
  <c r="F304"/>
  <c r="G304"/>
  <c r="H304"/>
  <c r="I304"/>
  <c r="J304"/>
  <c r="K304"/>
  <c r="A305"/>
  <c r="C305" s="1"/>
  <c r="E305"/>
  <c r="I305"/>
  <c r="A306"/>
  <c r="B306"/>
  <c r="C306"/>
  <c r="D306"/>
  <c r="E306"/>
  <c r="F306"/>
  <c r="G306"/>
  <c r="H306"/>
  <c r="I306"/>
  <c r="J306"/>
  <c r="K306"/>
  <c r="A307"/>
  <c r="C307"/>
  <c r="E307"/>
  <c r="G307"/>
  <c r="I307"/>
  <c r="K307"/>
  <c r="A308"/>
  <c r="B308"/>
  <c r="C308"/>
  <c r="D308"/>
  <c r="E308"/>
  <c r="F308"/>
  <c r="G308"/>
  <c r="H308"/>
  <c r="I308"/>
  <c r="J308"/>
  <c r="K308"/>
  <c r="A309"/>
  <c r="C309" s="1"/>
  <c r="E309"/>
  <c r="I309"/>
  <c r="A310"/>
  <c r="B310"/>
  <c r="C310"/>
  <c r="D310"/>
  <c r="E310"/>
  <c r="F310"/>
  <c r="G310"/>
  <c r="H310"/>
  <c r="I310"/>
  <c r="J310"/>
  <c r="K310"/>
  <c r="A311"/>
  <c r="B311" s="1"/>
  <c r="C311"/>
  <c r="D311"/>
  <c r="E311"/>
  <c r="F311"/>
  <c r="G311"/>
  <c r="H311"/>
  <c r="I311"/>
  <c r="J311"/>
  <c r="K311"/>
  <c r="A312"/>
  <c r="B312"/>
  <c r="C312"/>
  <c r="D312"/>
  <c r="E312"/>
  <c r="F312"/>
  <c r="G312"/>
  <c r="H312"/>
  <c r="I312"/>
  <c r="J312"/>
  <c r="K312"/>
  <c r="A313"/>
  <c r="B313" s="1"/>
  <c r="C313"/>
  <c r="E313"/>
  <c r="G313"/>
  <c r="I313"/>
  <c r="K313"/>
  <c r="A314"/>
  <c r="B314"/>
  <c r="C314"/>
  <c r="D314"/>
  <c r="E314"/>
  <c r="F314"/>
  <c r="G314"/>
  <c r="H314"/>
  <c r="I314"/>
  <c r="J314"/>
  <c r="K314"/>
  <c r="A315"/>
  <c r="B315" s="1"/>
  <c r="C315"/>
  <c r="E315"/>
  <c r="G315"/>
  <c r="I315"/>
  <c r="K315"/>
  <c r="A316"/>
  <c r="B316"/>
  <c r="C316"/>
  <c r="D316"/>
  <c r="E316"/>
  <c r="F316"/>
  <c r="G316"/>
  <c r="H316"/>
  <c r="I316"/>
  <c r="J316"/>
  <c r="K316"/>
  <c r="A317"/>
  <c r="B317" s="1"/>
  <c r="C317"/>
  <c r="E317"/>
  <c r="G317"/>
  <c r="I317"/>
  <c r="K317"/>
  <c r="A318"/>
  <c r="B318"/>
  <c r="C318"/>
  <c r="D318"/>
  <c r="E318"/>
  <c r="F318"/>
  <c r="G318"/>
  <c r="H318"/>
  <c r="I318"/>
  <c r="J318"/>
  <c r="K318"/>
  <c r="A319"/>
  <c r="B319" s="1"/>
  <c r="C319"/>
  <c r="E319"/>
  <c r="G319"/>
  <c r="I319"/>
  <c r="K319"/>
  <c r="A320"/>
  <c r="B320"/>
  <c r="C320"/>
  <c r="D320"/>
  <c r="E320"/>
  <c r="F320"/>
  <c r="G320"/>
  <c r="H320"/>
  <c r="I320"/>
  <c r="J320"/>
  <c r="K320"/>
  <c r="A321"/>
  <c r="B321" s="1"/>
  <c r="C321"/>
  <c r="E321"/>
  <c r="G321"/>
  <c r="I321"/>
  <c r="K321"/>
  <c r="A322"/>
  <c r="B322"/>
  <c r="C322"/>
  <c r="D322"/>
  <c r="E322"/>
  <c r="F322"/>
  <c r="G322"/>
  <c r="H322"/>
  <c r="I322"/>
  <c r="J322"/>
  <c r="K322"/>
  <c r="A323"/>
  <c r="B323" s="1"/>
  <c r="C323"/>
  <c r="E323"/>
  <c r="G323"/>
  <c r="I323"/>
  <c r="K323"/>
  <c r="A324"/>
  <c r="B324"/>
  <c r="C324"/>
  <c r="D324"/>
  <c r="E324"/>
  <c r="F324"/>
  <c r="G324"/>
  <c r="H324"/>
  <c r="I324"/>
  <c r="J324"/>
  <c r="K324"/>
  <c r="A325"/>
  <c r="B325" s="1"/>
  <c r="C325"/>
  <c r="E325"/>
  <c r="G325"/>
  <c r="I325"/>
  <c r="K325"/>
  <c r="A326"/>
  <c r="B326"/>
  <c r="C326"/>
  <c r="D326"/>
  <c r="E326"/>
  <c r="F326"/>
  <c r="G326"/>
  <c r="H326"/>
  <c r="I326"/>
  <c r="J326"/>
  <c r="K326"/>
  <c r="A327"/>
  <c r="B327" s="1"/>
  <c r="C327"/>
  <c r="E327"/>
  <c r="G327"/>
  <c r="I327"/>
  <c r="K327"/>
  <c r="A328"/>
  <c r="B328"/>
  <c r="C328"/>
  <c r="D328"/>
  <c r="E328"/>
  <c r="F328"/>
  <c r="G328"/>
  <c r="H328"/>
  <c r="I328"/>
  <c r="J328"/>
  <c r="K328"/>
  <c r="A329"/>
  <c r="B329" s="1"/>
  <c r="C329"/>
  <c r="E329"/>
  <c r="G329"/>
  <c r="I329"/>
  <c r="K329"/>
  <c r="A330"/>
  <c r="B330"/>
  <c r="C330"/>
  <c r="D330"/>
  <c r="E330"/>
  <c r="F330"/>
  <c r="G330"/>
  <c r="H330"/>
  <c r="I330"/>
  <c r="J330"/>
  <c r="K330"/>
  <c r="A331"/>
  <c r="B331" s="1"/>
  <c r="C331"/>
  <c r="E331"/>
  <c r="G331"/>
  <c r="I331"/>
  <c r="K331"/>
  <c r="A332"/>
  <c r="B332"/>
  <c r="C332"/>
  <c r="D332"/>
  <c r="E332"/>
  <c r="F332"/>
  <c r="G332"/>
  <c r="H332"/>
  <c r="I332"/>
  <c r="J332"/>
  <c r="K332"/>
  <c r="A333"/>
  <c r="B333" s="1"/>
  <c r="C333"/>
  <c r="E333"/>
  <c r="G333"/>
  <c r="I333"/>
  <c r="K333"/>
  <c r="A334"/>
  <c r="B334"/>
  <c r="C334"/>
  <c r="D334"/>
  <c r="E334"/>
  <c r="F334"/>
  <c r="G334"/>
  <c r="H334"/>
  <c r="I334"/>
  <c r="J334"/>
  <c r="K334"/>
  <c r="A335"/>
  <c r="B335" s="1"/>
  <c r="C335"/>
  <c r="E335"/>
  <c r="G335"/>
  <c r="I335"/>
  <c r="K335"/>
  <c r="A336"/>
  <c r="B336"/>
  <c r="C336"/>
  <c r="D336"/>
  <c r="E336"/>
  <c r="F336"/>
  <c r="G336"/>
  <c r="H336"/>
  <c r="I336"/>
  <c r="J336"/>
  <c r="K336"/>
  <c r="A337"/>
  <c r="B337" s="1"/>
  <c r="C337"/>
  <c r="E337"/>
  <c r="G337"/>
  <c r="I337"/>
  <c r="K337"/>
  <c r="A338"/>
  <c r="B338"/>
  <c r="C338"/>
  <c r="D338"/>
  <c r="E338"/>
  <c r="F338"/>
  <c r="G338"/>
  <c r="H338"/>
  <c r="I338"/>
  <c r="J338"/>
  <c r="K338"/>
  <c r="A339"/>
  <c r="B339" s="1"/>
  <c r="C339"/>
  <c r="E339"/>
  <c r="G339"/>
  <c r="I339"/>
  <c r="K339"/>
  <c r="A340"/>
  <c r="B340"/>
  <c r="C340"/>
  <c r="D340"/>
  <c r="E340"/>
  <c r="F340"/>
  <c r="G340"/>
  <c r="H340"/>
  <c r="I340"/>
  <c r="J340"/>
  <c r="K340"/>
  <c r="A341"/>
  <c r="B341" s="1"/>
  <c r="C341"/>
  <c r="E341"/>
  <c r="G341"/>
  <c r="I341"/>
  <c r="K341"/>
  <c r="A342"/>
  <c r="B342"/>
  <c r="C342"/>
  <c r="D342"/>
  <c r="E342"/>
  <c r="F342"/>
  <c r="G342"/>
  <c r="H342"/>
  <c r="I342"/>
  <c r="J342"/>
  <c r="K342"/>
  <c r="A343"/>
  <c r="B343" s="1"/>
  <c r="C343"/>
  <c r="E343"/>
  <c r="G343"/>
  <c r="I343"/>
  <c r="K343"/>
  <c r="A344"/>
  <c r="B344"/>
  <c r="C344"/>
  <c r="D344"/>
  <c r="E344"/>
  <c r="F344"/>
  <c r="G344"/>
  <c r="H344"/>
  <c r="I344"/>
  <c r="J344"/>
  <c r="K344"/>
  <c r="A345"/>
  <c r="B345" s="1"/>
  <c r="C345"/>
  <c r="E345"/>
  <c r="G345"/>
  <c r="I345"/>
  <c r="K345"/>
  <c r="A346"/>
  <c r="B346"/>
  <c r="C346"/>
  <c r="D346"/>
  <c r="E346"/>
  <c r="F346"/>
  <c r="G346"/>
  <c r="H346"/>
  <c r="I346"/>
  <c r="J346"/>
  <c r="K346"/>
  <c r="A347"/>
  <c r="B347" s="1"/>
  <c r="C347"/>
  <c r="E347"/>
  <c r="G347"/>
  <c r="I347"/>
  <c r="K347"/>
  <c r="A348"/>
  <c r="B348"/>
  <c r="C348"/>
  <c r="D348"/>
  <c r="E348"/>
  <c r="F348"/>
  <c r="G348"/>
  <c r="H348"/>
  <c r="I348"/>
  <c r="J348"/>
  <c r="K348"/>
  <c r="A349"/>
  <c r="B349" s="1"/>
  <c r="C349"/>
  <c r="E349"/>
  <c r="G349"/>
  <c r="I349"/>
  <c r="K349"/>
  <c r="A350"/>
  <c r="B350"/>
  <c r="C350"/>
  <c r="D350"/>
  <c r="E350"/>
  <c r="F350"/>
  <c r="G350"/>
  <c r="H350"/>
  <c r="I350"/>
  <c r="J350"/>
  <c r="K350"/>
  <c r="A351"/>
  <c r="B351" s="1"/>
  <c r="C351"/>
  <c r="E351"/>
  <c r="G351"/>
  <c r="I351"/>
  <c r="K351"/>
  <c r="A352"/>
  <c r="B352"/>
  <c r="C352"/>
  <c r="D352"/>
  <c r="E352"/>
  <c r="F352"/>
  <c r="G352"/>
  <c r="H352"/>
  <c r="I352"/>
  <c r="J352"/>
  <c r="K352"/>
  <c r="A353"/>
  <c r="B353" s="1"/>
  <c r="C353"/>
  <c r="E353"/>
  <c r="G353"/>
  <c r="I353"/>
  <c r="K353"/>
  <c r="A354"/>
  <c r="B354"/>
  <c r="C354"/>
  <c r="D354"/>
  <c r="E354"/>
  <c r="F354"/>
  <c r="G354"/>
  <c r="H354"/>
  <c r="I354"/>
  <c r="J354"/>
  <c r="K354"/>
  <c r="A355"/>
  <c r="B355" s="1"/>
  <c r="C355"/>
  <c r="E355"/>
  <c r="G355"/>
  <c r="I355"/>
  <c r="K355"/>
  <c r="A356"/>
  <c r="B356"/>
  <c r="C356"/>
  <c r="D356"/>
  <c r="E356"/>
  <c r="F356"/>
  <c r="G356"/>
  <c r="H356"/>
  <c r="I356"/>
  <c r="J356"/>
  <c r="K356"/>
  <c r="A357"/>
  <c r="B357" s="1"/>
  <c r="C357"/>
  <c r="E357"/>
  <c r="G357"/>
  <c r="I357"/>
  <c r="K357"/>
  <c r="A358"/>
  <c r="B358"/>
  <c r="C358"/>
  <c r="D358"/>
  <c r="E358"/>
  <c r="F358"/>
  <c r="G358"/>
  <c r="H358"/>
  <c r="I358"/>
  <c r="J358"/>
  <c r="K358"/>
  <c r="A359"/>
  <c r="B359" s="1"/>
  <c r="C359"/>
  <c r="E359"/>
  <c r="G359"/>
  <c r="I359"/>
  <c r="K359"/>
  <c r="A360"/>
  <c r="B360"/>
  <c r="C360"/>
  <c r="D360"/>
  <c r="E360"/>
  <c r="F360"/>
  <c r="G360"/>
  <c r="H360"/>
  <c r="I360"/>
  <c r="J360"/>
  <c r="K360"/>
  <c r="A361"/>
  <c r="B361" s="1"/>
  <c r="C361"/>
  <c r="E361"/>
  <c r="G361"/>
  <c r="I361"/>
  <c r="K361"/>
  <c r="A362"/>
  <c r="B362"/>
  <c r="C362"/>
  <c r="D362"/>
  <c r="E362"/>
  <c r="F362"/>
  <c r="G362"/>
  <c r="H362"/>
  <c r="I362"/>
  <c r="J362"/>
  <c r="K362"/>
  <c r="A363"/>
  <c r="B363" s="1"/>
  <c r="C363"/>
  <c r="E363"/>
  <c r="G363"/>
  <c r="I363"/>
  <c r="K363"/>
  <c r="A364"/>
  <c r="B364"/>
  <c r="C364"/>
  <c r="D364"/>
  <c r="E364"/>
  <c r="F364"/>
  <c r="G364"/>
  <c r="H364"/>
  <c r="I364"/>
  <c r="J364"/>
  <c r="K364"/>
  <c r="A365"/>
  <c r="B365" s="1"/>
  <c r="C365"/>
  <c r="E365"/>
  <c r="G365"/>
  <c r="I365"/>
  <c r="K365"/>
  <c r="A366"/>
  <c r="B366"/>
  <c r="C366"/>
  <c r="D366"/>
  <c r="E366"/>
  <c r="F366"/>
  <c r="G366"/>
  <c r="H366"/>
  <c r="I366"/>
  <c r="J366"/>
  <c r="K366"/>
  <c r="A367"/>
  <c r="B367" s="1"/>
  <c r="C367"/>
  <c r="E367"/>
  <c r="G367"/>
  <c r="I367"/>
  <c r="K367"/>
  <c r="A368"/>
  <c r="B368"/>
  <c r="C368"/>
  <c r="D368"/>
  <c r="E368"/>
  <c r="F368"/>
  <c r="G368"/>
  <c r="H368"/>
  <c r="I368"/>
  <c r="J368"/>
  <c r="K368"/>
  <c r="A369"/>
  <c r="B369" s="1"/>
  <c r="C369"/>
  <c r="E369"/>
  <c r="G369"/>
  <c r="I369"/>
  <c r="K369"/>
  <c r="A370"/>
  <c r="B370"/>
  <c r="C370"/>
  <c r="D370"/>
  <c r="E370"/>
  <c r="F370"/>
  <c r="G370"/>
  <c r="H370"/>
  <c r="I370"/>
  <c r="J370"/>
  <c r="K370"/>
  <c r="A371"/>
  <c r="B371" s="1"/>
  <c r="C371"/>
  <c r="E371"/>
  <c r="G371"/>
  <c r="I371"/>
  <c r="K371"/>
  <c r="A372"/>
  <c r="B372"/>
  <c r="C372"/>
  <c r="D372"/>
  <c r="E372"/>
  <c r="F372"/>
  <c r="G372"/>
  <c r="H372"/>
  <c r="I372"/>
  <c r="J372"/>
  <c r="K372"/>
  <c r="A373"/>
  <c r="B373" s="1"/>
  <c r="C373"/>
  <c r="E373"/>
  <c r="G373"/>
  <c r="I373"/>
  <c r="K373"/>
  <c r="A374"/>
  <c r="B374"/>
  <c r="C374"/>
  <c r="D374"/>
  <c r="E374"/>
  <c r="F374"/>
  <c r="G374"/>
  <c r="H374"/>
  <c r="I374"/>
  <c r="J374"/>
  <c r="K374"/>
  <c r="A375"/>
  <c r="B375" s="1"/>
  <c r="C375"/>
  <c r="E375"/>
  <c r="G375"/>
  <c r="I375"/>
  <c r="K375"/>
  <c r="A376"/>
  <c r="B376"/>
  <c r="C376"/>
  <c r="D376"/>
  <c r="E376"/>
  <c r="F376"/>
  <c r="G376"/>
  <c r="H376"/>
  <c r="I376"/>
  <c r="J376"/>
  <c r="K376"/>
  <c r="A377"/>
  <c r="B377" s="1"/>
  <c r="C377"/>
  <c r="E377"/>
  <c r="G377"/>
  <c r="I377"/>
  <c r="K377"/>
  <c r="A378"/>
  <c r="B378"/>
  <c r="C378"/>
  <c r="D378"/>
  <c r="E378"/>
  <c r="F378"/>
  <c r="G378"/>
  <c r="H378"/>
  <c r="I378"/>
  <c r="J378"/>
  <c r="K378"/>
  <c r="A379"/>
  <c r="B379" s="1"/>
  <c r="C379"/>
  <c r="E379"/>
  <c r="G379"/>
  <c r="I379"/>
  <c r="K379"/>
  <c r="A380"/>
  <c r="B380"/>
  <c r="C380"/>
  <c r="D380"/>
  <c r="E380"/>
  <c r="F380"/>
  <c r="G380"/>
  <c r="H380"/>
  <c r="I380"/>
  <c r="J380"/>
  <c r="K380"/>
  <c r="A381"/>
  <c r="B381" s="1"/>
  <c r="C381"/>
  <c r="E381"/>
  <c r="G381"/>
  <c r="I381"/>
  <c r="K381"/>
  <c r="A382"/>
  <c r="B382"/>
  <c r="C382"/>
  <c r="D382"/>
  <c r="E382"/>
  <c r="F382"/>
  <c r="G382"/>
  <c r="H382"/>
  <c r="I382"/>
  <c r="J382"/>
  <c r="K382"/>
  <c r="A383"/>
  <c r="B383" s="1"/>
  <c r="C383"/>
  <c r="E383"/>
  <c r="G383"/>
  <c r="I383"/>
  <c r="K383"/>
  <c r="A384"/>
  <c r="B384"/>
  <c r="C384"/>
  <c r="D384"/>
  <c r="E384"/>
  <c r="F384"/>
  <c r="G384"/>
  <c r="H384"/>
  <c r="I384"/>
  <c r="J384"/>
  <c r="K384"/>
  <c r="A385"/>
  <c r="B385" s="1"/>
  <c r="C385"/>
  <c r="E385"/>
  <c r="G385"/>
  <c r="I385"/>
  <c r="K385"/>
  <c r="A386"/>
  <c r="B386"/>
  <c r="C386"/>
  <c r="D386"/>
  <c r="E386"/>
  <c r="F386"/>
  <c r="G386"/>
  <c r="H386"/>
  <c r="I386"/>
  <c r="J386"/>
  <c r="K386"/>
  <c r="A387"/>
  <c r="B387" s="1"/>
  <c r="C387"/>
  <c r="E387"/>
  <c r="G387"/>
  <c r="I387"/>
  <c r="K387"/>
  <c r="A388"/>
  <c r="B388"/>
  <c r="C388"/>
  <c r="D388"/>
  <c r="E388"/>
  <c r="F388"/>
  <c r="G388"/>
  <c r="H388"/>
  <c r="I388"/>
  <c r="J388"/>
  <c r="K388"/>
  <c r="A389"/>
  <c r="B389" s="1"/>
  <c r="C389"/>
  <c r="E389"/>
  <c r="G389"/>
  <c r="I389"/>
  <c r="K389"/>
  <c r="A390"/>
  <c r="B390"/>
  <c r="C390"/>
  <c r="D390"/>
  <c r="E390"/>
  <c r="F390"/>
  <c r="G390"/>
  <c r="H390"/>
  <c r="I390"/>
  <c r="J390"/>
  <c r="K390"/>
  <c r="A391"/>
  <c r="B391" s="1"/>
  <c r="C391"/>
  <c r="E391"/>
  <c r="G391"/>
  <c r="I391"/>
  <c r="K391"/>
  <c r="A392"/>
  <c r="B392"/>
  <c r="C392"/>
  <c r="D392"/>
  <c r="E392"/>
  <c r="F392"/>
  <c r="G392"/>
  <c r="H392"/>
  <c r="I392"/>
  <c r="J392"/>
  <c r="K392"/>
  <c r="A393"/>
  <c r="B393" s="1"/>
  <c r="C393"/>
  <c r="E393"/>
  <c r="G393"/>
  <c r="I393"/>
  <c r="K393"/>
  <c r="A394"/>
  <c r="B394"/>
  <c r="C394"/>
  <c r="D394"/>
  <c r="E394"/>
  <c r="F394"/>
  <c r="G394"/>
  <c r="H394"/>
  <c r="I394"/>
  <c r="J394"/>
  <c r="K394"/>
  <c r="A395"/>
  <c r="B395" s="1"/>
  <c r="C395"/>
  <c r="E395"/>
  <c r="G395"/>
  <c r="I395"/>
  <c r="K395"/>
  <c r="A396"/>
  <c r="B396"/>
  <c r="C396"/>
  <c r="D396"/>
  <c r="E396"/>
  <c r="F396"/>
  <c r="G396"/>
  <c r="H396"/>
  <c r="I396"/>
  <c r="J396"/>
  <c r="K396"/>
  <c r="A397"/>
  <c r="B397" s="1"/>
  <c r="C397"/>
  <c r="E397"/>
  <c r="G397"/>
  <c r="I397"/>
  <c r="K397"/>
  <c r="A398"/>
  <c r="B398"/>
  <c r="C398"/>
  <c r="D398"/>
  <c r="E398"/>
  <c r="F398"/>
  <c r="G398"/>
  <c r="H398"/>
  <c r="I398"/>
  <c r="J398"/>
  <c r="K398"/>
  <c r="A399"/>
  <c r="B399" s="1"/>
  <c r="C399"/>
  <c r="E399"/>
  <c r="G399"/>
  <c r="I399"/>
  <c r="K399"/>
  <c r="A400"/>
  <c r="B400"/>
  <c r="C400"/>
  <c r="D400"/>
  <c r="E400"/>
  <c r="F400"/>
  <c r="G400"/>
  <c r="H400"/>
  <c r="I400"/>
  <c r="J400"/>
  <c r="K400"/>
  <c r="A401"/>
  <c r="B401" s="1"/>
  <c r="C401"/>
  <c r="E401"/>
  <c r="G401"/>
  <c r="I401"/>
  <c r="K401"/>
  <c r="A402"/>
  <c r="B402"/>
  <c r="C402"/>
  <c r="D402"/>
  <c r="E402"/>
  <c r="F402"/>
  <c r="G402"/>
  <c r="H402"/>
  <c r="I402"/>
  <c r="J402"/>
  <c r="K402"/>
  <c r="A403"/>
  <c r="B403" s="1"/>
  <c r="C403"/>
  <c r="E403"/>
  <c r="G403"/>
  <c r="I403"/>
  <c r="K403"/>
  <c r="A404"/>
  <c r="B404"/>
  <c r="C404"/>
  <c r="D404"/>
  <c r="E404"/>
  <c r="F404"/>
  <c r="G404"/>
  <c r="H404"/>
  <c r="I404"/>
  <c r="J404"/>
  <c r="K404"/>
  <c r="A405"/>
  <c r="B405" s="1"/>
  <c r="C405"/>
  <c r="E405"/>
  <c r="G405"/>
  <c r="I405"/>
  <c r="K405"/>
  <c r="A406"/>
  <c r="B406"/>
  <c r="C406"/>
  <c r="D406"/>
  <c r="E406"/>
  <c r="F406"/>
  <c r="G406"/>
  <c r="H406"/>
  <c r="I406"/>
  <c r="J406"/>
  <c r="K406"/>
  <c r="E1" i="111"/>
  <c r="F1" s="1"/>
  <c r="D2"/>
  <c r="E2"/>
  <c r="E14" s="1"/>
  <c r="A3"/>
  <c r="O4"/>
  <c r="P4" s="1"/>
  <c r="R4"/>
  <c r="E3" s="1"/>
  <c r="E15" s="1"/>
  <c r="T4"/>
  <c r="G3" s="1"/>
  <c r="G15" s="1"/>
  <c r="X4"/>
  <c r="K3" s="1"/>
  <c r="K15" s="1"/>
  <c r="A5"/>
  <c r="D6"/>
  <c r="E6"/>
  <c r="E18" s="1"/>
  <c r="A7"/>
  <c r="D8"/>
  <c r="A9"/>
  <c r="D13"/>
  <c r="E13"/>
  <c r="D14"/>
  <c r="D18"/>
  <c r="D20"/>
  <c r="R206"/>
  <c r="E7" s="1"/>
  <c r="E19" s="1"/>
  <c r="T206"/>
  <c r="G7" s="1"/>
  <c r="G19" s="1"/>
  <c r="X206"/>
  <c r="K7" s="1"/>
  <c r="K19" s="1"/>
  <c r="R307"/>
  <c r="E9" s="1"/>
  <c r="E21" s="1"/>
  <c r="T307"/>
  <c r="G9" s="1"/>
  <c r="G21" s="1"/>
  <c r="X307"/>
  <c r="K9" s="1"/>
  <c r="K21" s="1"/>
  <c r="R28" i="109"/>
  <c r="S28"/>
  <c r="T28"/>
  <c r="R29"/>
  <c r="S29"/>
  <c r="T29"/>
  <c r="R30"/>
  <c r="S30"/>
  <c r="T30"/>
  <c r="R31"/>
  <c r="S31"/>
  <c r="T31"/>
  <c r="D38"/>
  <c r="E38"/>
  <c r="F38"/>
  <c r="D39"/>
  <c r="E39"/>
  <c r="F39" s="1"/>
  <c r="D40"/>
  <c r="E40"/>
  <c r="F40"/>
  <c r="D41"/>
  <c r="E41"/>
  <c r="F41" s="1"/>
  <c r="D42"/>
  <c r="E42"/>
  <c r="F42"/>
  <c r="D43"/>
  <c r="E43"/>
  <c r="F43" s="1"/>
  <c r="D44"/>
  <c r="E44"/>
  <c r="F44"/>
  <c r="D45"/>
  <c r="E45"/>
  <c r="F45" s="1"/>
  <c r="D46"/>
  <c r="E46"/>
  <c r="F46"/>
  <c r="D47"/>
  <c r="E47"/>
  <c r="F47" s="1"/>
  <c r="D48"/>
  <c r="E48"/>
  <c r="F48"/>
  <c r="D49"/>
  <c r="E49"/>
  <c r="F49" s="1"/>
  <c r="D50"/>
  <c r="E50"/>
  <c r="F50"/>
  <c r="D51"/>
  <c r="E51"/>
  <c r="F51" s="1"/>
  <c r="D52"/>
  <c r="E52"/>
  <c r="F52"/>
  <c r="D53"/>
  <c r="E53"/>
  <c r="F53" s="1"/>
  <c r="D54"/>
  <c r="E54"/>
  <c r="F54"/>
  <c r="D55"/>
  <c r="E55"/>
  <c r="F55" s="1"/>
  <c r="D56"/>
  <c r="E56"/>
  <c r="F56"/>
  <c r="D57"/>
  <c r="E57"/>
  <c r="F57" s="1"/>
  <c r="D58"/>
  <c r="E58"/>
  <c r="F58"/>
  <c r="D59"/>
  <c r="E59"/>
  <c r="F59" s="1"/>
  <c r="D60"/>
  <c r="E60"/>
  <c r="F60"/>
  <c r="D61"/>
  <c r="E61"/>
  <c r="F61" s="1"/>
  <c r="D62"/>
  <c r="E62"/>
  <c r="F62"/>
  <c r="D63"/>
  <c r="E63"/>
  <c r="F63" s="1"/>
  <c r="D64"/>
  <c r="E64"/>
  <c r="F64"/>
  <c r="D65"/>
  <c r="E65"/>
  <c r="F65" s="1"/>
  <c r="O65"/>
  <c r="D66"/>
  <c r="E66"/>
  <c r="F66" s="1"/>
  <c r="O66"/>
  <c r="D67"/>
  <c r="E67"/>
  <c r="F67" s="1"/>
  <c r="O67"/>
  <c r="D68"/>
  <c r="E68"/>
  <c r="F68" s="1"/>
  <c r="O68"/>
  <c r="D69"/>
  <c r="E69"/>
  <c r="F69" s="1"/>
  <c r="D70"/>
  <c r="E70"/>
  <c r="F70"/>
  <c r="D71"/>
  <c r="E71"/>
  <c r="F71" s="1"/>
  <c r="D72"/>
  <c r="E72"/>
  <c r="F72"/>
  <c r="D73"/>
  <c r="E73"/>
  <c r="F73" s="1"/>
  <c r="D74"/>
  <c r="E74"/>
  <c r="F74"/>
  <c r="D75"/>
  <c r="E75"/>
  <c r="F75" s="1"/>
  <c r="D76"/>
  <c r="E76"/>
  <c r="F76"/>
  <c r="D77"/>
  <c r="E77"/>
  <c r="F77" s="1"/>
  <c r="D78"/>
  <c r="E78"/>
  <c r="F78"/>
  <c r="D79"/>
  <c r="E79"/>
  <c r="F79" s="1"/>
  <c r="D80"/>
  <c r="E80"/>
  <c r="F80"/>
  <c r="D81"/>
  <c r="E81"/>
  <c r="F81" s="1"/>
  <c r="D82"/>
  <c r="E82"/>
  <c r="F82"/>
  <c r="D83"/>
  <c r="E83"/>
  <c r="F83" s="1"/>
  <c r="D84"/>
  <c r="E84"/>
  <c r="F84"/>
  <c r="D85"/>
  <c r="E85"/>
  <c r="F85" s="1"/>
  <c r="D86"/>
  <c r="E86"/>
  <c r="F86"/>
  <c r="D87"/>
  <c r="E87"/>
  <c r="F87" s="1"/>
  <c r="D88"/>
  <c r="E88"/>
  <c r="F88"/>
  <c r="D89"/>
  <c r="E89"/>
  <c r="F89" s="1"/>
  <c r="D90"/>
  <c r="E90"/>
  <c r="F90"/>
  <c r="D91"/>
  <c r="E91"/>
  <c r="F91" s="1"/>
  <c r="D92"/>
  <c r="E92"/>
  <c r="F92"/>
  <c r="D93"/>
  <c r="E93"/>
  <c r="F93" s="1"/>
  <c r="D94"/>
  <c r="E94"/>
  <c r="F94"/>
  <c r="D95"/>
  <c r="E95"/>
  <c r="F95" s="1"/>
  <c r="D96"/>
  <c r="E96"/>
  <c r="F96"/>
  <c r="D97"/>
  <c r="E97"/>
  <c r="F97" s="1"/>
  <c r="D98"/>
  <c r="E98"/>
  <c r="F98"/>
  <c r="D99"/>
  <c r="E99"/>
  <c r="F99" s="1"/>
  <c r="D100"/>
  <c r="E100"/>
  <c r="F100"/>
  <c r="D101"/>
  <c r="E101"/>
  <c r="F101" s="1"/>
  <c r="D102"/>
  <c r="E102"/>
  <c r="F102"/>
  <c r="D103"/>
  <c r="E103"/>
  <c r="F103" s="1"/>
  <c r="D104"/>
  <c r="E104"/>
  <c r="F104"/>
  <c r="D105"/>
  <c r="E105"/>
  <c r="F105" s="1"/>
  <c r="D106"/>
  <c r="E106"/>
  <c r="F106"/>
  <c r="D107"/>
  <c r="E107"/>
  <c r="F107" s="1"/>
  <c r="D108"/>
  <c r="E108"/>
  <c r="F108"/>
  <c r="D109"/>
  <c r="E109"/>
  <c r="F109" s="1"/>
  <c r="D110"/>
  <c r="E110"/>
  <c r="F110"/>
  <c r="D111"/>
  <c r="E111"/>
  <c r="F111" s="1"/>
  <c r="D112"/>
  <c r="E112"/>
  <c r="F112"/>
  <c r="D113"/>
  <c r="E113"/>
  <c r="F113" s="1"/>
  <c r="D114"/>
  <c r="E114"/>
  <c r="F114"/>
  <c r="D115"/>
  <c r="E115"/>
  <c r="F115" s="1"/>
  <c r="D116"/>
  <c r="E116"/>
  <c r="F116"/>
  <c r="D117"/>
  <c r="E117"/>
  <c r="F117" s="1"/>
  <c r="D118"/>
  <c r="E118"/>
  <c r="F118"/>
  <c r="D119"/>
  <c r="E119"/>
  <c r="F119" s="1"/>
  <c r="D120"/>
  <c r="E120"/>
  <c r="F120"/>
  <c r="D121"/>
  <c r="E121"/>
  <c r="F121" s="1"/>
  <c r="D122"/>
  <c r="E122"/>
  <c r="F122"/>
  <c r="D123"/>
  <c r="E123"/>
  <c r="F123" s="1"/>
  <c r="D124"/>
  <c r="E124"/>
  <c r="F124"/>
  <c r="D125"/>
  <c r="E125"/>
  <c r="F125" s="1"/>
  <c r="D126"/>
  <c r="E126"/>
  <c r="F126"/>
  <c r="D127"/>
  <c r="E127"/>
  <c r="F127" s="1"/>
  <c r="D128"/>
  <c r="E128"/>
  <c r="F128"/>
  <c r="D129"/>
  <c r="E129"/>
  <c r="F129" s="1"/>
  <c r="D130"/>
  <c r="E130"/>
  <c r="F130"/>
  <c r="D131"/>
  <c r="E131"/>
  <c r="F131" s="1"/>
  <c r="D132"/>
  <c r="E132"/>
  <c r="F132"/>
  <c r="D133"/>
  <c r="E133"/>
  <c r="F133" s="1"/>
  <c r="D134"/>
  <c r="E134"/>
  <c r="F134"/>
  <c r="D135"/>
  <c r="E135"/>
  <c r="F135" s="1"/>
  <c r="D136"/>
  <c r="E136"/>
  <c r="F136"/>
  <c r="D137"/>
  <c r="E137"/>
  <c r="F137" s="1"/>
  <c r="D138"/>
  <c r="E138"/>
  <c r="F138"/>
  <c r="D139"/>
  <c r="E139"/>
  <c r="F139" s="1"/>
  <c r="D140"/>
  <c r="E140"/>
  <c r="F140"/>
  <c r="D141"/>
  <c r="E141"/>
  <c r="F141" s="1"/>
  <c r="D142"/>
  <c r="E142"/>
  <c r="F142"/>
  <c r="D143"/>
  <c r="E143"/>
  <c r="F143" s="1"/>
  <c r="D144"/>
  <c r="E144"/>
  <c r="F144"/>
  <c r="D145"/>
  <c r="E145"/>
  <c r="F145" s="1"/>
  <c r="D146"/>
  <c r="E146"/>
  <c r="F146"/>
  <c r="D147"/>
  <c r="E147"/>
  <c r="F147" s="1"/>
  <c r="D148"/>
  <c r="E148"/>
  <c r="F148"/>
  <c r="D149"/>
  <c r="E149"/>
  <c r="F149" s="1"/>
  <c r="D150"/>
  <c r="E150"/>
  <c r="F150"/>
  <c r="D151"/>
  <c r="E151"/>
  <c r="F151" s="1"/>
  <c r="D152"/>
  <c r="E152"/>
  <c r="F152"/>
  <c r="D153"/>
  <c r="E153"/>
  <c r="F153" s="1"/>
  <c r="D154"/>
  <c r="E154"/>
  <c r="F154"/>
  <c r="D155"/>
  <c r="E155"/>
  <c r="F155" s="1"/>
  <c r="D156"/>
  <c r="E156"/>
  <c r="F156"/>
  <c r="D157"/>
  <c r="E157"/>
  <c r="F157" s="1"/>
  <c r="D158"/>
  <c r="E158"/>
  <c r="F158"/>
  <c r="D159"/>
  <c r="E159"/>
  <c r="F159" s="1"/>
  <c r="D160"/>
  <c r="E160"/>
  <c r="F160"/>
  <c r="D161"/>
  <c r="E161"/>
  <c r="F161" s="1"/>
  <c r="D162"/>
  <c r="E162"/>
  <c r="F162"/>
  <c r="D163"/>
  <c r="E163"/>
  <c r="F163" s="1"/>
  <c r="D164"/>
  <c r="E164"/>
  <c r="F164"/>
  <c r="D165"/>
  <c r="E165"/>
  <c r="F165" s="1"/>
  <c r="D166"/>
  <c r="E166"/>
  <c r="F166"/>
  <c r="D167"/>
  <c r="E167"/>
  <c r="F167" s="1"/>
  <c r="D168"/>
  <c r="E168"/>
  <c r="F168"/>
  <c r="D169"/>
  <c r="E169"/>
  <c r="F169" s="1"/>
  <c r="D170"/>
  <c r="E170"/>
  <c r="F170"/>
  <c r="D171"/>
  <c r="E171"/>
  <c r="F171" s="1"/>
  <c r="D172"/>
  <c r="E172"/>
  <c r="F172"/>
  <c r="D173"/>
  <c r="E173"/>
  <c r="F173" s="1"/>
  <c r="D174"/>
  <c r="E174"/>
  <c r="F174"/>
  <c r="D175"/>
  <c r="E175"/>
  <c r="F175" s="1"/>
  <c r="D176"/>
  <c r="E176"/>
  <c r="F176"/>
  <c r="D177"/>
  <c r="E177"/>
  <c r="F177" s="1"/>
  <c r="D178"/>
  <c r="E178"/>
  <c r="F178"/>
  <c r="D179"/>
  <c r="E179"/>
  <c r="F179" s="1"/>
  <c r="D180"/>
  <c r="E180"/>
  <c r="F180"/>
  <c r="D181"/>
  <c r="E181"/>
  <c r="F181" s="1"/>
  <c r="D182"/>
  <c r="E182"/>
  <c r="F182"/>
  <c r="D183"/>
  <c r="E183"/>
  <c r="F183" s="1"/>
  <c r="D184"/>
  <c r="E184"/>
  <c r="F184"/>
  <c r="D185"/>
  <c r="E185"/>
  <c r="F185" s="1"/>
  <c r="D186"/>
  <c r="E186"/>
  <c r="F186"/>
  <c r="D187"/>
  <c r="E187"/>
  <c r="F187" s="1"/>
  <c r="D188"/>
  <c r="E188"/>
  <c r="F188"/>
  <c r="D189"/>
  <c r="E189"/>
  <c r="F189" s="1"/>
  <c r="D190"/>
  <c r="E190"/>
  <c r="F190"/>
  <c r="D191"/>
  <c r="E191"/>
  <c r="F191" s="1"/>
  <c r="D192"/>
  <c r="E192"/>
  <c r="F192"/>
  <c r="D193"/>
  <c r="E193"/>
  <c r="F193" s="1"/>
  <c r="D194"/>
  <c r="E194"/>
  <c r="F194"/>
  <c r="D195"/>
  <c r="E195"/>
  <c r="F195" s="1"/>
  <c r="D196"/>
  <c r="E196"/>
  <c r="F196"/>
  <c r="D197"/>
  <c r="E197"/>
  <c r="F197" s="1"/>
  <c r="D198"/>
  <c r="E198"/>
  <c r="F198"/>
  <c r="D199"/>
  <c r="E199"/>
  <c r="F199" s="1"/>
  <c r="D200"/>
  <c r="E200"/>
  <c r="F200"/>
  <c r="D201"/>
  <c r="E201"/>
  <c r="F201" s="1"/>
  <c r="D202"/>
  <c r="E202"/>
  <c r="F202"/>
  <c r="D203"/>
  <c r="E203"/>
  <c r="F203" s="1"/>
  <c r="D204"/>
  <c r="E204"/>
  <c r="F204"/>
  <c r="D205"/>
  <c r="E205"/>
  <c r="F205" s="1"/>
  <c r="D206"/>
  <c r="E206"/>
  <c r="F206"/>
  <c r="D207"/>
  <c r="E207"/>
  <c r="F207" s="1"/>
  <c r="D208"/>
  <c r="E208"/>
  <c r="F208"/>
  <c r="D209"/>
  <c r="E209"/>
  <c r="F209" s="1"/>
  <c r="D210"/>
  <c r="E210"/>
  <c r="F210"/>
  <c r="D211"/>
  <c r="E211"/>
  <c r="F211" s="1"/>
  <c r="D212"/>
  <c r="E212"/>
  <c r="F212"/>
  <c r="D213"/>
  <c r="E213"/>
  <c r="F213" s="1"/>
  <c r="D214"/>
  <c r="E214"/>
  <c r="F214"/>
  <c r="D215"/>
  <c r="E215"/>
  <c r="F215" s="1"/>
  <c r="D216"/>
  <c r="E216"/>
  <c r="F216"/>
  <c r="D217"/>
  <c r="E217"/>
  <c r="F217" s="1"/>
  <c r="D218"/>
  <c r="E218"/>
  <c r="F218"/>
  <c r="D219"/>
  <c r="E219"/>
  <c r="F219" s="1"/>
  <c r="D220"/>
  <c r="E220"/>
  <c r="F220"/>
  <c r="D221"/>
  <c r="E221"/>
  <c r="F221" s="1"/>
  <c r="D222"/>
  <c r="E222"/>
  <c r="F222"/>
  <c r="D223"/>
  <c r="E223"/>
  <c r="F223" s="1"/>
  <c r="D224"/>
  <c r="E224"/>
  <c r="F224"/>
  <c r="D225"/>
  <c r="E225"/>
  <c r="F225" s="1"/>
  <c r="D226"/>
  <c r="E226"/>
  <c r="F226"/>
  <c r="D227"/>
  <c r="E227"/>
  <c r="F227" s="1"/>
  <c r="D228"/>
  <c r="E228"/>
  <c r="F228"/>
  <c r="D229"/>
  <c r="E229"/>
  <c r="F229" s="1"/>
  <c r="D230"/>
  <c r="E230"/>
  <c r="F230"/>
  <c r="D231"/>
  <c r="E231"/>
  <c r="F231" s="1"/>
  <c r="D232"/>
  <c r="E232"/>
  <c r="F232"/>
  <c r="D233"/>
  <c r="E233"/>
  <c r="F233" s="1"/>
  <c r="D234"/>
  <c r="E234"/>
  <c r="F234"/>
  <c r="D235"/>
  <c r="E235"/>
  <c r="F235" s="1"/>
  <c r="D236"/>
  <c r="E236"/>
  <c r="F236"/>
  <c r="D237"/>
  <c r="E237"/>
  <c r="F237" s="1"/>
  <c r="D238"/>
  <c r="E238"/>
  <c r="F238"/>
  <c r="D239"/>
  <c r="E239"/>
  <c r="F239" s="1"/>
  <c r="D240"/>
  <c r="E240"/>
  <c r="F240"/>
  <c r="D241"/>
  <c r="E241"/>
  <c r="F241" s="1"/>
  <c r="D242"/>
  <c r="E242"/>
  <c r="F242"/>
  <c r="D243"/>
  <c r="E243"/>
  <c r="F243" s="1"/>
  <c r="D244"/>
  <c r="E244"/>
  <c r="F244"/>
  <c r="D245"/>
  <c r="E245"/>
  <c r="F245" s="1"/>
  <c r="D246"/>
  <c r="E246"/>
  <c r="F246"/>
  <c r="D247"/>
  <c r="E247"/>
  <c r="F247" s="1"/>
  <c r="D248"/>
  <c r="E248"/>
  <c r="F248"/>
  <c r="D249"/>
  <c r="E249"/>
  <c r="F249" s="1"/>
  <c r="D250"/>
  <c r="E250"/>
  <c r="F250"/>
  <c r="D251"/>
  <c r="E251"/>
  <c r="F251" s="1"/>
  <c r="D252"/>
  <c r="E252"/>
  <c r="F252"/>
  <c r="D253"/>
  <c r="E253"/>
  <c r="F253" s="1"/>
  <c r="D254"/>
  <c r="E254"/>
  <c r="F254"/>
  <c r="D255"/>
  <c r="E255"/>
  <c r="F255" s="1"/>
  <c r="D256"/>
  <c r="E256"/>
  <c r="F256"/>
  <c r="D257"/>
  <c r="E257"/>
  <c r="F257" s="1"/>
  <c r="D258"/>
  <c r="E258"/>
  <c r="F258"/>
  <c r="D259"/>
  <c r="E259"/>
  <c r="F259" s="1"/>
  <c r="D260"/>
  <c r="E260"/>
  <c r="F260"/>
  <c r="D261"/>
  <c r="E261"/>
  <c r="F261" s="1"/>
  <c r="D262"/>
  <c r="E262"/>
  <c r="F262"/>
  <c r="D263"/>
  <c r="E263"/>
  <c r="F263" s="1"/>
  <c r="D264"/>
  <c r="E264"/>
  <c r="F264"/>
  <c r="D265"/>
  <c r="E265"/>
  <c r="F265" s="1"/>
  <c r="D266"/>
  <c r="E266"/>
  <c r="F266"/>
  <c r="D267"/>
  <c r="E267"/>
  <c r="F267" s="1"/>
  <c r="D268"/>
  <c r="E268"/>
  <c r="F268"/>
  <c r="D269"/>
  <c r="E269"/>
  <c r="F269" s="1"/>
  <c r="D270"/>
  <c r="E270"/>
  <c r="F270"/>
  <c r="D271"/>
  <c r="E271"/>
  <c r="F271" s="1"/>
  <c r="D272"/>
  <c r="E272"/>
  <c r="F272"/>
  <c r="D273"/>
  <c r="E273"/>
  <c r="F273" s="1"/>
  <c r="D274"/>
  <c r="E274"/>
  <c r="F274"/>
  <c r="D275"/>
  <c r="E275"/>
  <c r="F275" s="1"/>
  <c r="D276"/>
  <c r="E276"/>
  <c r="F276"/>
  <c r="D277"/>
  <c r="E277"/>
  <c r="F277" s="1"/>
  <c r="D278"/>
  <c r="E278"/>
  <c r="F278"/>
  <c r="D279"/>
  <c r="E279"/>
  <c r="F279" s="1"/>
  <c r="D280"/>
  <c r="E280"/>
  <c r="F280"/>
  <c r="D281"/>
  <c r="E281"/>
  <c r="F281" s="1"/>
  <c r="D282"/>
  <c r="E282"/>
  <c r="F282"/>
  <c r="D283"/>
  <c r="E283"/>
  <c r="F283" s="1"/>
  <c r="D284"/>
  <c r="E284"/>
  <c r="F284"/>
  <c r="D285"/>
  <c r="E285"/>
  <c r="F285" s="1"/>
  <c r="D286"/>
  <c r="E286"/>
  <c r="F286"/>
  <c r="D287"/>
  <c r="E287"/>
  <c r="F287" s="1"/>
  <c r="D288"/>
  <c r="E288"/>
  <c r="F288"/>
  <c r="D289"/>
  <c r="E289"/>
  <c r="F289" s="1"/>
  <c r="D290"/>
  <c r="E290"/>
  <c r="F290"/>
  <c r="D291"/>
  <c r="E291"/>
  <c r="F291" s="1"/>
  <c r="D292"/>
  <c r="E292"/>
  <c r="F292"/>
  <c r="D293"/>
  <c r="E293"/>
  <c r="F293" s="1"/>
  <c r="D294"/>
  <c r="E294"/>
  <c r="F294"/>
  <c r="D295"/>
  <c r="E295"/>
  <c r="F295" s="1"/>
  <c r="D296"/>
  <c r="E296"/>
  <c r="F296"/>
  <c r="D297"/>
  <c r="E297"/>
  <c r="F297" s="1"/>
  <c r="D298"/>
  <c r="E298"/>
  <c r="F298"/>
  <c r="D299"/>
  <c r="E299"/>
  <c r="F299" s="1"/>
  <c r="D300"/>
  <c r="E300"/>
  <c r="F300"/>
  <c r="D301"/>
  <c r="E301"/>
  <c r="F301" s="1"/>
  <c r="D302"/>
  <c r="E302"/>
  <c r="F302"/>
  <c r="D303"/>
  <c r="E303"/>
  <c r="F303" s="1"/>
  <c r="D304"/>
  <c r="E304"/>
  <c r="F304"/>
  <c r="D305"/>
  <c r="E305"/>
  <c r="F305" s="1"/>
  <c r="D306"/>
  <c r="E306"/>
  <c r="F306"/>
  <c r="D307"/>
  <c r="E307"/>
  <c r="F307" s="1"/>
  <c r="D308"/>
  <c r="E308"/>
  <c r="F308"/>
  <c r="D309"/>
  <c r="E309"/>
  <c r="F309" s="1"/>
  <c r="D310"/>
  <c r="E310"/>
  <c r="F310"/>
  <c r="D311"/>
  <c r="E311"/>
  <c r="F311" s="1"/>
  <c r="D312"/>
  <c r="E312"/>
  <c r="F312"/>
  <c r="D313"/>
  <c r="E313"/>
  <c r="F313" s="1"/>
  <c r="D314"/>
  <c r="E314"/>
  <c r="F314"/>
  <c r="D315"/>
  <c r="E315"/>
  <c r="F315" s="1"/>
  <c r="D316"/>
  <c r="E316"/>
  <c r="F316"/>
  <c r="D317"/>
  <c r="E317"/>
  <c r="F317" s="1"/>
  <c r="D318"/>
  <c r="E318"/>
  <c r="F318"/>
  <c r="D319"/>
  <c r="E319"/>
  <c r="F319" s="1"/>
  <c r="D320"/>
  <c r="E320"/>
  <c r="F320"/>
  <c r="D321"/>
  <c r="E321"/>
  <c r="F321" s="1"/>
  <c r="D322"/>
  <c r="E322"/>
  <c r="F322"/>
  <c r="D323"/>
  <c r="E323"/>
  <c r="F323" s="1"/>
  <c r="D324"/>
  <c r="E324"/>
  <c r="F324"/>
  <c r="D325"/>
  <c r="E325"/>
  <c r="F325" s="1"/>
  <c r="D326"/>
  <c r="E326"/>
  <c r="F326"/>
  <c r="D327"/>
  <c r="E327"/>
  <c r="F327" s="1"/>
  <c r="D328"/>
  <c r="E328"/>
  <c r="F328"/>
  <c r="D329"/>
  <c r="E329"/>
  <c r="F329" s="1"/>
  <c r="D330"/>
  <c r="E330"/>
  <c r="F330"/>
  <c r="D331"/>
  <c r="E331"/>
  <c r="F331" s="1"/>
  <c r="D332"/>
  <c r="E332"/>
  <c r="F332"/>
  <c r="D333"/>
  <c r="E333"/>
  <c r="F333" s="1"/>
  <c r="D334"/>
  <c r="E334"/>
  <c r="F334"/>
  <c r="D335"/>
  <c r="E335"/>
  <c r="F335" s="1"/>
  <c r="D336"/>
  <c r="E336"/>
  <c r="F336"/>
  <c r="D337"/>
  <c r="E337"/>
  <c r="F337" s="1"/>
  <c r="D338"/>
  <c r="E338"/>
  <c r="F338"/>
  <c r="D339"/>
  <c r="E339"/>
  <c r="F339" s="1"/>
  <c r="D340"/>
  <c r="E340"/>
  <c r="F340"/>
  <c r="D341"/>
  <c r="E341"/>
  <c r="F341" s="1"/>
  <c r="D342"/>
  <c r="E342"/>
  <c r="F342"/>
  <c r="D343"/>
  <c r="E343"/>
  <c r="F343" s="1"/>
  <c r="D344"/>
  <c r="E344"/>
  <c r="F344"/>
  <c r="D345"/>
  <c r="E345"/>
  <c r="F345" s="1"/>
  <c r="D346"/>
  <c r="E346"/>
  <c r="F346"/>
  <c r="D347"/>
  <c r="E347"/>
  <c r="F347" s="1"/>
  <c r="D348"/>
  <c r="E348"/>
  <c r="F348"/>
  <c r="D349"/>
  <c r="E349"/>
  <c r="F349" s="1"/>
  <c r="D350"/>
  <c r="E350"/>
  <c r="F350"/>
  <c r="D351"/>
  <c r="E351"/>
  <c r="F351" s="1"/>
  <c r="D352"/>
  <c r="E352"/>
  <c r="F352"/>
  <c r="D353"/>
  <c r="E353"/>
  <c r="F353" s="1"/>
  <c r="D354"/>
  <c r="E354"/>
  <c r="F354"/>
  <c r="D355"/>
  <c r="E355"/>
  <c r="F355" s="1"/>
  <c r="D356"/>
  <c r="E356"/>
  <c r="F356"/>
  <c r="D357"/>
  <c r="E357"/>
  <c r="F357" s="1"/>
  <c r="D358"/>
  <c r="E358"/>
  <c r="F358"/>
  <c r="D359"/>
  <c r="E359"/>
  <c r="F359" s="1"/>
  <c r="D360"/>
  <c r="E360"/>
  <c r="F360"/>
  <c r="D361"/>
  <c r="E361"/>
  <c r="F361" s="1"/>
  <c r="D362"/>
  <c r="E362"/>
  <c r="F362"/>
  <c r="D363"/>
  <c r="E363"/>
  <c r="F363" s="1"/>
  <c r="D364"/>
  <c r="E364"/>
  <c r="F364"/>
  <c r="D365"/>
  <c r="E365"/>
  <c r="F365" s="1"/>
  <c r="D366"/>
  <c r="E366"/>
  <c r="F366"/>
  <c r="D367"/>
  <c r="E367"/>
  <c r="F367" s="1"/>
  <c r="D368"/>
  <c r="E368"/>
  <c r="F368"/>
  <c r="D369"/>
  <c r="E369"/>
  <c r="F369" s="1"/>
  <c r="D370"/>
  <c r="E370"/>
  <c r="F370"/>
  <c r="D371"/>
  <c r="E371"/>
  <c r="F371" s="1"/>
  <c r="D372"/>
  <c r="E372"/>
  <c r="F372"/>
  <c r="D373"/>
  <c r="E373"/>
  <c r="F373" s="1"/>
  <c r="D374"/>
  <c r="E374"/>
  <c r="F374"/>
  <c r="D375"/>
  <c r="E375"/>
  <c r="F375" s="1"/>
  <c r="D376"/>
  <c r="E376"/>
  <c r="F376"/>
  <c r="D377"/>
  <c r="E377"/>
  <c r="F377" s="1"/>
  <c r="D378"/>
  <c r="E378"/>
  <c r="F378"/>
  <c r="D379"/>
  <c r="E379"/>
  <c r="F379" s="1"/>
  <c r="D380"/>
  <c r="E380"/>
  <c r="F380"/>
  <c r="D381"/>
  <c r="E381"/>
  <c r="F381" s="1"/>
  <c r="D382"/>
  <c r="E382"/>
  <c r="F382"/>
  <c r="D383"/>
  <c r="E383"/>
  <c r="F383" s="1"/>
  <c r="D384"/>
  <c r="E384"/>
  <c r="F384"/>
  <c r="D385"/>
  <c r="E385"/>
  <c r="F385" s="1"/>
  <c r="D386"/>
  <c r="E386"/>
  <c r="F386"/>
  <c r="D387"/>
  <c r="E387"/>
  <c r="F387" s="1"/>
  <c r="D388"/>
  <c r="E388"/>
  <c r="F388"/>
  <c r="D389"/>
  <c r="E389"/>
  <c r="F389" s="1"/>
  <c r="D390"/>
  <c r="E390"/>
  <c r="F390"/>
  <c r="D391"/>
  <c r="E391"/>
  <c r="F391" s="1"/>
  <c r="D392"/>
  <c r="E392"/>
  <c r="F392"/>
  <c r="D393"/>
  <c r="E393"/>
  <c r="F393" s="1"/>
  <c r="D394"/>
  <c r="E394"/>
  <c r="F394"/>
  <c r="D395"/>
  <c r="E395"/>
  <c r="F395" s="1"/>
  <c r="D396"/>
  <c r="E396"/>
  <c r="F396"/>
  <c r="D397"/>
  <c r="E397"/>
  <c r="F397" s="1"/>
  <c r="D398"/>
  <c r="E398"/>
  <c r="F398"/>
  <c r="D399"/>
  <c r="E399"/>
  <c r="F399" s="1"/>
  <c r="D400"/>
  <c r="E400"/>
  <c r="F400"/>
  <c r="D401"/>
  <c r="E401"/>
  <c r="F401" s="1"/>
  <c r="D402"/>
  <c r="E402"/>
  <c r="F402"/>
  <c r="D403"/>
  <c r="E403"/>
  <c r="F403" s="1"/>
  <c r="D404"/>
  <c r="E404"/>
  <c r="F404"/>
  <c r="D405"/>
  <c r="E405"/>
  <c r="F405" s="1"/>
  <c r="D406"/>
  <c r="E406"/>
  <c r="F406"/>
  <c r="D407"/>
  <c r="E407"/>
  <c r="F407" s="1"/>
  <c r="D408"/>
  <c r="E408"/>
  <c r="F408"/>
  <c r="D409"/>
  <c r="E409"/>
  <c r="F409" s="1"/>
  <c r="D410"/>
  <c r="E410"/>
  <c r="F410"/>
  <c r="D411"/>
  <c r="E411"/>
  <c r="F411" s="1"/>
  <c r="D412"/>
  <c r="E412"/>
  <c r="F412"/>
  <c r="D413"/>
  <c r="E413"/>
  <c r="F413" s="1"/>
  <c r="D414"/>
  <c r="E414"/>
  <c r="F414"/>
  <c r="D415"/>
  <c r="E415"/>
  <c r="F415" s="1"/>
  <c r="D416"/>
  <c r="E416"/>
  <c r="F416"/>
  <c r="D417"/>
  <c r="E417"/>
  <c r="F417" s="1"/>
  <c r="D418"/>
  <c r="E418"/>
  <c r="F418"/>
  <c r="D419"/>
  <c r="E419"/>
  <c r="F419" s="1"/>
  <c r="D420"/>
  <c r="E420"/>
  <c r="F420"/>
  <c r="D421"/>
  <c r="E421"/>
  <c r="F421" s="1"/>
  <c r="D422"/>
  <c r="E422"/>
  <c r="F422"/>
  <c r="D423"/>
  <c r="E423"/>
  <c r="F423" s="1"/>
  <c r="D424"/>
  <c r="E424"/>
  <c r="F424"/>
  <c r="D425"/>
  <c r="E425"/>
  <c r="F425" s="1"/>
  <c r="D426"/>
  <c r="E426"/>
  <c r="F426"/>
  <c r="D427"/>
  <c r="E427"/>
  <c r="F427" s="1"/>
  <c r="D428"/>
  <c r="E428"/>
  <c r="F428"/>
  <c r="D429"/>
  <c r="E429"/>
  <c r="F429" s="1"/>
  <c r="D430"/>
  <c r="E430"/>
  <c r="F430"/>
  <c r="D431"/>
  <c r="E431"/>
  <c r="F431" s="1"/>
  <c r="D432"/>
  <c r="E432"/>
  <c r="F432"/>
  <c r="D433"/>
  <c r="E433"/>
  <c r="F433" s="1"/>
  <c r="D434"/>
  <c r="E434"/>
  <c r="F434"/>
  <c r="D435"/>
  <c r="E435"/>
  <c r="F435" s="1"/>
  <c r="D436"/>
  <c r="E436"/>
  <c r="F436"/>
  <c r="D437"/>
  <c r="E437"/>
  <c r="F437" s="1"/>
  <c r="D438"/>
  <c r="E438"/>
  <c r="F438"/>
  <c r="D439"/>
  <c r="E439"/>
  <c r="F439" s="1"/>
  <c r="D440"/>
  <c r="E440"/>
  <c r="F440"/>
  <c r="D441"/>
  <c r="E441"/>
  <c r="F441" s="1"/>
  <c r="D442"/>
  <c r="E442"/>
  <c r="F442"/>
  <c r="D443"/>
  <c r="E443"/>
  <c r="F443" s="1"/>
  <c r="D444"/>
  <c r="E444"/>
  <c r="F444"/>
  <c r="D445"/>
  <c r="E445"/>
  <c r="F445" s="1"/>
  <c r="D446"/>
  <c r="E446"/>
  <c r="F446"/>
  <c r="D447"/>
  <c r="E447"/>
  <c r="F447" s="1"/>
  <c r="D448"/>
  <c r="E448"/>
  <c r="F448"/>
  <c r="D449"/>
  <c r="E449"/>
  <c r="F449" s="1"/>
  <c r="D450"/>
  <c r="E450"/>
  <c r="F450"/>
  <c r="D451"/>
  <c r="E451"/>
  <c r="F451" s="1"/>
  <c r="D452"/>
  <c r="E452"/>
  <c r="F452"/>
  <c r="D453"/>
  <c r="E453"/>
  <c r="F453" s="1"/>
  <c r="D454"/>
  <c r="E454"/>
  <c r="F454"/>
  <c r="D455"/>
  <c r="E455"/>
  <c r="F455" s="1"/>
  <c r="D456"/>
  <c r="E456"/>
  <c r="F456"/>
  <c r="D457"/>
  <c r="E457"/>
  <c r="F457" s="1"/>
  <c r="D458"/>
  <c r="E458"/>
  <c r="F458"/>
  <c r="D459"/>
  <c r="E459"/>
  <c r="F459" s="1"/>
  <c r="D460"/>
  <c r="E460"/>
  <c r="F460"/>
  <c r="D461"/>
  <c r="E461"/>
  <c r="F461" s="1"/>
  <c r="D462"/>
  <c r="E462"/>
  <c r="F462"/>
  <c r="D463"/>
  <c r="E463"/>
  <c r="F463" s="1"/>
  <c r="D464"/>
  <c r="E464"/>
  <c r="F464"/>
  <c r="D465"/>
  <c r="E465"/>
  <c r="F465" s="1"/>
  <c r="D466"/>
  <c r="E466"/>
  <c r="F466"/>
  <c r="D467"/>
  <c r="E467"/>
  <c r="F467" s="1"/>
  <c r="D468"/>
  <c r="E468"/>
  <c r="F468"/>
  <c r="D469"/>
  <c r="E469"/>
  <c r="F469" s="1"/>
  <c r="D470"/>
  <c r="E470"/>
  <c r="F470"/>
  <c r="D471"/>
  <c r="E471"/>
  <c r="F471" s="1"/>
  <c r="D472"/>
  <c r="E472"/>
  <c r="F472"/>
  <c r="D473"/>
  <c r="E473"/>
  <c r="F473" s="1"/>
  <c r="D474"/>
  <c r="E474"/>
  <c r="F474"/>
  <c r="D475"/>
  <c r="E475"/>
  <c r="F475" s="1"/>
  <c r="D476"/>
  <c r="E476"/>
  <c r="F476"/>
  <c r="D477"/>
  <c r="E477"/>
  <c r="F477" s="1"/>
  <c r="D478"/>
  <c r="E478"/>
  <c r="F478"/>
  <c r="D479"/>
  <c r="E479"/>
  <c r="F479" s="1"/>
  <c r="D480"/>
  <c r="E480"/>
  <c r="F480"/>
  <c r="D481"/>
  <c r="E481"/>
  <c r="F481" s="1"/>
  <c r="D482"/>
  <c r="E482"/>
  <c r="F482"/>
  <c r="D483"/>
  <c r="E483"/>
  <c r="F483" s="1"/>
  <c r="D484"/>
  <c r="E484"/>
  <c r="F484"/>
  <c r="D485"/>
  <c r="E485"/>
  <c r="F485" s="1"/>
  <c r="D486"/>
  <c r="E486"/>
  <c r="F486"/>
  <c r="D487"/>
  <c r="E487"/>
  <c r="F487" s="1"/>
  <c r="D488"/>
  <c r="E488"/>
  <c r="F488"/>
  <c r="D489"/>
  <c r="E489"/>
  <c r="F489" s="1"/>
  <c r="D490"/>
  <c r="E490"/>
  <c r="F490"/>
  <c r="D491"/>
  <c r="E491"/>
  <c r="F491" s="1"/>
  <c r="D492"/>
  <c r="E492"/>
  <c r="F492"/>
  <c r="D493"/>
  <c r="E493"/>
  <c r="F493" s="1"/>
  <c r="D494"/>
  <c r="E494"/>
  <c r="F494"/>
  <c r="D495"/>
  <c r="E495"/>
  <c r="F495" s="1"/>
  <c r="D496"/>
  <c r="E496"/>
  <c r="F496"/>
  <c r="D497"/>
  <c r="E497"/>
  <c r="F497" s="1"/>
  <c r="D498"/>
  <c r="E498"/>
  <c r="F498"/>
  <c r="D499"/>
  <c r="E499"/>
  <c r="F499" s="1"/>
  <c r="D500"/>
  <c r="E500"/>
  <c r="F500"/>
  <c r="D501"/>
  <c r="E501"/>
  <c r="F501" s="1"/>
  <c r="D502"/>
  <c r="E502"/>
  <c r="F502"/>
  <c r="D503"/>
  <c r="E503"/>
  <c r="F503" s="1"/>
  <c r="D504"/>
  <c r="E504"/>
  <c r="F504"/>
  <c r="D505"/>
  <c r="E505"/>
  <c r="F505" s="1"/>
  <c r="D506"/>
  <c r="E506"/>
  <c r="F506"/>
  <c r="D507"/>
  <c r="E507"/>
  <c r="F507" s="1"/>
  <c r="D508"/>
  <c r="E508"/>
  <c r="F508"/>
  <c r="D509"/>
  <c r="E509"/>
  <c r="F509" s="1"/>
  <c r="D510"/>
  <c r="E510"/>
  <c r="F510"/>
  <c r="D511"/>
  <c r="E511"/>
  <c r="F511" s="1"/>
  <c r="D512"/>
  <c r="E512"/>
  <c r="F512"/>
  <c r="D513"/>
  <c r="E513"/>
  <c r="F513" s="1"/>
  <c r="D514"/>
  <c r="E514"/>
  <c r="F514"/>
  <c r="D515"/>
  <c r="E515"/>
  <c r="F515" s="1"/>
  <c r="D516"/>
  <c r="E516"/>
  <c r="F516"/>
  <c r="D517"/>
  <c r="E517"/>
  <c r="F517" s="1"/>
  <c r="D518"/>
  <c r="E518"/>
  <c r="F518"/>
  <c r="D519"/>
  <c r="E519"/>
  <c r="F519" s="1"/>
  <c r="D520"/>
  <c r="E520"/>
  <c r="F520"/>
  <c r="D521"/>
  <c r="E521"/>
  <c r="F521" s="1"/>
  <c r="D522"/>
  <c r="E522"/>
  <c r="F522"/>
  <c r="D523"/>
  <c r="E523"/>
  <c r="F523" s="1"/>
  <c r="D524"/>
  <c r="E524"/>
  <c r="F524"/>
  <c r="D525"/>
  <c r="E525"/>
  <c r="F525" s="1"/>
  <c r="D526"/>
  <c r="E526"/>
  <c r="F526"/>
  <c r="D527"/>
  <c r="E527"/>
  <c r="F527" s="1"/>
  <c r="D528"/>
  <c r="E528"/>
  <c r="F528"/>
  <c r="D529"/>
  <c r="E529"/>
  <c r="F529" s="1"/>
  <c r="D530"/>
  <c r="E530"/>
  <c r="F530"/>
  <c r="D531"/>
  <c r="E531"/>
  <c r="F531" s="1"/>
  <c r="D532"/>
  <c r="E532"/>
  <c r="F532"/>
  <c r="D533"/>
  <c r="E533"/>
  <c r="F533" s="1"/>
  <c r="D534"/>
  <c r="E534"/>
  <c r="F534"/>
  <c r="D535"/>
  <c r="E535"/>
  <c r="F535" s="1"/>
  <c r="D536"/>
  <c r="E536"/>
  <c r="F536"/>
  <c r="D537"/>
  <c r="E537"/>
  <c r="F537" s="1"/>
  <c r="D538"/>
  <c r="E538"/>
  <c r="F538"/>
  <c r="D539"/>
  <c r="E539"/>
  <c r="F539" s="1"/>
  <c r="D540"/>
  <c r="E540"/>
  <c r="F540"/>
  <c r="D541"/>
  <c r="E541"/>
  <c r="F541" s="1"/>
  <c r="D542"/>
  <c r="E542"/>
  <c r="F542"/>
  <c r="D543"/>
  <c r="E543"/>
  <c r="F543" s="1"/>
  <c r="D544"/>
  <c r="E544"/>
  <c r="F544"/>
  <c r="D545"/>
  <c r="E545"/>
  <c r="F545" s="1"/>
  <c r="D546"/>
  <c r="E546"/>
  <c r="F546" s="1"/>
  <c r="D547"/>
  <c r="E547"/>
  <c r="F547"/>
  <c r="D548"/>
  <c r="E548"/>
  <c r="F548" s="1"/>
  <c r="D549"/>
  <c r="E549"/>
  <c r="F549"/>
  <c r="D550"/>
  <c r="E550"/>
  <c r="F550" s="1"/>
  <c r="D551"/>
  <c r="E551"/>
  <c r="F551"/>
  <c r="D552"/>
  <c r="E552"/>
  <c r="F552" s="1"/>
  <c r="D553"/>
  <c r="E553"/>
  <c r="F553"/>
  <c r="D554"/>
  <c r="E554"/>
  <c r="F554" s="1"/>
  <c r="D555"/>
  <c r="E555"/>
  <c r="F555"/>
  <c r="D556"/>
  <c r="E556"/>
  <c r="F556" s="1"/>
  <c r="D557"/>
  <c r="E557"/>
  <c r="F557"/>
  <c r="D558"/>
  <c r="E558"/>
  <c r="F558" s="1"/>
  <c r="D559"/>
  <c r="E559"/>
  <c r="F559"/>
  <c r="D560"/>
  <c r="E560"/>
  <c r="F560" s="1"/>
  <c r="D561"/>
  <c r="E561"/>
  <c r="F561"/>
  <c r="D562"/>
  <c r="E562"/>
  <c r="F562" s="1"/>
  <c r="D563"/>
  <c r="E563"/>
  <c r="F563"/>
  <c r="D564"/>
  <c r="E564"/>
  <c r="F564" s="1"/>
  <c r="D565"/>
  <c r="E565"/>
  <c r="F565"/>
  <c r="D566"/>
  <c r="E566"/>
  <c r="F566" s="1"/>
  <c r="D567"/>
  <c r="E567"/>
  <c r="F567"/>
  <c r="D568"/>
  <c r="E568"/>
  <c r="F568" s="1"/>
  <c r="D569"/>
  <c r="E569"/>
  <c r="F569"/>
  <c r="D570"/>
  <c r="E570"/>
  <c r="F570" s="1"/>
  <c r="D571"/>
  <c r="E571"/>
  <c r="F571"/>
  <c r="D572"/>
  <c r="E572"/>
  <c r="F572" s="1"/>
  <c r="D573"/>
  <c r="E573"/>
  <c r="F573"/>
  <c r="D574"/>
  <c r="E574"/>
  <c r="F574" s="1"/>
  <c r="D575"/>
  <c r="E575"/>
  <c r="F575"/>
  <c r="D576"/>
  <c r="E576"/>
  <c r="F576" s="1"/>
  <c r="D577"/>
  <c r="E577"/>
  <c r="F577"/>
  <c r="D578"/>
  <c r="E578"/>
  <c r="F578" s="1"/>
  <c r="D579"/>
  <c r="E579"/>
  <c r="F579"/>
  <c r="D580"/>
  <c r="E580"/>
  <c r="F580" s="1"/>
  <c r="D581"/>
  <c r="E581"/>
  <c r="F581"/>
  <c r="D582"/>
  <c r="E582"/>
  <c r="F582" s="1"/>
  <c r="D583"/>
  <c r="E583"/>
  <c r="F583"/>
  <c r="D584"/>
  <c r="E584"/>
  <c r="F584" s="1"/>
  <c r="D585"/>
  <c r="E585"/>
  <c r="F585"/>
  <c r="D586"/>
  <c r="E586"/>
  <c r="F586" s="1"/>
  <c r="D587"/>
  <c r="E587"/>
  <c r="F587"/>
  <c r="D588"/>
  <c r="E588"/>
  <c r="F588" s="1"/>
  <c r="D589"/>
  <c r="E589"/>
  <c r="F589"/>
  <c r="D590"/>
  <c r="E590"/>
  <c r="F590" s="1"/>
  <c r="D591"/>
  <c r="E591"/>
  <c r="F591"/>
  <c r="D592"/>
  <c r="E592"/>
  <c r="F592" s="1"/>
  <c r="D593"/>
  <c r="E593"/>
  <c r="F593"/>
  <c r="D594"/>
  <c r="E594"/>
  <c r="F594" s="1"/>
  <c r="D595"/>
  <c r="E595"/>
  <c r="F595"/>
  <c r="D596"/>
  <c r="E596"/>
  <c r="F596" s="1"/>
  <c r="D597"/>
  <c r="E597"/>
  <c r="F597"/>
  <c r="D598"/>
  <c r="E598"/>
  <c r="F598" s="1"/>
  <c r="D599"/>
  <c r="E599"/>
  <c r="F599"/>
  <c r="D600"/>
  <c r="E600"/>
  <c r="F600" s="1"/>
  <c r="D601"/>
  <c r="E601"/>
  <c r="F601"/>
  <c r="D602"/>
  <c r="E602"/>
  <c r="F602" s="1"/>
  <c r="D603"/>
  <c r="E603"/>
  <c r="F603"/>
  <c r="D604"/>
  <c r="E604"/>
  <c r="F604" s="1"/>
  <c r="D605"/>
  <c r="E605"/>
  <c r="F605"/>
  <c r="D606"/>
  <c r="E606"/>
  <c r="F606" s="1"/>
  <c r="D607"/>
  <c r="E607"/>
  <c r="F607"/>
  <c r="D608"/>
  <c r="E608"/>
  <c r="F608" s="1"/>
  <c r="D609"/>
  <c r="E609"/>
  <c r="F609"/>
  <c r="D610"/>
  <c r="E610"/>
  <c r="F610" s="1"/>
  <c r="D611"/>
  <c r="E611"/>
  <c r="F611"/>
  <c r="D612"/>
  <c r="E612"/>
  <c r="F612" s="1"/>
  <c r="D613"/>
  <c r="E613"/>
  <c r="F613"/>
  <c r="D614"/>
  <c r="E614"/>
  <c r="F614" s="1"/>
  <c r="D615"/>
  <c r="E615"/>
  <c r="F615"/>
  <c r="D616"/>
  <c r="E616"/>
  <c r="F616" s="1"/>
  <c r="D617"/>
  <c r="E617"/>
  <c r="F617"/>
  <c r="D618"/>
  <c r="E618"/>
  <c r="F618" s="1"/>
  <c r="D619"/>
  <c r="E619"/>
  <c r="F619"/>
  <c r="D620"/>
  <c r="E620"/>
  <c r="F620" s="1"/>
  <c r="D621"/>
  <c r="E621"/>
  <c r="F621"/>
  <c r="D622"/>
  <c r="E622"/>
  <c r="F622" s="1"/>
  <c r="D623"/>
  <c r="E623"/>
  <c r="F623"/>
  <c r="D624"/>
  <c r="E624"/>
  <c r="F624" s="1"/>
  <c r="D625"/>
  <c r="E625"/>
  <c r="F625"/>
  <c r="D626"/>
  <c r="E626"/>
  <c r="F626" s="1"/>
  <c r="D627"/>
  <c r="E627"/>
  <c r="F627"/>
  <c r="D628"/>
  <c r="E628"/>
  <c r="F628" s="1"/>
  <c r="D629"/>
  <c r="E629"/>
  <c r="F629"/>
  <c r="D630"/>
  <c r="E630"/>
  <c r="F630" s="1"/>
  <c r="D631"/>
  <c r="E631"/>
  <c r="F631"/>
  <c r="D632"/>
  <c r="E632"/>
  <c r="F632" s="1"/>
  <c r="D633"/>
  <c r="E633"/>
  <c r="F633"/>
  <c r="D634"/>
  <c r="E634"/>
  <c r="F634" s="1"/>
  <c r="D635"/>
  <c r="E635"/>
  <c r="F635"/>
  <c r="D636"/>
  <c r="E636"/>
  <c r="F636" s="1"/>
  <c r="D637"/>
  <c r="E637"/>
  <c r="F637"/>
  <c r="D638"/>
  <c r="E638"/>
  <c r="F638" s="1"/>
  <c r="D639"/>
  <c r="E639"/>
  <c r="F639"/>
  <c r="D640"/>
  <c r="E640"/>
  <c r="F640" s="1"/>
  <c r="D641"/>
  <c r="E641"/>
  <c r="F641"/>
  <c r="D642"/>
  <c r="E642"/>
  <c r="F642" s="1"/>
  <c r="D643"/>
  <c r="E643"/>
  <c r="F643"/>
  <c r="D644"/>
  <c r="E644"/>
  <c r="F644" s="1"/>
  <c r="D645"/>
  <c r="E645"/>
  <c r="F645"/>
  <c r="D646"/>
  <c r="E646"/>
  <c r="F646" s="1"/>
  <c r="D647"/>
  <c r="E647"/>
  <c r="F647"/>
  <c r="D648"/>
  <c r="E648"/>
  <c r="F648" s="1"/>
  <c r="D649"/>
  <c r="E649"/>
  <c r="F649"/>
  <c r="D650"/>
  <c r="E650"/>
  <c r="F650" s="1"/>
  <c r="D651"/>
  <c r="E651"/>
  <c r="F651"/>
  <c r="D652"/>
  <c r="E652"/>
  <c r="F652" s="1"/>
  <c r="D653"/>
  <c r="E653"/>
  <c r="F653"/>
  <c r="D654"/>
  <c r="E654"/>
  <c r="F654" s="1"/>
  <c r="D655"/>
  <c r="E655"/>
  <c r="F655"/>
  <c r="D656"/>
  <c r="E656"/>
  <c r="F656" s="1"/>
  <c r="D657"/>
  <c r="E657"/>
  <c r="F657"/>
  <c r="D658"/>
  <c r="E658"/>
  <c r="F658" s="1"/>
  <c r="D659"/>
  <c r="E659"/>
  <c r="F659"/>
  <c r="D660"/>
  <c r="E660"/>
  <c r="F660" s="1"/>
  <c r="D661"/>
  <c r="E661"/>
  <c r="F661"/>
  <c r="D662"/>
  <c r="E662"/>
  <c r="F662" s="1"/>
  <c r="D663"/>
  <c r="E663"/>
  <c r="F663"/>
  <c r="D664"/>
  <c r="E664"/>
  <c r="F664" s="1"/>
  <c r="D665"/>
  <c r="E665"/>
  <c r="F665"/>
  <c r="D666"/>
  <c r="E666"/>
  <c r="F666" s="1"/>
  <c r="D667"/>
  <c r="E667"/>
  <c r="F667"/>
  <c r="D668"/>
  <c r="E668"/>
  <c r="F668" s="1"/>
  <c r="D669"/>
  <c r="E669"/>
  <c r="F669"/>
  <c r="D670"/>
  <c r="E670"/>
  <c r="F670" s="1"/>
  <c r="D671"/>
  <c r="E671"/>
  <c r="F671"/>
  <c r="D672"/>
  <c r="E672"/>
  <c r="F672" s="1"/>
  <c r="D673"/>
  <c r="E673"/>
  <c r="F673"/>
  <c r="D674"/>
  <c r="E674"/>
  <c r="F674" s="1"/>
  <c r="D675"/>
  <c r="E675"/>
  <c r="F675"/>
  <c r="D676"/>
  <c r="E676"/>
  <c r="F676" s="1"/>
  <c r="D677"/>
  <c r="E677"/>
  <c r="F677"/>
  <c r="D678"/>
  <c r="E678"/>
  <c r="F678" s="1"/>
  <c r="D679"/>
  <c r="E679"/>
  <c r="F679"/>
  <c r="D680"/>
  <c r="E680"/>
  <c r="F680" s="1"/>
  <c r="D681"/>
  <c r="E681"/>
  <c r="F681"/>
  <c r="D682"/>
  <c r="E682"/>
  <c r="F682" s="1"/>
  <c r="D683"/>
  <c r="E683"/>
  <c r="F683"/>
  <c r="D684"/>
  <c r="E684"/>
  <c r="F684" s="1"/>
  <c r="D685"/>
  <c r="E685"/>
  <c r="F685"/>
  <c r="D686"/>
  <c r="E686"/>
  <c r="F686" s="1"/>
  <c r="D687"/>
  <c r="E687"/>
  <c r="F687"/>
  <c r="D688"/>
  <c r="E688"/>
  <c r="F688" s="1"/>
  <c r="D689"/>
  <c r="E689"/>
  <c r="F689"/>
  <c r="D690"/>
  <c r="E690"/>
  <c r="F690" s="1"/>
  <c r="D691"/>
  <c r="E691"/>
  <c r="F691"/>
  <c r="D692"/>
  <c r="E692"/>
  <c r="F692" s="1"/>
  <c r="D693"/>
  <c r="E693"/>
  <c r="F693"/>
  <c r="D694"/>
  <c r="E694"/>
  <c r="F694" s="1"/>
  <c r="D695"/>
  <c r="E695"/>
  <c r="F695"/>
  <c r="D696"/>
  <c r="E696"/>
  <c r="F696" s="1"/>
  <c r="D697"/>
  <c r="E697"/>
  <c r="F697"/>
  <c r="D698"/>
  <c r="E698"/>
  <c r="F698" s="1"/>
  <c r="D699"/>
  <c r="E699"/>
  <c r="F699"/>
  <c r="D700"/>
  <c r="E700"/>
  <c r="F700" s="1"/>
  <c r="D701"/>
  <c r="E701"/>
  <c r="F701"/>
  <c r="D702"/>
  <c r="E702"/>
  <c r="F702" s="1"/>
  <c r="D703"/>
  <c r="E703"/>
  <c r="F703"/>
  <c r="D704"/>
  <c r="E704"/>
  <c r="F704" s="1"/>
  <c r="D705"/>
  <c r="E705"/>
  <c r="F705"/>
  <c r="D706"/>
  <c r="E706"/>
  <c r="F706" s="1"/>
  <c r="D707"/>
  <c r="E707"/>
  <c r="F707"/>
  <c r="D708"/>
  <c r="E708"/>
  <c r="F708" s="1"/>
  <c r="D709"/>
  <c r="E709"/>
  <c r="F709"/>
  <c r="D710"/>
  <c r="E710"/>
  <c r="F710" s="1"/>
  <c r="D711"/>
  <c r="E711"/>
  <c r="F711"/>
  <c r="D712"/>
  <c r="E712"/>
  <c r="F712" s="1"/>
  <c r="D713"/>
  <c r="E713"/>
  <c r="F713"/>
  <c r="D714"/>
  <c r="E714"/>
  <c r="F714" s="1"/>
  <c r="D715"/>
  <c r="E715"/>
  <c r="F715"/>
  <c r="D716"/>
  <c r="E716"/>
  <c r="F716" s="1"/>
  <c r="D717"/>
  <c r="E717"/>
  <c r="F717"/>
  <c r="D718"/>
  <c r="E718"/>
  <c r="F718" s="1"/>
  <c r="D719"/>
  <c r="E719"/>
  <c r="F719"/>
  <c r="D720"/>
  <c r="E720"/>
  <c r="F720" s="1"/>
  <c r="D721"/>
  <c r="E721"/>
  <c r="F721"/>
  <c r="D722"/>
  <c r="E722"/>
  <c r="F722" s="1"/>
  <c r="D723"/>
  <c r="E723"/>
  <c r="F723"/>
  <c r="D724"/>
  <c r="E724"/>
  <c r="F724" s="1"/>
  <c r="D725"/>
  <c r="E725"/>
  <c r="F725"/>
  <c r="D726"/>
  <c r="E726"/>
  <c r="F726" s="1"/>
  <c r="D727"/>
  <c r="E727"/>
  <c r="F727"/>
  <c r="D728"/>
  <c r="E728"/>
  <c r="F728" s="1"/>
  <c r="D729"/>
  <c r="E729"/>
  <c r="F729"/>
  <c r="D730"/>
  <c r="E730"/>
  <c r="F730" s="1"/>
  <c r="D731"/>
  <c r="E731"/>
  <c r="F731"/>
  <c r="D732"/>
  <c r="E732"/>
  <c r="F732" s="1"/>
  <c r="D733"/>
  <c r="E733"/>
  <c r="F733"/>
  <c r="D734"/>
  <c r="E734"/>
  <c r="F734" s="1"/>
  <c r="D735"/>
  <c r="E735"/>
  <c r="F735"/>
  <c r="D736"/>
  <c r="E736"/>
  <c r="F736" s="1"/>
  <c r="D737"/>
  <c r="E737"/>
  <c r="F737"/>
  <c r="D738"/>
  <c r="E738"/>
  <c r="F738" s="1"/>
  <c r="D739"/>
  <c r="E739"/>
  <c r="F739"/>
  <c r="D740"/>
  <c r="E740"/>
  <c r="F740" s="1"/>
  <c r="D741"/>
  <c r="E741"/>
  <c r="F741"/>
  <c r="D742"/>
  <c r="E742"/>
  <c r="F742" s="1"/>
  <c r="D743"/>
  <c r="E743"/>
  <c r="F743"/>
  <c r="D744"/>
  <c r="E744"/>
  <c r="F744" s="1"/>
  <c r="D745"/>
  <c r="E745"/>
  <c r="F745"/>
  <c r="D746"/>
  <c r="E746"/>
  <c r="F746" s="1"/>
  <c r="D747"/>
  <c r="E747"/>
  <c r="F747"/>
  <c r="D748"/>
  <c r="E748"/>
  <c r="F748" s="1"/>
  <c r="D749"/>
  <c r="E749"/>
  <c r="F749"/>
  <c r="D750"/>
  <c r="E750"/>
  <c r="F750" s="1"/>
  <c r="D751"/>
  <c r="E751"/>
  <c r="F751"/>
  <c r="D752"/>
  <c r="E752"/>
  <c r="F752" s="1"/>
  <c r="D753"/>
  <c r="E753"/>
  <c r="F753"/>
  <c r="D754"/>
  <c r="E754"/>
  <c r="F754" s="1"/>
  <c r="D755"/>
  <c r="E755"/>
  <c r="F755"/>
  <c r="D756"/>
  <c r="E756"/>
  <c r="F756" s="1"/>
  <c r="D757"/>
  <c r="E757"/>
  <c r="F757"/>
  <c r="D758"/>
  <c r="E758"/>
  <c r="F758" s="1"/>
  <c r="D759"/>
  <c r="E759"/>
  <c r="F759"/>
  <c r="D760"/>
  <c r="E760"/>
  <c r="F760" s="1"/>
  <c r="D761"/>
  <c r="E761"/>
  <c r="F761"/>
  <c r="D762"/>
  <c r="E762"/>
  <c r="F762" s="1"/>
  <c r="D763"/>
  <c r="E763"/>
  <c r="F763"/>
  <c r="D764"/>
  <c r="E764"/>
  <c r="F764" s="1"/>
  <c r="D765"/>
  <c r="E765"/>
  <c r="F765"/>
  <c r="D766"/>
  <c r="E766"/>
  <c r="F766" s="1"/>
  <c r="D767"/>
  <c r="E767"/>
  <c r="F767"/>
  <c r="D768"/>
  <c r="E768"/>
  <c r="F768" s="1"/>
  <c r="D769"/>
  <c r="E769"/>
  <c r="F769"/>
  <c r="D770"/>
  <c r="E770"/>
  <c r="F770" s="1"/>
  <c r="D771"/>
  <c r="E771"/>
  <c r="F771"/>
  <c r="D772"/>
  <c r="E772"/>
  <c r="F772" s="1"/>
  <c r="D773"/>
  <c r="E773"/>
  <c r="F773"/>
  <c r="D774"/>
  <c r="E774"/>
  <c r="F774" s="1"/>
  <c r="D775"/>
  <c r="E775"/>
  <c r="F775"/>
  <c r="D776"/>
  <c r="E776"/>
  <c r="F776" s="1"/>
  <c r="D777"/>
  <c r="E777"/>
  <c r="F777"/>
  <c r="D778"/>
  <c r="E778"/>
  <c r="F778" s="1"/>
  <c r="D779"/>
  <c r="E779"/>
  <c r="F779"/>
  <c r="D780"/>
  <c r="E780"/>
  <c r="F780" s="1"/>
  <c r="D781"/>
  <c r="E781"/>
  <c r="F781"/>
  <c r="D782"/>
  <c r="E782"/>
  <c r="F782" s="1"/>
  <c r="D783"/>
  <c r="E783"/>
  <c r="F783"/>
  <c r="D784"/>
  <c r="E784"/>
  <c r="F784" s="1"/>
  <c r="D785"/>
  <c r="E785"/>
  <c r="F785"/>
  <c r="D786"/>
  <c r="E786"/>
  <c r="F786" s="1"/>
  <c r="D787"/>
  <c r="E787"/>
  <c r="F787"/>
  <c r="D788"/>
  <c r="E788"/>
  <c r="F788" s="1"/>
  <c r="D789"/>
  <c r="E789"/>
  <c r="F789"/>
  <c r="D790"/>
  <c r="E790"/>
  <c r="F790" s="1"/>
  <c r="D791"/>
  <c r="E791"/>
  <c r="F791"/>
  <c r="D792"/>
  <c r="E792"/>
  <c r="F792" s="1"/>
  <c r="D793"/>
  <c r="E793"/>
  <c r="F793"/>
  <c r="D794"/>
  <c r="E794"/>
  <c r="F794" s="1"/>
  <c r="D795"/>
  <c r="E795"/>
  <c r="F795"/>
  <c r="D796"/>
  <c r="E796"/>
  <c r="F796" s="1"/>
  <c r="D797"/>
  <c r="E797"/>
  <c r="F797"/>
  <c r="D798"/>
  <c r="E798"/>
  <c r="F798" s="1"/>
  <c r="D799"/>
  <c r="E799"/>
  <c r="F799"/>
  <c r="D800"/>
  <c r="E800"/>
  <c r="F800" s="1"/>
  <c r="D801"/>
  <c r="E801"/>
  <c r="F801"/>
  <c r="D802"/>
  <c r="E802"/>
  <c r="F802" s="1"/>
  <c r="D803"/>
  <c r="E803"/>
  <c r="F803"/>
  <c r="D804"/>
  <c r="E804"/>
  <c r="F804" s="1"/>
  <c r="D805"/>
  <c r="E805"/>
  <c r="F805"/>
  <c r="D806"/>
  <c r="E806"/>
  <c r="F806" s="1"/>
  <c r="D807"/>
  <c r="E807"/>
  <c r="F807"/>
  <c r="D808"/>
  <c r="E808"/>
  <c r="F808" s="1"/>
  <c r="D809"/>
  <c r="E809"/>
  <c r="F809"/>
  <c r="D810"/>
  <c r="E810"/>
  <c r="F810" s="1"/>
  <c r="D811"/>
  <c r="E811"/>
  <c r="F811"/>
  <c r="D812"/>
  <c r="E812"/>
  <c r="F812" s="1"/>
  <c r="D813"/>
  <c r="E813"/>
  <c r="F813"/>
  <c r="D814"/>
  <c r="E814"/>
  <c r="F814" s="1"/>
  <c r="D815"/>
  <c r="E815"/>
  <c r="F815"/>
  <c r="D816"/>
  <c r="E816"/>
  <c r="F816" s="1"/>
  <c r="D817"/>
  <c r="E817"/>
  <c r="F817"/>
  <c r="D818"/>
  <c r="E818"/>
  <c r="F818" s="1"/>
  <c r="D819"/>
  <c r="E819"/>
  <c r="F819"/>
  <c r="D820"/>
  <c r="E820"/>
  <c r="F820" s="1"/>
  <c r="D821"/>
  <c r="E821"/>
  <c r="F821"/>
  <c r="D822"/>
  <c r="E822"/>
  <c r="F822" s="1"/>
  <c r="D823"/>
  <c r="E823"/>
  <c r="F823"/>
  <c r="D824"/>
  <c r="E824"/>
  <c r="F824" s="1"/>
  <c r="D825"/>
  <c r="E825"/>
  <c r="F825"/>
  <c r="D826"/>
  <c r="E826"/>
  <c r="F826" s="1"/>
  <c r="D827"/>
  <c r="E827"/>
  <c r="F827"/>
  <c r="D828"/>
  <c r="E828"/>
  <c r="F828" s="1"/>
  <c r="D829"/>
  <c r="E829"/>
  <c r="F829"/>
  <c r="D830"/>
  <c r="E830"/>
  <c r="F830" s="1"/>
  <c r="D831"/>
  <c r="E831"/>
  <c r="F831"/>
  <c r="D832"/>
  <c r="E832"/>
  <c r="F832" s="1"/>
  <c r="D833"/>
  <c r="E833"/>
  <c r="F833"/>
  <c r="D834"/>
  <c r="E834"/>
  <c r="F834" s="1"/>
  <c r="D835"/>
  <c r="E835"/>
  <c r="F835"/>
  <c r="D836"/>
  <c r="E836"/>
  <c r="F836" s="1"/>
  <c r="D837"/>
  <c r="E837"/>
  <c r="F837"/>
  <c r="D838"/>
  <c r="E838"/>
  <c r="F838" s="1"/>
  <c r="D839"/>
  <c r="E839"/>
  <c r="F839"/>
  <c r="D840"/>
  <c r="E840"/>
  <c r="F840" s="1"/>
  <c r="D841"/>
  <c r="E841"/>
  <c r="F841"/>
  <c r="D842"/>
  <c r="E842"/>
  <c r="F842" s="1"/>
  <c r="D843"/>
  <c r="E843"/>
  <c r="F843"/>
  <c r="D844"/>
  <c r="E844"/>
  <c r="F844" s="1"/>
  <c r="D845"/>
  <c r="E845"/>
  <c r="F845"/>
  <c r="D846"/>
  <c r="E846"/>
  <c r="F846" s="1"/>
  <c r="D847"/>
  <c r="E847"/>
  <c r="F847"/>
  <c r="D848"/>
  <c r="E848"/>
  <c r="F848" s="1"/>
  <c r="D849"/>
  <c r="E849"/>
  <c r="F849"/>
  <c r="D850"/>
  <c r="E850"/>
  <c r="F850" s="1"/>
  <c r="D851"/>
  <c r="E851"/>
  <c r="F851"/>
  <c r="D852"/>
  <c r="E852"/>
  <c r="F852" s="1"/>
  <c r="D853"/>
  <c r="E853"/>
  <c r="F853"/>
  <c r="D854"/>
  <c r="E854"/>
  <c r="F854" s="1"/>
  <c r="D855"/>
  <c r="E855"/>
  <c r="F855"/>
  <c r="D856"/>
  <c r="E856"/>
  <c r="F856" s="1"/>
  <c r="D857"/>
  <c r="E857"/>
  <c r="F857"/>
  <c r="D858"/>
  <c r="E858"/>
  <c r="F858" s="1"/>
  <c r="D859"/>
  <c r="E859"/>
  <c r="F859"/>
  <c r="D860"/>
  <c r="E860"/>
  <c r="F860" s="1"/>
  <c r="D861"/>
  <c r="E861"/>
  <c r="F861"/>
  <c r="D862"/>
  <c r="E862"/>
  <c r="F862" s="1"/>
  <c r="D863"/>
  <c r="E863"/>
  <c r="F863"/>
  <c r="D864"/>
  <c r="E864"/>
  <c r="F864" s="1"/>
  <c r="D865"/>
  <c r="E865"/>
  <c r="F865"/>
  <c r="D866"/>
  <c r="E866"/>
  <c r="F866" s="1"/>
  <c r="D867"/>
  <c r="E867"/>
  <c r="F867"/>
  <c r="D868"/>
  <c r="E868"/>
  <c r="F868" s="1"/>
  <c r="D869"/>
  <c r="E869"/>
  <c r="F869"/>
  <c r="D870"/>
  <c r="E870"/>
  <c r="F870" s="1"/>
  <c r="D871"/>
  <c r="E871"/>
  <c r="F871"/>
  <c r="D872"/>
  <c r="E872"/>
  <c r="F872" s="1"/>
  <c r="D873"/>
  <c r="E873"/>
  <c r="F873"/>
  <c r="D874"/>
  <c r="E874"/>
  <c r="F874" s="1"/>
  <c r="D875"/>
  <c r="E875"/>
  <c r="F875"/>
  <c r="D876"/>
  <c r="E876"/>
  <c r="F876" s="1"/>
  <c r="D877"/>
  <c r="E877"/>
  <c r="F877"/>
  <c r="D878"/>
  <c r="E878"/>
  <c r="F878" s="1"/>
  <c r="D879"/>
  <c r="E879"/>
  <c r="F879"/>
  <c r="D880"/>
  <c r="E880"/>
  <c r="F880" s="1"/>
  <c r="D881"/>
  <c r="E881"/>
  <c r="F881"/>
  <c r="D882"/>
  <c r="E882"/>
  <c r="F882" s="1"/>
  <c r="D883"/>
  <c r="E883"/>
  <c r="F883"/>
  <c r="D884"/>
  <c r="E884"/>
  <c r="F884" s="1"/>
  <c r="D885"/>
  <c r="E885"/>
  <c r="F885"/>
  <c r="D886"/>
  <c r="E886"/>
  <c r="F886" s="1"/>
  <c r="D887"/>
  <c r="E887"/>
  <c r="F887"/>
  <c r="D888"/>
  <c r="E888"/>
  <c r="F888" s="1"/>
  <c r="D889"/>
  <c r="E889"/>
  <c r="F889"/>
  <c r="D890"/>
  <c r="E890"/>
  <c r="F890" s="1"/>
  <c r="D891"/>
  <c r="E891"/>
  <c r="F891"/>
  <c r="D892"/>
  <c r="E892"/>
  <c r="F892" s="1"/>
  <c r="D893"/>
  <c r="E893"/>
  <c r="F893"/>
  <c r="D894"/>
  <c r="E894"/>
  <c r="F894" s="1"/>
  <c r="D895"/>
  <c r="E895"/>
  <c r="F895"/>
  <c r="D896"/>
  <c r="E896"/>
  <c r="F896" s="1"/>
  <c r="D897"/>
  <c r="E897"/>
  <c r="F897"/>
  <c r="D898"/>
  <c r="E898"/>
  <c r="F898" s="1"/>
  <c r="D899"/>
  <c r="E899"/>
  <c r="F899"/>
  <c r="D900"/>
  <c r="E900"/>
  <c r="F900" s="1"/>
  <c r="D901"/>
  <c r="E901"/>
  <c r="F901"/>
  <c r="D902"/>
  <c r="E902"/>
  <c r="F902" s="1"/>
  <c r="D903"/>
  <c r="E903"/>
  <c r="F903"/>
  <c r="D904"/>
  <c r="E904"/>
  <c r="F904" s="1"/>
  <c r="D905"/>
  <c r="E905"/>
  <c r="F905"/>
  <c r="D906"/>
  <c r="E906"/>
  <c r="F906" s="1"/>
  <c r="D907"/>
  <c r="E907"/>
  <c r="F907"/>
  <c r="D908"/>
  <c r="E908"/>
  <c r="F908" s="1"/>
  <c r="D909"/>
  <c r="E909"/>
  <c r="F909"/>
  <c r="D910"/>
  <c r="E910"/>
  <c r="F910" s="1"/>
  <c r="D911"/>
  <c r="E911"/>
  <c r="F911"/>
  <c r="D912"/>
  <c r="E912"/>
  <c r="F912" s="1"/>
  <c r="D913"/>
  <c r="E913"/>
  <c r="F913"/>
  <c r="D914"/>
  <c r="E914"/>
  <c r="F914" s="1"/>
  <c r="D915"/>
  <c r="E915"/>
  <c r="F915"/>
  <c r="D916"/>
  <c r="E916"/>
  <c r="F916" s="1"/>
  <c r="D917"/>
  <c r="E917"/>
  <c r="F917"/>
  <c r="D918"/>
  <c r="E918"/>
  <c r="F918" s="1"/>
  <c r="D919"/>
  <c r="E919"/>
  <c r="F919"/>
  <c r="D920"/>
  <c r="E920"/>
  <c r="F920" s="1"/>
  <c r="D921"/>
  <c r="E921"/>
  <c r="F921"/>
  <c r="D922"/>
  <c r="E922"/>
  <c r="F922" s="1"/>
  <c r="D923"/>
  <c r="E923"/>
  <c r="F923"/>
  <c r="D924"/>
  <c r="E924"/>
  <c r="F924" s="1"/>
  <c r="D925"/>
  <c r="E925"/>
  <c r="F925"/>
  <c r="D926"/>
  <c r="E926"/>
  <c r="F926" s="1"/>
  <c r="D927"/>
  <c r="E927"/>
  <c r="F927"/>
  <c r="D928"/>
  <c r="E928"/>
  <c r="F928" s="1"/>
  <c r="D929"/>
  <c r="E929"/>
  <c r="F929"/>
  <c r="D930"/>
  <c r="E930"/>
  <c r="F930" s="1"/>
  <c r="D931"/>
  <c r="E931"/>
  <c r="F931"/>
  <c r="D932"/>
  <c r="E932"/>
  <c r="F932" s="1"/>
  <c r="D933"/>
  <c r="E933"/>
  <c r="F933"/>
  <c r="D934"/>
  <c r="E934"/>
  <c r="F934" s="1"/>
  <c r="D935"/>
  <c r="E935"/>
  <c r="F935"/>
  <c r="D936"/>
  <c r="E936"/>
  <c r="F936" s="1"/>
  <c r="D937"/>
  <c r="E937"/>
  <c r="F937"/>
  <c r="D938"/>
  <c r="E938"/>
  <c r="F938" s="1"/>
  <c r="D939"/>
  <c r="E939"/>
  <c r="F939"/>
  <c r="D940"/>
  <c r="E940"/>
  <c r="F940" s="1"/>
  <c r="D941"/>
  <c r="E941"/>
  <c r="F941"/>
  <c r="D942"/>
  <c r="E942"/>
  <c r="F942" s="1"/>
  <c r="D943"/>
  <c r="E943"/>
  <c r="F943"/>
  <c r="D944"/>
  <c r="E944"/>
  <c r="F944" s="1"/>
  <c r="D945"/>
  <c r="E945"/>
  <c r="F945"/>
  <c r="D946"/>
  <c r="E946"/>
  <c r="F946" s="1"/>
  <c r="D947"/>
  <c r="E947"/>
  <c r="F947"/>
  <c r="D948"/>
  <c r="E948"/>
  <c r="F948" s="1"/>
  <c r="D949"/>
  <c r="E949"/>
  <c r="F949"/>
  <c r="D950"/>
  <c r="E950"/>
  <c r="F950" s="1"/>
  <c r="D951"/>
  <c r="E951"/>
  <c r="F951"/>
  <c r="D952"/>
  <c r="E952"/>
  <c r="F952" s="1"/>
  <c r="D953"/>
  <c r="E953"/>
  <c r="F953"/>
  <c r="D954"/>
  <c r="E954"/>
  <c r="F954" s="1"/>
  <c r="D955"/>
  <c r="E955"/>
  <c r="F955"/>
  <c r="D956"/>
  <c r="E956"/>
  <c r="F956" s="1"/>
  <c r="D957"/>
  <c r="E957"/>
  <c r="F957"/>
  <c r="D958"/>
  <c r="E958"/>
  <c r="F958" s="1"/>
  <c r="D959"/>
  <c r="E959"/>
  <c r="F959"/>
  <c r="D960"/>
  <c r="E960"/>
  <c r="F960" s="1"/>
  <c r="D961"/>
  <c r="E961"/>
  <c r="F961"/>
  <c r="D962"/>
  <c r="E962"/>
  <c r="F962" s="1"/>
  <c r="D963"/>
  <c r="E963"/>
  <c r="F963"/>
  <c r="D964"/>
  <c r="E964"/>
  <c r="F964" s="1"/>
  <c r="D965"/>
  <c r="E965"/>
  <c r="F965"/>
  <c r="D966"/>
  <c r="E966"/>
  <c r="F966" s="1"/>
  <c r="D967"/>
  <c r="E967"/>
  <c r="F967"/>
  <c r="D968"/>
  <c r="E968"/>
  <c r="F968" s="1"/>
  <c r="D969"/>
  <c r="E969"/>
  <c r="F969"/>
  <c r="D970"/>
  <c r="E970"/>
  <c r="F970" s="1"/>
  <c r="D971"/>
  <c r="E971"/>
  <c r="F971"/>
  <c r="D972"/>
  <c r="E972"/>
  <c r="F972" s="1"/>
  <c r="D973"/>
  <c r="E973"/>
  <c r="F973"/>
  <c r="D974"/>
  <c r="E974"/>
  <c r="F974" s="1"/>
  <c r="D975"/>
  <c r="E975"/>
  <c r="F975"/>
  <c r="D976"/>
  <c r="E976"/>
  <c r="F976" s="1"/>
  <c r="D977"/>
  <c r="E977"/>
  <c r="F977"/>
  <c r="D978"/>
  <c r="E978"/>
  <c r="F978" s="1"/>
  <c r="D979"/>
  <c r="E979"/>
  <c r="F979"/>
  <c r="D980"/>
  <c r="E980"/>
  <c r="F980" s="1"/>
  <c r="D981"/>
  <c r="E981"/>
  <c r="F981"/>
  <c r="D982"/>
  <c r="E982"/>
  <c r="F982" s="1"/>
  <c r="D983"/>
  <c r="E983"/>
  <c r="F983"/>
  <c r="D984"/>
  <c r="E984"/>
  <c r="F984" s="1"/>
  <c r="D985"/>
  <c r="E985"/>
  <c r="F985"/>
  <c r="D986"/>
  <c r="E986"/>
  <c r="F986" s="1"/>
  <c r="D987"/>
  <c r="E987"/>
  <c r="F987"/>
  <c r="D988"/>
  <c r="E988"/>
  <c r="F988" s="1"/>
  <c r="D989"/>
  <c r="E989"/>
  <c r="F989"/>
  <c r="D990"/>
  <c r="E990"/>
  <c r="F990" s="1"/>
  <c r="D991"/>
  <c r="E991"/>
  <c r="F991"/>
  <c r="D992"/>
  <c r="E992"/>
  <c r="F992" s="1"/>
  <c r="D993"/>
  <c r="E993"/>
  <c r="F993"/>
  <c r="D994"/>
  <c r="E994"/>
  <c r="F994" s="1"/>
  <c r="D995"/>
  <c r="E995"/>
  <c r="F995"/>
  <c r="D996"/>
  <c r="E996"/>
  <c r="F996" s="1"/>
  <c r="D997"/>
  <c r="E997"/>
  <c r="F997"/>
  <c r="D998"/>
  <c r="E998"/>
  <c r="F998" s="1"/>
  <c r="D999"/>
  <c r="E999"/>
  <c r="F999"/>
  <c r="D1000"/>
  <c r="E1000"/>
  <c r="F1000" s="1"/>
  <c r="D1001"/>
  <c r="E1001"/>
  <c r="F1001"/>
  <c r="D1002"/>
  <c r="E1002"/>
  <c r="F1002" s="1"/>
  <c r="D1003"/>
  <c r="E1003"/>
  <c r="F1003"/>
  <c r="D1004"/>
  <c r="E1004"/>
  <c r="F1004" s="1"/>
  <c r="D1005"/>
  <c r="E1005"/>
  <c r="F1005"/>
  <c r="D1006"/>
  <c r="E1006"/>
  <c r="F1006" s="1"/>
  <c r="D1007"/>
  <c r="E1007"/>
  <c r="F1007"/>
  <c r="D1008"/>
  <c r="E1008"/>
  <c r="F1008" s="1"/>
  <c r="D1009"/>
  <c r="E1009"/>
  <c r="F1009"/>
  <c r="D1010"/>
  <c r="E1010"/>
  <c r="F1010" s="1"/>
  <c r="D1011"/>
  <c r="E1011"/>
  <c r="F1011"/>
  <c r="D1012"/>
  <c r="E1012"/>
  <c r="F1012" s="1"/>
  <c r="D1013"/>
  <c r="E1013"/>
  <c r="F1013"/>
  <c r="D1014"/>
  <c r="E1014"/>
  <c r="F1014" s="1"/>
  <c r="D1015"/>
  <c r="E1015"/>
  <c r="F1015"/>
  <c r="D1016"/>
  <c r="E1016"/>
  <c r="F1016" s="1"/>
  <c r="D1017"/>
  <c r="E1017"/>
  <c r="F1017"/>
  <c r="D1018"/>
  <c r="E1018"/>
  <c r="F1018" s="1"/>
  <c r="D1019"/>
  <c r="E1019"/>
  <c r="F1019"/>
  <c r="D1020"/>
  <c r="E1020"/>
  <c r="F1020" s="1"/>
  <c r="D1021"/>
  <c r="E1021"/>
  <c r="F1021"/>
  <c r="D1022"/>
  <c r="E1022"/>
  <c r="F1022" s="1"/>
  <c r="D1023"/>
  <c r="E1023"/>
  <c r="F1023"/>
  <c r="D1024"/>
  <c r="E1024"/>
  <c r="F1024" s="1"/>
  <c r="D1025"/>
  <c r="E1025"/>
  <c r="F1025"/>
  <c r="D1026"/>
  <c r="E1026"/>
  <c r="F1026" s="1"/>
  <c r="D1027"/>
  <c r="E1027"/>
  <c r="F1027"/>
  <c r="D1028"/>
  <c r="E1028"/>
  <c r="F1028" s="1"/>
  <c r="D1029"/>
  <c r="E1029"/>
  <c r="F1029"/>
  <c r="D1030"/>
  <c r="E1030"/>
  <c r="F1030" s="1"/>
  <c r="D1031"/>
  <c r="E1031"/>
  <c r="F1031"/>
  <c r="D1032"/>
  <c r="E1032"/>
  <c r="F1032" s="1"/>
  <c r="D1033"/>
  <c r="E1033"/>
  <c r="F1033"/>
  <c r="D1034"/>
  <c r="E1034"/>
  <c r="F1034" s="1"/>
  <c r="D1035"/>
  <c r="E1035"/>
  <c r="F1035"/>
  <c r="D1036"/>
  <c r="E1036"/>
  <c r="F1036" s="1"/>
  <c r="D1037"/>
  <c r="E1037"/>
  <c r="F1037"/>
  <c r="D1038"/>
  <c r="E1038"/>
  <c r="F1038" s="1"/>
  <c r="D1039"/>
  <c r="E1039"/>
  <c r="F1039"/>
  <c r="D1040"/>
  <c r="E1040"/>
  <c r="F1040" s="1"/>
  <c r="D1041"/>
  <c r="E1041"/>
  <c r="F1041"/>
  <c r="D1042"/>
  <c r="E1042"/>
  <c r="F1042" s="1"/>
  <c r="D1043"/>
  <c r="E1043"/>
  <c r="F1043"/>
  <c r="D1044"/>
  <c r="E1044"/>
  <c r="F1044" s="1"/>
  <c r="D1045"/>
  <c r="E1045"/>
  <c r="F1045"/>
  <c r="D1046"/>
  <c r="E1046"/>
  <c r="F1046" s="1"/>
  <c r="D1047"/>
  <c r="E1047"/>
  <c r="F1047"/>
  <c r="D1048"/>
  <c r="E1048"/>
  <c r="F1048" s="1"/>
  <c r="D1049"/>
  <c r="E1049"/>
  <c r="F1049"/>
  <c r="D1050"/>
  <c r="E1050"/>
  <c r="F1050" s="1"/>
  <c r="D1051"/>
  <c r="E1051"/>
  <c r="F1051"/>
  <c r="D1052"/>
  <c r="E1052"/>
  <c r="F1052" s="1"/>
  <c r="D1053"/>
  <c r="E1053"/>
  <c r="F1053"/>
  <c r="D1054"/>
  <c r="E1054"/>
  <c r="F1054" s="1"/>
  <c r="D1055"/>
  <c r="E1055"/>
  <c r="F1055"/>
  <c r="D1056"/>
  <c r="E1056"/>
  <c r="F1056" s="1"/>
  <c r="D1057"/>
  <c r="E1057"/>
  <c r="F1057" s="1"/>
  <c r="D1058"/>
  <c r="E1058"/>
  <c r="F1058"/>
  <c r="D1059"/>
  <c r="E1059"/>
  <c r="F1059" s="1"/>
  <c r="D1060"/>
  <c r="E1060"/>
  <c r="F1060"/>
  <c r="D1061"/>
  <c r="E1061"/>
  <c r="F1061" s="1"/>
  <c r="D1062"/>
  <c r="E1062"/>
  <c r="F1062"/>
  <c r="D1063"/>
  <c r="E1063"/>
  <c r="F1063" s="1"/>
  <c r="D1064"/>
  <c r="E1064"/>
  <c r="F1064"/>
  <c r="D1065"/>
  <c r="E1065"/>
  <c r="F1065" s="1"/>
  <c r="D1066"/>
  <c r="E1066"/>
  <c r="F1066"/>
  <c r="D1067"/>
  <c r="E1067"/>
  <c r="F1067" s="1"/>
  <c r="D1068"/>
  <c r="E1068"/>
  <c r="F1068"/>
  <c r="D1069"/>
  <c r="E1069"/>
  <c r="F1069" s="1"/>
  <c r="D1070"/>
  <c r="E1070"/>
  <c r="F1070"/>
  <c r="D1071"/>
  <c r="E1071"/>
  <c r="F1071" s="1"/>
  <c r="D1072"/>
  <c r="E1072"/>
  <c r="F1072"/>
  <c r="D1073"/>
  <c r="E1073"/>
  <c r="F1073" s="1"/>
  <c r="D1074"/>
  <c r="E1074"/>
  <c r="F1074"/>
  <c r="D1075"/>
  <c r="E1075"/>
  <c r="F1075" s="1"/>
  <c r="D1076"/>
  <c r="E1076"/>
  <c r="F1076"/>
  <c r="D1077"/>
  <c r="E1077"/>
  <c r="F1077" s="1"/>
  <c r="D1078"/>
  <c r="E1078"/>
  <c r="F1078"/>
  <c r="D1079"/>
  <c r="E1079"/>
  <c r="F1079" s="1"/>
  <c r="D1080"/>
  <c r="E1080"/>
  <c r="F1080"/>
  <c r="D1081"/>
  <c r="E1081"/>
  <c r="F1081" s="1"/>
  <c r="D1082"/>
  <c r="E1082"/>
  <c r="F1082"/>
  <c r="D1083"/>
  <c r="E1083"/>
  <c r="F1083" s="1"/>
  <c r="D1084"/>
  <c r="E1084"/>
  <c r="F1084"/>
  <c r="D1085"/>
  <c r="E1085"/>
  <c r="F1085" s="1"/>
  <c r="D1086"/>
  <c r="E1086"/>
  <c r="F1086"/>
  <c r="D1087"/>
  <c r="E1087"/>
  <c r="F1087" s="1"/>
  <c r="D1088"/>
  <c r="E1088"/>
  <c r="F1088"/>
  <c r="D1089"/>
  <c r="E1089"/>
  <c r="F1089" s="1"/>
  <c r="D1090"/>
  <c r="E1090"/>
  <c r="F1090"/>
  <c r="D1091"/>
  <c r="E1091"/>
  <c r="F1091" s="1"/>
  <c r="D1092"/>
  <c r="E1092"/>
  <c r="F1092"/>
  <c r="D1093"/>
  <c r="E1093"/>
  <c r="F1093" s="1"/>
  <c r="D1094"/>
  <c r="E1094"/>
  <c r="F1094"/>
  <c r="D1095"/>
  <c r="E1095"/>
  <c r="F1095" s="1"/>
  <c r="D1096"/>
  <c r="E1096"/>
  <c r="F1096"/>
  <c r="D1097"/>
  <c r="E1097"/>
  <c r="F1097" s="1"/>
  <c r="D1098"/>
  <c r="E1098"/>
  <c r="F1098"/>
  <c r="D1099"/>
  <c r="E1099"/>
  <c r="F1099" s="1"/>
  <c r="D1100"/>
  <c r="E1100"/>
  <c r="F1100"/>
  <c r="D1101"/>
  <c r="E1101"/>
  <c r="F1101" s="1"/>
  <c r="D1102"/>
  <c r="E1102"/>
  <c r="F1102"/>
  <c r="D1103"/>
  <c r="E1103"/>
  <c r="F1103" s="1"/>
  <c r="D1104"/>
  <c r="E1104"/>
  <c r="F1104"/>
  <c r="D1105"/>
  <c r="E1105"/>
  <c r="F1105" s="1"/>
  <c r="D1106"/>
  <c r="E1106"/>
  <c r="F1106"/>
  <c r="D1107"/>
  <c r="E1107"/>
  <c r="F1107" s="1"/>
  <c r="D1108"/>
  <c r="E1108"/>
  <c r="F1108"/>
  <c r="D1109"/>
  <c r="E1109"/>
  <c r="F1109" s="1"/>
  <c r="D1110"/>
  <c r="E1110"/>
  <c r="F1110"/>
  <c r="D1111"/>
  <c r="E1111"/>
  <c r="F1111" s="1"/>
  <c r="D1112"/>
  <c r="E1112"/>
  <c r="F1112"/>
  <c r="D1113"/>
  <c r="E1113"/>
  <c r="F1113" s="1"/>
  <c r="D1114"/>
  <c r="E1114"/>
  <c r="F1114"/>
  <c r="D1115"/>
  <c r="E1115"/>
  <c r="F1115" s="1"/>
  <c r="D1116"/>
  <c r="E1116"/>
  <c r="F1116"/>
  <c r="D1117"/>
  <c r="E1117"/>
  <c r="F1117" s="1"/>
  <c r="D1118"/>
  <c r="E1118"/>
  <c r="F1118"/>
  <c r="D1119"/>
  <c r="E1119"/>
  <c r="F1119" s="1"/>
  <c r="D1120"/>
  <c r="E1120"/>
  <c r="F1120"/>
  <c r="D1121"/>
  <c r="E1121"/>
  <c r="F1121" s="1"/>
  <c r="D1122"/>
  <c r="E1122"/>
  <c r="F1122"/>
  <c r="D1123"/>
  <c r="E1123"/>
  <c r="F1123" s="1"/>
  <c r="D1124"/>
  <c r="E1124"/>
  <c r="F1124"/>
  <c r="D1125"/>
  <c r="E1125"/>
  <c r="F1125" s="1"/>
  <c r="D1126"/>
  <c r="E1126"/>
  <c r="F1126"/>
  <c r="D1127"/>
  <c r="E1127"/>
  <c r="F1127" s="1"/>
  <c r="D1128"/>
  <c r="E1128"/>
  <c r="F1128"/>
  <c r="D1129"/>
  <c r="E1129"/>
  <c r="F1129" s="1"/>
  <c r="D1130"/>
  <c r="E1130"/>
  <c r="F1130"/>
  <c r="D1131"/>
  <c r="E1131"/>
  <c r="F1131" s="1"/>
  <c r="D1132"/>
  <c r="E1132"/>
  <c r="F1132"/>
  <c r="D1133"/>
  <c r="E1133"/>
  <c r="F1133" s="1"/>
  <c r="D1134"/>
  <c r="E1134"/>
  <c r="F1134"/>
  <c r="D1135"/>
  <c r="E1135"/>
  <c r="F1135" s="1"/>
  <c r="D1136"/>
  <c r="E1136"/>
  <c r="F1136"/>
  <c r="D1137"/>
  <c r="E1137"/>
  <c r="F1137" s="1"/>
  <c r="D1138"/>
  <c r="E1138"/>
  <c r="F1138"/>
  <c r="D1139"/>
  <c r="E1139"/>
  <c r="F1139" s="1"/>
  <c r="D1140"/>
  <c r="E1140"/>
  <c r="F1140"/>
  <c r="D1141"/>
  <c r="E1141"/>
  <c r="F1141" s="1"/>
  <c r="D1142"/>
  <c r="E1142"/>
  <c r="F1142"/>
  <c r="D1143"/>
  <c r="E1143"/>
  <c r="F1143" s="1"/>
  <c r="D1144"/>
  <c r="E1144"/>
  <c r="F1144"/>
  <c r="D1145"/>
  <c r="E1145"/>
  <c r="F1145" s="1"/>
  <c r="D1146"/>
  <c r="E1146"/>
  <c r="F1146"/>
  <c r="D1147"/>
  <c r="E1147"/>
  <c r="F1147" s="1"/>
  <c r="D1148"/>
  <c r="E1148"/>
  <c r="F1148"/>
  <c r="D1149"/>
  <c r="E1149"/>
  <c r="F1149" s="1"/>
  <c r="D1150"/>
  <c r="E1150"/>
  <c r="F1150"/>
  <c r="D1151"/>
  <c r="E1151"/>
  <c r="F1151" s="1"/>
  <c r="D1152"/>
  <c r="E1152"/>
  <c r="F1152"/>
  <c r="D1153"/>
  <c r="E1153"/>
  <c r="F1153" s="1"/>
  <c r="D1154"/>
  <c r="E1154"/>
  <c r="F1154"/>
  <c r="D1155"/>
  <c r="E1155"/>
  <c r="F1155" s="1"/>
  <c r="D1156"/>
  <c r="E1156"/>
  <c r="F1156"/>
  <c r="D1157"/>
  <c r="E1157"/>
  <c r="F1157" s="1"/>
  <c r="D1158"/>
  <c r="E1158"/>
  <c r="F1158"/>
  <c r="D1159"/>
  <c r="E1159"/>
  <c r="F1159" s="1"/>
  <c r="D1160"/>
  <c r="E1160"/>
  <c r="F1160"/>
  <c r="D1161"/>
  <c r="E1161"/>
  <c r="F1161" s="1"/>
  <c r="D1162"/>
  <c r="E1162"/>
  <c r="F1162"/>
  <c r="D1163"/>
  <c r="E1163"/>
  <c r="F1163" s="1"/>
  <c r="D1164"/>
  <c r="E1164"/>
  <c r="F1164"/>
  <c r="D1165"/>
  <c r="E1165"/>
  <c r="F1165" s="1"/>
  <c r="D1166"/>
  <c r="E1166"/>
  <c r="F1166"/>
  <c r="D1167"/>
  <c r="E1167"/>
  <c r="F1167" s="1"/>
  <c r="D1168"/>
  <c r="E1168"/>
  <c r="F1168"/>
  <c r="D1169"/>
  <c r="E1169"/>
  <c r="F1169" s="1"/>
  <c r="D1170"/>
  <c r="E1170"/>
  <c r="F1170"/>
  <c r="D1171"/>
  <c r="E1171"/>
  <c r="F1171" s="1"/>
  <c r="D1172"/>
  <c r="E1172"/>
  <c r="F1172"/>
  <c r="D1173"/>
  <c r="E1173"/>
  <c r="F1173" s="1"/>
  <c r="D1174"/>
  <c r="E1174"/>
  <c r="F1174"/>
  <c r="D1175"/>
  <c r="E1175"/>
  <c r="F1175" s="1"/>
  <c r="D1176"/>
  <c r="E1176"/>
  <c r="F1176"/>
  <c r="D1177"/>
  <c r="E1177"/>
  <c r="F1177" s="1"/>
  <c r="D1178"/>
  <c r="E1178"/>
  <c r="F1178"/>
  <c r="D1179"/>
  <c r="E1179"/>
  <c r="F1179" s="1"/>
  <c r="D1180"/>
  <c r="E1180"/>
  <c r="F1180"/>
  <c r="D1181"/>
  <c r="E1181"/>
  <c r="F1181" s="1"/>
  <c r="D1182"/>
  <c r="E1182"/>
  <c r="F1182"/>
  <c r="D1183"/>
  <c r="E1183"/>
  <c r="F1183" s="1"/>
  <c r="D1184"/>
  <c r="E1184"/>
  <c r="F1184"/>
  <c r="D1185"/>
  <c r="E1185"/>
  <c r="F1185" s="1"/>
  <c r="D1186"/>
  <c r="E1186"/>
  <c r="F1186"/>
  <c r="D1187"/>
  <c r="E1187"/>
  <c r="F1187" s="1"/>
  <c r="D1188"/>
  <c r="E1188"/>
  <c r="F1188"/>
  <c r="D1189"/>
  <c r="E1189"/>
  <c r="F1189" s="1"/>
  <c r="D1190"/>
  <c r="E1190"/>
  <c r="F1190"/>
  <c r="D1191"/>
  <c r="E1191"/>
  <c r="F1191" s="1"/>
  <c r="D1192"/>
  <c r="E1192"/>
  <c r="F1192"/>
  <c r="D1193"/>
  <c r="E1193"/>
  <c r="F1193" s="1"/>
  <c r="D1194"/>
  <c r="E1194"/>
  <c r="F1194"/>
  <c r="D1195"/>
  <c r="E1195"/>
  <c r="F1195" s="1"/>
  <c r="D1196"/>
  <c r="E1196"/>
  <c r="F1196"/>
  <c r="D1197"/>
  <c r="E1197"/>
  <c r="F1197" s="1"/>
  <c r="D1198"/>
  <c r="E1198"/>
  <c r="F1198"/>
  <c r="D1199"/>
  <c r="E1199"/>
  <c r="F1199" s="1"/>
  <c r="D1200"/>
  <c r="E1200"/>
  <c r="F1200"/>
  <c r="D1201"/>
  <c r="E1201"/>
  <c r="F1201" s="1"/>
  <c r="D1202"/>
  <c r="E1202"/>
  <c r="F1202"/>
  <c r="D1203"/>
  <c r="E1203"/>
  <c r="F1203" s="1"/>
  <c r="D1204"/>
  <c r="E1204"/>
  <c r="F1204"/>
  <c r="D1205"/>
  <c r="E1205"/>
  <c r="F1205" s="1"/>
  <c r="D1206"/>
  <c r="E1206"/>
  <c r="F1206"/>
  <c r="D1207"/>
  <c r="E1207"/>
  <c r="F1207" s="1"/>
  <c r="D1208"/>
  <c r="E1208"/>
  <c r="F1208"/>
  <c r="D1209"/>
  <c r="E1209"/>
  <c r="F1209" s="1"/>
  <c r="D1210"/>
  <c r="E1210"/>
  <c r="F1210"/>
  <c r="D1211"/>
  <c r="E1211"/>
  <c r="F1211" s="1"/>
  <c r="D1212"/>
  <c r="E1212"/>
  <c r="F1212"/>
  <c r="D1213"/>
  <c r="E1213"/>
  <c r="F1213" s="1"/>
  <c r="D1214"/>
  <c r="E1214"/>
  <c r="F1214"/>
  <c r="D1215"/>
  <c r="E1215"/>
  <c r="F1215" s="1"/>
  <c r="D1216"/>
  <c r="E1216"/>
  <c r="F1216"/>
  <c r="D1217"/>
  <c r="E1217"/>
  <c r="F1217" s="1"/>
  <c r="D1218"/>
  <c r="E1218"/>
  <c r="F1218"/>
  <c r="D1219"/>
  <c r="E1219"/>
  <c r="F1219" s="1"/>
  <c r="D1220"/>
  <c r="E1220"/>
  <c r="F1220"/>
  <c r="D1221"/>
  <c r="E1221"/>
  <c r="F1221" s="1"/>
  <c r="D1222"/>
  <c r="E1222"/>
  <c r="F1222"/>
  <c r="D1223"/>
  <c r="E1223"/>
  <c r="F1223" s="1"/>
  <c r="D1224"/>
  <c r="E1224"/>
  <c r="F1224"/>
  <c r="D1225"/>
  <c r="E1225"/>
  <c r="F1225" s="1"/>
  <c r="D1226"/>
  <c r="E1226"/>
  <c r="F1226"/>
  <c r="D1227"/>
  <c r="E1227"/>
  <c r="F1227" s="1"/>
  <c r="D1228"/>
  <c r="E1228"/>
  <c r="F1228"/>
  <c r="D1229"/>
  <c r="E1229"/>
  <c r="F1229" s="1"/>
  <c r="D1230"/>
  <c r="E1230"/>
  <c r="F1230"/>
  <c r="D1231"/>
  <c r="E1231"/>
  <c r="F1231" s="1"/>
  <c r="D1232"/>
  <c r="E1232"/>
  <c r="F1232"/>
  <c r="D1233"/>
  <c r="E1233"/>
  <c r="F1233" s="1"/>
  <c r="D1234"/>
  <c r="E1234"/>
  <c r="F1234"/>
  <c r="D1235"/>
  <c r="E1235"/>
  <c r="F1235" s="1"/>
  <c r="D1236"/>
  <c r="E1236"/>
  <c r="F1236"/>
  <c r="D1237"/>
  <c r="E1237"/>
  <c r="F1237" s="1"/>
  <c r="D1238"/>
  <c r="E1238"/>
  <c r="F1238"/>
  <c r="D1239"/>
  <c r="E1239"/>
  <c r="F1239" s="1"/>
  <c r="D1240"/>
  <c r="E1240"/>
  <c r="F1240"/>
  <c r="D1241"/>
  <c r="E1241"/>
  <c r="F1241" s="1"/>
  <c r="D1242"/>
  <c r="E1242"/>
  <c r="F1242"/>
  <c r="D1243"/>
  <c r="E1243"/>
  <c r="F1243" s="1"/>
  <c r="D1244"/>
  <c r="E1244"/>
  <c r="F1244"/>
  <c r="D1245"/>
  <c r="E1245"/>
  <c r="F1245" s="1"/>
  <c r="D1246"/>
  <c r="E1246"/>
  <c r="F1246"/>
  <c r="D1247"/>
  <c r="E1247"/>
  <c r="F1247" s="1"/>
  <c r="D1248"/>
  <c r="E1248"/>
  <c r="F1248"/>
  <c r="D1249"/>
  <c r="E1249"/>
  <c r="F1249" s="1"/>
  <c r="D1250"/>
  <c r="E1250"/>
  <c r="F1250"/>
  <c r="D1251"/>
  <c r="E1251"/>
  <c r="F1251" s="1"/>
  <c r="D1252"/>
  <c r="E1252"/>
  <c r="F1252"/>
  <c r="D1253"/>
  <c r="E1253"/>
  <c r="F1253" s="1"/>
  <c r="D1254"/>
  <c r="E1254"/>
  <c r="F1254"/>
  <c r="D1255"/>
  <c r="E1255"/>
  <c r="F1255" s="1"/>
  <c r="D1256"/>
  <c r="E1256"/>
  <c r="F1256"/>
  <c r="D1257"/>
  <c r="E1257"/>
  <c r="F1257" s="1"/>
  <c r="D1258"/>
  <c r="E1258"/>
  <c r="F1258"/>
  <c r="D1259"/>
  <c r="E1259"/>
  <c r="F1259" s="1"/>
  <c r="D1260"/>
  <c r="E1260"/>
  <c r="F1260"/>
  <c r="D1261"/>
  <c r="E1261"/>
  <c r="F1261" s="1"/>
  <c r="D1262"/>
  <c r="E1262"/>
  <c r="F1262"/>
  <c r="D1263"/>
  <c r="E1263"/>
  <c r="F1263" s="1"/>
  <c r="D1264"/>
  <c r="E1264"/>
  <c r="F1264"/>
  <c r="D1265"/>
  <c r="E1265"/>
  <c r="F1265" s="1"/>
  <c r="D1266"/>
  <c r="E1266"/>
  <c r="F1266"/>
  <c r="D1267"/>
  <c r="E1267"/>
  <c r="F1267" s="1"/>
  <c r="D1268"/>
  <c r="E1268"/>
  <c r="F1268"/>
  <c r="D1269"/>
  <c r="E1269"/>
  <c r="F1269" s="1"/>
  <c r="D1270"/>
  <c r="E1270"/>
  <c r="F1270"/>
  <c r="D1271"/>
  <c r="E1271"/>
  <c r="F1271" s="1"/>
  <c r="D1272"/>
  <c r="E1272"/>
  <c r="F1272"/>
  <c r="D1273"/>
  <c r="E1273"/>
  <c r="F1273" s="1"/>
  <c r="D1274"/>
  <c r="E1274"/>
  <c r="F1274"/>
  <c r="D1275"/>
  <c r="E1275"/>
  <c r="F1275" s="1"/>
  <c r="D1276"/>
  <c r="E1276"/>
  <c r="F1276"/>
  <c r="D1277"/>
  <c r="E1277"/>
  <c r="F1277" s="1"/>
  <c r="D1278"/>
  <c r="E1278"/>
  <c r="F1278"/>
  <c r="D1279"/>
  <c r="E1279"/>
  <c r="F1279" s="1"/>
  <c r="D1280"/>
  <c r="E1280"/>
  <c r="F1280"/>
  <c r="D1281"/>
  <c r="E1281"/>
  <c r="F1281" s="1"/>
  <c r="D1282"/>
  <c r="E1282"/>
  <c r="F1282"/>
  <c r="D1283"/>
  <c r="E1283"/>
  <c r="F1283" s="1"/>
  <c r="D1284"/>
  <c r="E1284"/>
  <c r="F1284"/>
  <c r="D1285"/>
  <c r="E1285"/>
  <c r="F1285" s="1"/>
  <c r="D1286"/>
  <c r="E1286"/>
  <c r="F1286"/>
  <c r="D1287"/>
  <c r="E1287"/>
  <c r="F1287" s="1"/>
  <c r="D1288"/>
  <c r="E1288"/>
  <c r="F1288"/>
  <c r="D1289"/>
  <c r="E1289"/>
  <c r="F1289" s="1"/>
  <c r="D1290"/>
  <c r="E1290"/>
  <c r="F1290"/>
  <c r="D1291"/>
  <c r="E1291"/>
  <c r="F1291" s="1"/>
  <c r="D1292"/>
  <c r="E1292"/>
  <c r="F1292"/>
  <c r="D1293"/>
  <c r="E1293"/>
  <c r="F1293" s="1"/>
  <c r="D1294"/>
  <c r="E1294"/>
  <c r="F1294"/>
  <c r="D1295"/>
  <c r="E1295"/>
  <c r="F1295" s="1"/>
  <c r="D1296"/>
  <c r="E1296"/>
  <c r="F1296"/>
  <c r="D1297"/>
  <c r="E1297"/>
  <c r="F1297" s="1"/>
  <c r="D1298"/>
  <c r="E1298"/>
  <c r="F1298"/>
  <c r="D1299"/>
  <c r="E1299"/>
  <c r="F1299" s="1"/>
  <c r="D1300"/>
  <c r="E1300"/>
  <c r="F1300"/>
  <c r="D1301"/>
  <c r="E1301"/>
  <c r="F1301" s="1"/>
  <c r="D1302"/>
  <c r="E1302"/>
  <c r="F1302"/>
  <c r="D1303"/>
  <c r="E1303"/>
  <c r="F1303" s="1"/>
  <c r="D1304"/>
  <c r="E1304"/>
  <c r="F1304"/>
  <c r="D1305"/>
  <c r="E1305"/>
  <c r="F1305" s="1"/>
  <c r="D1306"/>
  <c r="E1306"/>
  <c r="F1306"/>
  <c r="D1307"/>
  <c r="E1307"/>
  <c r="F1307" s="1"/>
  <c r="D1308"/>
  <c r="E1308"/>
  <c r="F1308"/>
  <c r="D1309"/>
  <c r="E1309"/>
  <c r="F1309" s="1"/>
  <c r="D1310"/>
  <c r="E1310"/>
  <c r="F1310"/>
  <c r="D1311"/>
  <c r="E1311"/>
  <c r="F1311" s="1"/>
  <c r="D1312"/>
  <c r="E1312"/>
  <c r="F1312"/>
  <c r="D1313"/>
  <c r="E1313"/>
  <c r="F1313" s="1"/>
  <c r="D1314"/>
  <c r="E1314"/>
  <c r="F1314"/>
  <c r="D1315"/>
  <c r="E1315"/>
  <c r="F1315" s="1"/>
  <c r="D1316"/>
  <c r="E1316"/>
  <c r="F1316"/>
  <c r="D1317"/>
  <c r="E1317"/>
  <c r="F1317" s="1"/>
  <c r="D1318"/>
  <c r="E1318"/>
  <c r="F1318"/>
  <c r="D1319"/>
  <c r="E1319"/>
  <c r="F1319" s="1"/>
  <c r="D1320"/>
  <c r="E1320"/>
  <c r="F1320"/>
  <c r="D1321"/>
  <c r="E1321"/>
  <c r="F1321" s="1"/>
  <c r="D1322"/>
  <c r="E1322"/>
  <c r="F1322"/>
  <c r="D1323"/>
  <c r="E1323"/>
  <c r="F1323" s="1"/>
  <c r="D1324"/>
  <c r="E1324"/>
  <c r="F1324"/>
  <c r="D1325"/>
  <c r="E1325"/>
  <c r="F1325" s="1"/>
  <c r="D1326"/>
  <c r="E1326"/>
  <c r="F1326"/>
  <c r="D1327"/>
  <c r="E1327"/>
  <c r="F1327" s="1"/>
  <c r="D1328"/>
  <c r="E1328"/>
  <c r="F1328"/>
  <c r="D1329"/>
  <c r="E1329"/>
  <c r="F1329" s="1"/>
  <c r="D1330"/>
  <c r="E1330"/>
  <c r="F1330"/>
  <c r="D1331"/>
  <c r="E1331"/>
  <c r="F1331" s="1"/>
  <c r="D1332"/>
  <c r="E1332"/>
  <c r="F1332"/>
  <c r="D1333"/>
  <c r="E1333"/>
  <c r="F1333" s="1"/>
  <c r="D1334"/>
  <c r="E1334"/>
  <c r="F1334"/>
  <c r="D1335"/>
  <c r="E1335"/>
  <c r="F1335" s="1"/>
  <c r="D1336"/>
  <c r="E1336"/>
  <c r="F1336"/>
  <c r="D1337"/>
  <c r="E1337"/>
  <c r="F1337" s="1"/>
  <c r="D1338"/>
  <c r="E1338"/>
  <c r="F1338"/>
  <c r="D1339"/>
  <c r="E1339"/>
  <c r="F1339" s="1"/>
  <c r="D1340"/>
  <c r="E1340"/>
  <c r="F1340"/>
  <c r="D1341"/>
  <c r="E1341"/>
  <c r="F1341" s="1"/>
  <c r="D1342"/>
  <c r="E1342"/>
  <c r="F1342"/>
  <c r="D1343"/>
  <c r="E1343"/>
  <c r="F1343" s="1"/>
  <c r="D1344"/>
  <c r="E1344"/>
  <c r="F1344"/>
  <c r="D1345"/>
  <c r="E1345"/>
  <c r="F1345" s="1"/>
  <c r="D1346"/>
  <c r="E1346"/>
  <c r="F1346"/>
  <c r="D1347"/>
  <c r="E1347"/>
  <c r="F1347" s="1"/>
  <c r="D1348"/>
  <c r="E1348"/>
  <c r="F1348"/>
  <c r="D1349"/>
  <c r="E1349"/>
  <c r="F1349" s="1"/>
  <c r="D1350"/>
  <c r="E1350"/>
  <c r="F1350"/>
  <c r="D1351"/>
  <c r="E1351"/>
  <c r="F1351" s="1"/>
  <c r="D1352"/>
  <c r="E1352"/>
  <c r="F1352"/>
  <c r="D1353"/>
  <c r="E1353"/>
  <c r="F1353" s="1"/>
  <c r="D1354"/>
  <c r="E1354"/>
  <c r="F1354"/>
  <c r="D1355"/>
  <c r="E1355"/>
  <c r="F1355" s="1"/>
  <c r="D1356"/>
  <c r="E1356"/>
  <c r="F1356"/>
  <c r="D1357"/>
  <c r="E1357"/>
  <c r="F1357" s="1"/>
  <c r="D1358"/>
  <c r="E1358"/>
  <c r="F1358"/>
  <c r="D1359"/>
  <c r="E1359"/>
  <c r="F1359" s="1"/>
  <c r="D1360"/>
  <c r="E1360"/>
  <c r="F1360"/>
  <c r="D1361"/>
  <c r="E1361"/>
  <c r="F1361" s="1"/>
  <c r="D1362"/>
  <c r="E1362"/>
  <c r="F1362"/>
  <c r="D1363"/>
  <c r="E1363"/>
  <c r="F1363" s="1"/>
  <c r="D1364"/>
  <c r="E1364"/>
  <c r="F1364"/>
  <c r="D1365"/>
  <c r="E1365"/>
  <c r="F1365" s="1"/>
  <c r="D1366"/>
  <c r="E1366"/>
  <c r="F1366"/>
  <c r="D1367"/>
  <c r="E1367"/>
  <c r="F1367" s="1"/>
  <c r="D1368"/>
  <c r="E1368"/>
  <c r="F1368"/>
  <c r="D1369"/>
  <c r="E1369"/>
  <c r="F1369" s="1"/>
  <c r="D1370"/>
  <c r="E1370"/>
  <c r="F1370"/>
  <c r="D1371"/>
  <c r="E1371"/>
  <c r="F1371" s="1"/>
  <c r="D1372"/>
  <c r="E1372"/>
  <c r="F1372"/>
  <c r="D1373"/>
  <c r="E1373"/>
  <c r="F1373" s="1"/>
  <c r="D1374"/>
  <c r="E1374"/>
  <c r="F1374"/>
  <c r="D1375"/>
  <c r="E1375"/>
  <c r="F1375" s="1"/>
  <c r="D1376"/>
  <c r="E1376"/>
  <c r="F1376"/>
  <c r="D1377"/>
  <c r="E1377"/>
  <c r="F1377" s="1"/>
  <c r="D1378"/>
  <c r="E1378"/>
  <c r="F1378"/>
  <c r="D1379"/>
  <c r="E1379"/>
  <c r="F1379" s="1"/>
  <c r="D1380"/>
  <c r="E1380"/>
  <c r="F1380"/>
  <c r="D1381"/>
  <c r="E1381"/>
  <c r="F1381" s="1"/>
  <c r="D1382"/>
  <c r="E1382"/>
  <c r="F1382"/>
  <c r="D1383"/>
  <c r="E1383"/>
  <c r="F1383" s="1"/>
  <c r="D1384"/>
  <c r="E1384"/>
  <c r="F1384"/>
  <c r="D1385"/>
  <c r="E1385"/>
  <c r="F1385" s="1"/>
  <c r="D1386"/>
  <c r="E1386"/>
  <c r="F1386"/>
  <c r="D1387"/>
  <c r="E1387"/>
  <c r="F1387" s="1"/>
  <c r="D1388"/>
  <c r="E1388"/>
  <c r="F1388"/>
  <c r="D1389"/>
  <c r="E1389"/>
  <c r="F1389" s="1"/>
  <c r="D1390"/>
  <c r="E1390"/>
  <c r="F1390"/>
  <c r="D1391"/>
  <c r="E1391"/>
  <c r="F1391" s="1"/>
  <c r="D1392"/>
  <c r="E1392"/>
  <c r="F1392"/>
  <c r="D1393"/>
  <c r="E1393"/>
  <c r="F1393" s="1"/>
  <c r="D1394"/>
  <c r="E1394"/>
  <c r="F1394"/>
  <c r="D1395"/>
  <c r="E1395"/>
  <c r="F1395" s="1"/>
  <c r="D1396"/>
  <c r="E1396"/>
  <c r="F1396"/>
  <c r="D1397"/>
  <c r="E1397"/>
  <c r="F1397" s="1"/>
  <c r="D1398"/>
  <c r="E1398"/>
  <c r="F1398"/>
  <c r="D1399"/>
  <c r="E1399"/>
  <c r="F1399" s="1"/>
  <c r="D1400"/>
  <c r="E1400"/>
  <c r="F1400"/>
  <c r="D1401"/>
  <c r="E1401"/>
  <c r="F1401" s="1"/>
  <c r="D1402"/>
  <c r="E1402"/>
  <c r="F1402"/>
  <c r="D1403"/>
  <c r="E1403"/>
  <c r="F1403" s="1"/>
  <c r="D1404"/>
  <c r="E1404"/>
  <c r="F1404"/>
  <c r="D1405"/>
  <c r="E1405"/>
  <c r="F1405" s="1"/>
  <c r="D1406"/>
  <c r="E1406"/>
  <c r="F1406"/>
  <c r="D1407"/>
  <c r="E1407"/>
  <c r="F1407" s="1"/>
  <c r="D1408"/>
  <c r="E1408"/>
  <c r="F1408"/>
  <c r="D1409"/>
  <c r="E1409"/>
  <c r="F1409" s="1"/>
  <c r="D1410"/>
  <c r="E1410"/>
  <c r="F1410"/>
  <c r="D1411"/>
  <c r="E1411"/>
  <c r="F1411" s="1"/>
  <c r="D1412"/>
  <c r="E1412"/>
  <c r="F1412"/>
  <c r="D1413"/>
  <c r="E1413"/>
  <c r="F1413" s="1"/>
  <c r="D1414"/>
  <c r="E1414"/>
  <c r="F1414"/>
  <c r="D1415"/>
  <c r="E1415"/>
  <c r="F1415" s="1"/>
  <c r="D1416"/>
  <c r="E1416"/>
  <c r="F1416"/>
  <c r="D1417"/>
  <c r="E1417"/>
  <c r="F1417" s="1"/>
  <c r="D1418"/>
  <c r="E1418"/>
  <c r="F1418"/>
  <c r="D1419"/>
  <c r="E1419"/>
  <c r="F1419" s="1"/>
  <c r="D1420"/>
  <c r="E1420"/>
  <c r="F1420"/>
  <c r="D1421"/>
  <c r="E1421"/>
  <c r="F1421" s="1"/>
  <c r="D1422"/>
  <c r="E1422"/>
  <c r="F1422"/>
  <c r="D1423"/>
  <c r="E1423"/>
  <c r="F1423" s="1"/>
  <c r="D1424"/>
  <c r="E1424"/>
  <c r="F1424"/>
  <c r="D1425"/>
  <c r="E1425"/>
  <c r="F1425" s="1"/>
  <c r="D1426"/>
  <c r="E1426"/>
  <c r="F1426"/>
  <c r="D1427"/>
  <c r="E1427"/>
  <c r="F1427" s="1"/>
  <c r="D1428"/>
  <c r="E1428"/>
  <c r="F1428"/>
  <c r="D1429"/>
  <c r="E1429"/>
  <c r="F1429" s="1"/>
  <c r="D1430"/>
  <c r="E1430"/>
  <c r="F1430"/>
  <c r="D1431"/>
  <c r="E1431"/>
  <c r="F1431" s="1"/>
  <c r="D1432"/>
  <c r="E1432"/>
  <c r="F1432"/>
  <c r="D1433"/>
  <c r="E1433"/>
  <c r="F1433" s="1"/>
  <c r="D1434"/>
  <c r="E1434"/>
  <c r="F1434"/>
  <c r="D1435"/>
  <c r="E1435"/>
  <c r="F1435" s="1"/>
  <c r="D1436"/>
  <c r="E1436"/>
  <c r="F1436"/>
  <c r="D1437"/>
  <c r="E1437"/>
  <c r="F1437" s="1"/>
  <c r="D1438"/>
  <c r="E1438"/>
  <c r="F1438"/>
  <c r="D1439"/>
  <c r="E1439"/>
  <c r="F1439" s="1"/>
  <c r="D1440"/>
  <c r="E1440"/>
  <c r="F1440"/>
  <c r="D1441"/>
  <c r="E1441"/>
  <c r="F1441" s="1"/>
  <c r="D1442"/>
  <c r="E1442"/>
  <c r="F1442"/>
  <c r="D1443"/>
  <c r="E1443"/>
  <c r="F1443" s="1"/>
  <c r="D1444"/>
  <c r="E1444"/>
  <c r="F1444"/>
  <c r="D1445"/>
  <c r="E1445"/>
  <c r="F1445" s="1"/>
  <c r="D1446"/>
  <c r="E1446"/>
  <c r="F1446"/>
  <c r="D1447"/>
  <c r="E1447"/>
  <c r="F1447" s="1"/>
  <c r="D1448"/>
  <c r="E1448"/>
  <c r="F1448"/>
  <c r="D1449"/>
  <c r="E1449"/>
  <c r="F1449" s="1"/>
  <c r="D1450"/>
  <c r="E1450"/>
  <c r="F1450"/>
  <c r="D1451"/>
  <c r="E1451"/>
  <c r="F1451" s="1"/>
  <c r="D1452"/>
  <c r="E1452"/>
  <c r="F1452"/>
  <c r="G1" i="111" l="1"/>
  <c r="F8"/>
  <c r="F20" s="1"/>
  <c r="G13"/>
  <c r="F13"/>
  <c r="B307" i="112"/>
  <c r="D307"/>
  <c r="F307"/>
  <c r="H307"/>
  <c r="J307"/>
  <c r="B303"/>
  <c r="D303"/>
  <c r="F303"/>
  <c r="H303"/>
  <c r="J303"/>
  <c r="B299"/>
  <c r="D299"/>
  <c r="F299"/>
  <c r="H299"/>
  <c r="J299"/>
  <c r="B295"/>
  <c r="D295"/>
  <c r="F295"/>
  <c r="H295"/>
  <c r="J295"/>
  <c r="B291"/>
  <c r="D291"/>
  <c r="F291"/>
  <c r="H291"/>
  <c r="J291"/>
  <c r="B287"/>
  <c r="D287"/>
  <c r="F287"/>
  <c r="H287"/>
  <c r="J287"/>
  <c r="E8" i="111"/>
  <c r="E20" s="1"/>
  <c r="O5"/>
  <c r="E4"/>
  <c r="E16" s="1"/>
  <c r="J405" i="112"/>
  <c r="H405"/>
  <c r="F405"/>
  <c r="D405"/>
  <c r="J403"/>
  <c r="H403"/>
  <c r="F403"/>
  <c r="D403"/>
  <c r="J401"/>
  <c r="H401"/>
  <c r="F401"/>
  <c r="D401"/>
  <c r="J399"/>
  <c r="H399"/>
  <c r="F399"/>
  <c r="D399"/>
  <c r="J397"/>
  <c r="H397"/>
  <c r="F397"/>
  <c r="D397"/>
  <c r="J395"/>
  <c r="H395"/>
  <c r="F395"/>
  <c r="D395"/>
  <c r="J393"/>
  <c r="H393"/>
  <c r="F393"/>
  <c r="D393"/>
  <c r="J391"/>
  <c r="H391"/>
  <c r="F391"/>
  <c r="D391"/>
  <c r="J389"/>
  <c r="H389"/>
  <c r="F389"/>
  <c r="D389"/>
  <c r="J387"/>
  <c r="H387"/>
  <c r="F387"/>
  <c r="D387"/>
  <c r="J385"/>
  <c r="H385"/>
  <c r="F385"/>
  <c r="D385"/>
  <c r="J383"/>
  <c r="H383"/>
  <c r="F383"/>
  <c r="D383"/>
  <c r="J381"/>
  <c r="H381"/>
  <c r="F381"/>
  <c r="D381"/>
  <c r="J379"/>
  <c r="H379"/>
  <c r="F379"/>
  <c r="D379"/>
  <c r="J377"/>
  <c r="H377"/>
  <c r="F377"/>
  <c r="D377"/>
  <c r="J375"/>
  <c r="H375"/>
  <c r="F375"/>
  <c r="D375"/>
  <c r="J373"/>
  <c r="H373"/>
  <c r="F373"/>
  <c r="D373"/>
  <c r="J371"/>
  <c r="H371"/>
  <c r="F371"/>
  <c r="D371"/>
  <c r="J369"/>
  <c r="H369"/>
  <c r="F369"/>
  <c r="D369"/>
  <c r="J367"/>
  <c r="H367"/>
  <c r="F367"/>
  <c r="D367"/>
  <c r="J365"/>
  <c r="H365"/>
  <c r="F365"/>
  <c r="D365"/>
  <c r="J363"/>
  <c r="H363"/>
  <c r="F363"/>
  <c r="D363"/>
  <c r="J361"/>
  <c r="H361"/>
  <c r="F361"/>
  <c r="D361"/>
  <c r="J359"/>
  <c r="H359"/>
  <c r="F359"/>
  <c r="D359"/>
  <c r="J357"/>
  <c r="H357"/>
  <c r="F357"/>
  <c r="D357"/>
  <c r="J355"/>
  <c r="H355"/>
  <c r="F355"/>
  <c r="D355"/>
  <c r="J353"/>
  <c r="H353"/>
  <c r="F353"/>
  <c r="D353"/>
  <c r="J351"/>
  <c r="H351"/>
  <c r="F351"/>
  <c r="D351"/>
  <c r="J349"/>
  <c r="H349"/>
  <c r="F349"/>
  <c r="D349"/>
  <c r="J347"/>
  <c r="H347"/>
  <c r="F347"/>
  <c r="D347"/>
  <c r="J345"/>
  <c r="H345"/>
  <c r="F345"/>
  <c r="D345"/>
  <c r="J343"/>
  <c r="H343"/>
  <c r="F343"/>
  <c r="D343"/>
  <c r="J341"/>
  <c r="H341"/>
  <c r="F341"/>
  <c r="D341"/>
  <c r="J339"/>
  <c r="H339"/>
  <c r="F339"/>
  <c r="D339"/>
  <c r="J337"/>
  <c r="H337"/>
  <c r="F337"/>
  <c r="D337"/>
  <c r="J335"/>
  <c r="H335"/>
  <c r="F335"/>
  <c r="D335"/>
  <c r="J333"/>
  <c r="H333"/>
  <c r="F333"/>
  <c r="D333"/>
  <c r="J331"/>
  <c r="H331"/>
  <c r="F331"/>
  <c r="D331"/>
  <c r="J329"/>
  <c r="H329"/>
  <c r="F329"/>
  <c r="D329"/>
  <c r="J327"/>
  <c r="H327"/>
  <c r="F327"/>
  <c r="D327"/>
  <c r="J325"/>
  <c r="H325"/>
  <c r="F325"/>
  <c r="D325"/>
  <c r="J323"/>
  <c r="H323"/>
  <c r="F323"/>
  <c r="D323"/>
  <c r="J321"/>
  <c r="H321"/>
  <c r="F321"/>
  <c r="D321"/>
  <c r="J319"/>
  <c r="H319"/>
  <c r="F319"/>
  <c r="D319"/>
  <c r="J317"/>
  <c r="H317"/>
  <c r="F317"/>
  <c r="D317"/>
  <c r="J315"/>
  <c r="H315"/>
  <c r="F315"/>
  <c r="D315"/>
  <c r="J313"/>
  <c r="H313"/>
  <c r="F313"/>
  <c r="D313"/>
  <c r="K309"/>
  <c r="Z307" i="111" s="1"/>
  <c r="M9" s="1"/>
  <c r="M21" s="1"/>
  <c r="G309" i="112"/>
  <c r="V307" i="111" s="1"/>
  <c r="I9" s="1"/>
  <c r="I21" s="1"/>
  <c r="K305" i="112"/>
  <c r="G305"/>
  <c r="K301"/>
  <c r="G301"/>
  <c r="K297"/>
  <c r="G297"/>
  <c r="K293"/>
  <c r="G293"/>
  <c r="K289"/>
  <c r="G289"/>
  <c r="K285"/>
  <c r="Z206" i="111" s="1"/>
  <c r="M7" s="1"/>
  <c r="M19" s="1"/>
  <c r="G285" i="112"/>
  <c r="V206" i="111" s="1"/>
  <c r="I7" s="1"/>
  <c r="I19" s="1"/>
  <c r="B309" i="112"/>
  <c r="D309"/>
  <c r="F309"/>
  <c r="H309"/>
  <c r="J309"/>
  <c r="B305"/>
  <c r="D305"/>
  <c r="F305"/>
  <c r="H305"/>
  <c r="J305"/>
  <c r="B301"/>
  <c r="D301"/>
  <c r="F301"/>
  <c r="H301"/>
  <c r="J301"/>
  <c r="B297"/>
  <c r="D297"/>
  <c r="F297"/>
  <c r="H297"/>
  <c r="J297"/>
  <c r="B293"/>
  <c r="D293"/>
  <c r="F293"/>
  <c r="H293"/>
  <c r="J293"/>
  <c r="B289"/>
  <c r="D289"/>
  <c r="F289"/>
  <c r="H289"/>
  <c r="J289"/>
  <c r="B285"/>
  <c r="D285"/>
  <c r="F285"/>
  <c r="H285"/>
  <c r="J285"/>
  <c r="B108"/>
  <c r="D108"/>
  <c r="F108"/>
  <c r="H108"/>
  <c r="J108"/>
  <c r="B104"/>
  <c r="D104"/>
  <c r="F4" i="111" s="1"/>
  <c r="F16" s="1"/>
  <c r="F104" i="112"/>
  <c r="H104"/>
  <c r="J104"/>
  <c r="J283"/>
  <c r="H283"/>
  <c r="F283"/>
  <c r="D283"/>
  <c r="J281"/>
  <c r="H281"/>
  <c r="F281"/>
  <c r="D281"/>
  <c r="J279"/>
  <c r="H279"/>
  <c r="F279"/>
  <c r="D279"/>
  <c r="J277"/>
  <c r="H277"/>
  <c r="F277"/>
  <c r="D277"/>
  <c r="J275"/>
  <c r="H275"/>
  <c r="F275"/>
  <c r="D275"/>
  <c r="J273"/>
  <c r="H273"/>
  <c r="F273"/>
  <c r="D273"/>
  <c r="J271"/>
  <c r="H271"/>
  <c r="F271"/>
  <c r="D271"/>
  <c r="J269"/>
  <c r="H269"/>
  <c r="F269"/>
  <c r="D269"/>
  <c r="J267"/>
  <c r="H267"/>
  <c r="F267"/>
  <c r="D267"/>
  <c r="J265"/>
  <c r="H265"/>
  <c r="F265"/>
  <c r="D265"/>
  <c r="J263"/>
  <c r="H263"/>
  <c r="F263"/>
  <c r="D263"/>
  <c r="J261"/>
  <c r="H261"/>
  <c r="F261"/>
  <c r="D261"/>
  <c r="J259"/>
  <c r="H259"/>
  <c r="F259"/>
  <c r="D259"/>
  <c r="J257"/>
  <c r="H257"/>
  <c r="F257"/>
  <c r="D257"/>
  <c r="J255"/>
  <c r="H255"/>
  <c r="F255"/>
  <c r="D255"/>
  <c r="J253"/>
  <c r="H253"/>
  <c r="F253"/>
  <c r="D253"/>
  <c r="J251"/>
  <c r="H251"/>
  <c r="F251"/>
  <c r="D251"/>
  <c r="J249"/>
  <c r="H249"/>
  <c r="F249"/>
  <c r="D249"/>
  <c r="J247"/>
  <c r="H247"/>
  <c r="F247"/>
  <c r="D247"/>
  <c r="J245"/>
  <c r="H245"/>
  <c r="F245"/>
  <c r="D245"/>
  <c r="J243"/>
  <c r="H243"/>
  <c r="F243"/>
  <c r="D243"/>
  <c r="J241"/>
  <c r="H241"/>
  <c r="F241"/>
  <c r="D241"/>
  <c r="J239"/>
  <c r="H239"/>
  <c r="F239"/>
  <c r="D239"/>
  <c r="J237"/>
  <c r="H237"/>
  <c r="F237"/>
  <c r="D237"/>
  <c r="J235"/>
  <c r="H235"/>
  <c r="F235"/>
  <c r="D235"/>
  <c r="J233"/>
  <c r="H233"/>
  <c r="F233"/>
  <c r="D233"/>
  <c r="J231"/>
  <c r="H231"/>
  <c r="F231"/>
  <c r="D231"/>
  <c r="J229"/>
  <c r="H229"/>
  <c r="F229"/>
  <c r="D229"/>
  <c r="J227"/>
  <c r="H227"/>
  <c r="F227"/>
  <c r="D227"/>
  <c r="J225"/>
  <c r="H225"/>
  <c r="F225"/>
  <c r="D225"/>
  <c r="J223"/>
  <c r="H223"/>
  <c r="F223"/>
  <c r="D223"/>
  <c r="J221"/>
  <c r="H221"/>
  <c r="F221"/>
  <c r="D221"/>
  <c r="J219"/>
  <c r="H219"/>
  <c r="F219"/>
  <c r="D219"/>
  <c r="J217"/>
  <c r="H217"/>
  <c r="F217"/>
  <c r="D217"/>
  <c r="J215"/>
  <c r="H215"/>
  <c r="F215"/>
  <c r="D215"/>
  <c r="J213"/>
  <c r="H213"/>
  <c r="F213"/>
  <c r="D213"/>
  <c r="J211"/>
  <c r="H211"/>
  <c r="F211"/>
  <c r="D211"/>
  <c r="J209"/>
  <c r="H209"/>
  <c r="F209"/>
  <c r="D209"/>
  <c r="J207"/>
  <c r="H207"/>
  <c r="F207"/>
  <c r="D207"/>
  <c r="J205"/>
  <c r="Y206" i="111" s="1"/>
  <c r="L7" s="1"/>
  <c r="L19" s="1"/>
  <c r="H205" i="112"/>
  <c r="W206" i="111" s="1"/>
  <c r="J7" s="1"/>
  <c r="J19" s="1"/>
  <c r="F205" i="112"/>
  <c r="U206" i="111" s="1"/>
  <c r="H7" s="1"/>
  <c r="H19" s="1"/>
  <c r="D205" i="112"/>
  <c r="S206" i="111" s="1"/>
  <c r="F7" s="1"/>
  <c r="F19" s="1"/>
  <c r="J203" i="112"/>
  <c r="H203"/>
  <c r="F203"/>
  <c r="D203"/>
  <c r="J201"/>
  <c r="H201"/>
  <c r="F201"/>
  <c r="D201"/>
  <c r="J199"/>
  <c r="H199"/>
  <c r="F199"/>
  <c r="D199"/>
  <c r="J197"/>
  <c r="H197"/>
  <c r="F197"/>
  <c r="D197"/>
  <c r="J195"/>
  <c r="H195"/>
  <c r="F195"/>
  <c r="D195"/>
  <c r="J193"/>
  <c r="H193"/>
  <c r="F193"/>
  <c r="D193"/>
  <c r="J191"/>
  <c r="H191"/>
  <c r="F191"/>
  <c r="D191"/>
  <c r="J189"/>
  <c r="H189"/>
  <c r="F189"/>
  <c r="D189"/>
  <c r="J187"/>
  <c r="H187"/>
  <c r="F187"/>
  <c r="D187"/>
  <c r="J185"/>
  <c r="H185"/>
  <c r="F185"/>
  <c r="D185"/>
  <c r="J183"/>
  <c r="H183"/>
  <c r="F183"/>
  <c r="D183"/>
  <c r="J181"/>
  <c r="H181"/>
  <c r="F181"/>
  <c r="D181"/>
  <c r="J179"/>
  <c r="H179"/>
  <c r="F179"/>
  <c r="D179"/>
  <c r="J177"/>
  <c r="H177"/>
  <c r="F177"/>
  <c r="D177"/>
  <c r="J175"/>
  <c r="H175"/>
  <c r="F175"/>
  <c r="D175"/>
  <c r="J173"/>
  <c r="H173"/>
  <c r="F173"/>
  <c r="D173"/>
  <c r="J171"/>
  <c r="H171"/>
  <c r="F171"/>
  <c r="D171"/>
  <c r="J169"/>
  <c r="H169"/>
  <c r="F169"/>
  <c r="D169"/>
  <c r="J167"/>
  <c r="H167"/>
  <c r="F167"/>
  <c r="D167"/>
  <c r="J165"/>
  <c r="H165"/>
  <c r="F165"/>
  <c r="D165"/>
  <c r="J163"/>
  <c r="H163"/>
  <c r="F163"/>
  <c r="D163"/>
  <c r="J161"/>
  <c r="H161"/>
  <c r="F161"/>
  <c r="D161"/>
  <c r="J159"/>
  <c r="H159"/>
  <c r="F159"/>
  <c r="D159"/>
  <c r="J157"/>
  <c r="H157"/>
  <c r="F157"/>
  <c r="D157"/>
  <c r="J155"/>
  <c r="H155"/>
  <c r="F155"/>
  <c r="D155"/>
  <c r="J153"/>
  <c r="H153"/>
  <c r="F153"/>
  <c r="D153"/>
  <c r="J151"/>
  <c r="H151"/>
  <c r="F151"/>
  <c r="D151"/>
  <c r="J149"/>
  <c r="H149"/>
  <c r="F149"/>
  <c r="D149"/>
  <c r="J147"/>
  <c r="H147"/>
  <c r="F147"/>
  <c r="D147"/>
  <c r="J145"/>
  <c r="H145"/>
  <c r="F145"/>
  <c r="D145"/>
  <c r="J143"/>
  <c r="H143"/>
  <c r="F143"/>
  <c r="D143"/>
  <c r="J141"/>
  <c r="H141"/>
  <c r="F141"/>
  <c r="D141"/>
  <c r="J139"/>
  <c r="H139"/>
  <c r="F139"/>
  <c r="D139"/>
  <c r="J137"/>
  <c r="H137"/>
  <c r="F137"/>
  <c r="D137"/>
  <c r="J135"/>
  <c r="H135"/>
  <c r="F135"/>
  <c r="D135"/>
  <c r="J133"/>
  <c r="H133"/>
  <c r="F133"/>
  <c r="D133"/>
  <c r="J131"/>
  <c r="H131"/>
  <c r="F131"/>
  <c r="D131"/>
  <c r="J129"/>
  <c r="H129"/>
  <c r="F129"/>
  <c r="D129"/>
  <c r="J127"/>
  <c r="H127"/>
  <c r="F127"/>
  <c r="D127"/>
  <c r="J125"/>
  <c r="H125"/>
  <c r="F125"/>
  <c r="D125"/>
  <c r="J123"/>
  <c r="H123"/>
  <c r="F123"/>
  <c r="D123"/>
  <c r="J121"/>
  <c r="H121"/>
  <c r="F121"/>
  <c r="D121"/>
  <c r="J119"/>
  <c r="H119"/>
  <c r="F119"/>
  <c r="D119"/>
  <c r="J117"/>
  <c r="H117"/>
  <c r="F117"/>
  <c r="D117"/>
  <c r="J115"/>
  <c r="H115"/>
  <c r="F115"/>
  <c r="D115"/>
  <c r="J113"/>
  <c r="H113"/>
  <c r="F113"/>
  <c r="D113"/>
  <c r="J111"/>
  <c r="H111"/>
  <c r="F111"/>
  <c r="D111"/>
  <c r="K110"/>
  <c r="I110"/>
  <c r="X105" i="111" s="1"/>
  <c r="K5" s="1"/>
  <c r="K17" s="1"/>
  <c r="G110" i="112"/>
  <c r="E110"/>
  <c r="T105" i="111" s="1"/>
  <c r="G5" s="1"/>
  <c r="G17" s="1"/>
  <c r="C110" i="112"/>
  <c r="R105" i="111" s="1"/>
  <c r="E5" s="1"/>
  <c r="E17" s="1"/>
  <c r="K106" i="112"/>
  <c r="G106"/>
  <c r="V105" i="111" s="1"/>
  <c r="I5" s="1"/>
  <c r="I17" s="1"/>
  <c r="K102" i="112"/>
  <c r="Z4" i="111" s="1"/>
  <c r="M3" s="1"/>
  <c r="M15" s="1"/>
  <c r="G102" i="112"/>
  <c r="V4" i="111" s="1"/>
  <c r="I3" s="1"/>
  <c r="I15" s="1"/>
  <c r="B106" i="112"/>
  <c r="D106"/>
  <c r="F106"/>
  <c r="H106"/>
  <c r="J106"/>
  <c r="B102"/>
  <c r="Q4" i="111" s="1"/>
  <c r="D3" s="1"/>
  <c r="D15" s="1"/>
  <c r="D102" i="112"/>
  <c r="F102"/>
  <c r="H102"/>
  <c r="J102"/>
  <c r="J100"/>
  <c r="H100"/>
  <c r="F100"/>
  <c r="D100"/>
  <c r="J98"/>
  <c r="H98"/>
  <c r="F98"/>
  <c r="D98"/>
  <c r="J96"/>
  <c r="H96"/>
  <c r="F96"/>
  <c r="D96"/>
  <c r="J94"/>
  <c r="H94"/>
  <c r="F94"/>
  <c r="D94"/>
  <c r="J92"/>
  <c r="H92"/>
  <c r="F92"/>
  <c r="D92"/>
  <c r="J90"/>
  <c r="H90"/>
  <c r="F90"/>
  <c r="D90"/>
  <c r="J88"/>
  <c r="H88"/>
  <c r="F88"/>
  <c r="D88"/>
  <c r="J86"/>
  <c r="H86"/>
  <c r="F86"/>
  <c r="D86"/>
  <c r="J84"/>
  <c r="H84"/>
  <c r="F84"/>
  <c r="D84"/>
  <c r="J82"/>
  <c r="H82"/>
  <c r="F82"/>
  <c r="D82"/>
  <c r="J80"/>
  <c r="H80"/>
  <c r="F80"/>
  <c r="D80"/>
  <c r="J78"/>
  <c r="H78"/>
  <c r="F78"/>
  <c r="D78"/>
  <c r="J76"/>
  <c r="H76"/>
  <c r="F76"/>
  <c r="D76"/>
  <c r="J74"/>
  <c r="H74"/>
  <c r="F74"/>
  <c r="D74"/>
  <c r="J72"/>
  <c r="H72"/>
  <c r="F72"/>
  <c r="D72"/>
  <c r="J70"/>
  <c r="H70"/>
  <c r="F70"/>
  <c r="D70"/>
  <c r="J68"/>
  <c r="H68"/>
  <c r="F68"/>
  <c r="D68"/>
  <c r="J66"/>
  <c r="H66"/>
  <c r="F66"/>
  <c r="D66"/>
  <c r="J64"/>
  <c r="H64"/>
  <c r="F64"/>
  <c r="D64"/>
  <c r="J62"/>
  <c r="H62"/>
  <c r="F62"/>
  <c r="D62"/>
  <c r="J60"/>
  <c r="H60"/>
  <c r="F60"/>
  <c r="D60"/>
  <c r="J58"/>
  <c r="H58"/>
  <c r="F58"/>
  <c r="D58"/>
  <c r="J56"/>
  <c r="H56"/>
  <c r="F56"/>
  <c r="D56"/>
  <c r="J54"/>
  <c r="H54"/>
  <c r="F54"/>
  <c r="D54"/>
  <c r="J52"/>
  <c r="H52"/>
  <c r="F52"/>
  <c r="D52"/>
  <c r="J50"/>
  <c r="H50"/>
  <c r="F50"/>
  <c r="D50"/>
  <c r="J48"/>
  <c r="H48"/>
  <c r="F48"/>
  <c r="D48"/>
  <c r="J46"/>
  <c r="H46"/>
  <c r="F46"/>
  <c r="D46"/>
  <c r="J44"/>
  <c r="H44"/>
  <c r="F44"/>
  <c r="D44"/>
  <c r="J42"/>
  <c r="H42"/>
  <c r="F42"/>
  <c r="D42"/>
  <c r="J40"/>
  <c r="H40"/>
  <c r="F40"/>
  <c r="D40"/>
  <c r="J38"/>
  <c r="H38"/>
  <c r="F38"/>
  <c r="D38"/>
  <c r="J36"/>
  <c r="H36"/>
  <c r="F36"/>
  <c r="D36"/>
  <c r="J34"/>
  <c r="H34"/>
  <c r="F34"/>
  <c r="D34"/>
  <c r="J32"/>
  <c r="H32"/>
  <c r="F32"/>
  <c r="D32"/>
  <c r="J30"/>
  <c r="H30"/>
  <c r="F30"/>
  <c r="D30"/>
  <c r="J28"/>
  <c r="H28"/>
  <c r="F28"/>
  <c r="D28"/>
  <c r="J26"/>
  <c r="H26"/>
  <c r="F26"/>
  <c r="D26"/>
  <c r="J24"/>
  <c r="H24"/>
  <c r="F24"/>
  <c r="D24"/>
  <c r="J22"/>
  <c r="H22"/>
  <c r="F22"/>
  <c r="D22"/>
  <c r="J20"/>
  <c r="H20"/>
  <c r="F20"/>
  <c r="D20"/>
  <c r="J18"/>
  <c r="H18"/>
  <c r="F18"/>
  <c r="D18"/>
  <c r="J16"/>
  <c r="H16"/>
  <c r="F16"/>
  <c r="D16"/>
  <c r="J14"/>
  <c r="H14"/>
  <c r="F14"/>
  <c r="D14"/>
  <c r="J12"/>
  <c r="H12"/>
  <c r="F12"/>
  <c r="D12"/>
  <c r="H10"/>
  <c r="F10"/>
  <c r="D10"/>
  <c r="H8"/>
  <c r="F8"/>
  <c r="D8"/>
  <c r="D6"/>
  <c r="D7"/>
  <c r="J5"/>
  <c r="H5"/>
  <c r="F5"/>
  <c r="D5"/>
  <c r="J3"/>
  <c r="H3"/>
  <c r="W4" i="111" s="1"/>
  <c r="J3" s="1"/>
  <c r="J15" s="1"/>
  <c r="F3" i="112"/>
  <c r="D3"/>
  <c r="S4" i="111" s="1"/>
  <c r="F3" s="1"/>
  <c r="F15" s="1"/>
  <c r="D16" i="107"/>
  <c r="I7" s="1"/>
  <c r="D17"/>
  <c r="I8" s="1"/>
  <c r="D18"/>
  <c r="D19"/>
  <c r="D20"/>
  <c r="D21"/>
  <c r="I9" s="1"/>
  <c r="D22"/>
  <c r="I10" s="1"/>
  <c r="D23"/>
  <c r="D24"/>
  <c r="D25"/>
  <c r="D26"/>
  <c r="D27"/>
  <c r="I11" s="1"/>
  <c r="D28"/>
  <c r="D29"/>
  <c r="D30"/>
  <c r="D31"/>
  <c r="D32"/>
  <c r="B3" i="106"/>
  <c r="C3"/>
  <c r="D3"/>
  <c r="E3"/>
  <c r="F3"/>
  <c r="G3"/>
  <c r="H3"/>
  <c r="C4"/>
  <c r="L22" s="1"/>
  <c r="C10" i="113" s="1"/>
  <c r="D4" i="106"/>
  <c r="E4"/>
  <c r="L24" s="1"/>
  <c r="C12" i="113" s="1"/>
  <c r="G4" i="106"/>
  <c r="L20" s="1"/>
  <c r="C5"/>
  <c r="D5"/>
  <c r="E5"/>
  <c r="M24" s="1"/>
  <c r="G5"/>
  <c r="M20" s="1"/>
  <c r="L23"/>
  <c r="C11" i="113" s="1"/>
  <c r="L25" i="106"/>
  <c r="C7" i="113" s="1"/>
  <c r="T30" i="106"/>
  <c r="E20" i="105"/>
  <c r="F20" s="1"/>
  <c r="D20"/>
  <c r="D19"/>
  <c r="E19" s="1"/>
  <c r="F19" s="1"/>
  <c r="D18"/>
  <c r="E18" s="1"/>
  <c r="F18" s="1"/>
  <c r="D17"/>
  <c r="E17" s="1"/>
  <c r="F17" s="1"/>
  <c r="E16"/>
  <c r="F16" s="1"/>
  <c r="D16"/>
  <c r="D15"/>
  <c r="E15" s="1"/>
  <c r="F15" s="1"/>
  <c r="D14"/>
  <c r="E14" s="1"/>
  <c r="F14" s="1"/>
  <c r="D13"/>
  <c r="E13" s="1"/>
  <c r="F13" s="1"/>
  <c r="E12"/>
  <c r="F12" s="1"/>
  <c r="D12"/>
  <c r="D11"/>
  <c r="E11" s="1"/>
  <c r="F11" s="1"/>
  <c r="D10"/>
  <c r="E10" s="1"/>
  <c r="F10" s="1"/>
  <c r="D9"/>
  <c r="E9" s="1"/>
  <c r="F9" s="1"/>
  <c r="E8"/>
  <c r="F8" s="1"/>
  <c r="D8"/>
  <c r="D7"/>
  <c r="E7" s="1"/>
  <c r="F7" s="1"/>
  <c r="C22" i="104"/>
  <c r="R9" i="103"/>
  <c r="S9" s="1"/>
  <c r="U9" s="1"/>
  <c r="R10"/>
  <c r="S10"/>
  <c r="T10"/>
  <c r="U10"/>
  <c r="V10" s="1"/>
  <c r="W10" s="1"/>
  <c r="R11"/>
  <c r="R12"/>
  <c r="S12"/>
  <c r="T12"/>
  <c r="U12"/>
  <c r="V12" s="1"/>
  <c r="W12"/>
  <c r="R13"/>
  <c r="S13" s="1"/>
  <c r="U13" s="1"/>
  <c r="T13"/>
  <c r="V13" s="1"/>
  <c r="W13" s="1"/>
  <c r="R14"/>
  <c r="S14"/>
  <c r="T14"/>
  <c r="U14"/>
  <c r="V14" s="1"/>
  <c r="W14" s="1"/>
  <c r="R15"/>
  <c r="AB16"/>
  <c r="AB17"/>
  <c r="AB18"/>
  <c r="AB19"/>
  <c r="AB20"/>
  <c r="AB21"/>
  <c r="AB22"/>
  <c r="AB23"/>
  <c r="AB24"/>
  <c r="AB25"/>
  <c r="AB26"/>
  <c r="AB27"/>
  <c r="AB28"/>
  <c r="E30"/>
  <c r="E55"/>
  <c r="E30" i="102"/>
  <c r="E55"/>
  <c r="M11" i="101"/>
  <c r="S28" s="1"/>
  <c r="N11"/>
  <c r="M12"/>
  <c r="N12"/>
  <c r="M13"/>
  <c r="S30" s="1"/>
  <c r="N13"/>
  <c r="M14"/>
  <c r="N14"/>
  <c r="M15"/>
  <c r="S32" s="1"/>
  <c r="N15"/>
  <c r="R28"/>
  <c r="T28"/>
  <c r="R29"/>
  <c r="S29"/>
  <c r="T29"/>
  <c r="R30"/>
  <c r="T30"/>
  <c r="R31"/>
  <c r="S31"/>
  <c r="T31"/>
  <c r="R32"/>
  <c r="T32"/>
  <c r="D4" i="100"/>
  <c r="E4"/>
  <c r="F4" s="1"/>
  <c r="G4"/>
  <c r="B5"/>
  <c r="C5"/>
  <c r="G5"/>
  <c r="C6"/>
  <c r="G6"/>
  <c r="K5" i="99"/>
  <c r="L5"/>
  <c r="N5" s="1"/>
  <c r="H6"/>
  <c r="K6"/>
  <c r="L6"/>
  <c r="M6"/>
  <c r="N6"/>
  <c r="H7"/>
  <c r="I7"/>
  <c r="K7"/>
  <c r="L7"/>
  <c r="M7"/>
  <c r="N7"/>
  <c r="H8"/>
  <c r="I8"/>
  <c r="K8"/>
  <c r="L8"/>
  <c r="M8"/>
  <c r="N8"/>
  <c r="H9"/>
  <c r="I9"/>
  <c r="K9"/>
  <c r="L9"/>
  <c r="M9"/>
  <c r="N9"/>
  <c r="H10"/>
  <c r="I10"/>
  <c r="K10"/>
  <c r="L10"/>
  <c r="M10"/>
  <c r="N10"/>
  <c r="H11"/>
  <c r="I11"/>
  <c r="K11"/>
  <c r="L11"/>
  <c r="M11"/>
  <c r="N11"/>
  <c r="H12"/>
  <c r="I12"/>
  <c r="K12"/>
  <c r="L12"/>
  <c r="M12"/>
  <c r="N12"/>
  <c r="H13"/>
  <c r="I13"/>
  <c r="K13"/>
  <c r="L13"/>
  <c r="M13"/>
  <c r="N13"/>
  <c r="H14"/>
  <c r="I14"/>
  <c r="K14"/>
  <c r="L14"/>
  <c r="M14"/>
  <c r="N14"/>
  <c r="H15"/>
  <c r="I15"/>
  <c r="K15"/>
  <c r="L15"/>
  <c r="M15"/>
  <c r="N15"/>
  <c r="H16"/>
  <c r="I16"/>
  <c r="K16"/>
  <c r="L16"/>
  <c r="M16"/>
  <c r="N16"/>
  <c r="H17"/>
  <c r="I17"/>
  <c r="K17"/>
  <c r="L17"/>
  <c r="M17"/>
  <c r="N17"/>
  <c r="H18"/>
  <c r="I18"/>
  <c r="K18"/>
  <c r="L18"/>
  <c r="M18"/>
  <c r="N18"/>
  <c r="H19"/>
  <c r="I19"/>
  <c r="K19"/>
  <c r="L19"/>
  <c r="M19"/>
  <c r="N19"/>
  <c r="H20"/>
  <c r="I20"/>
  <c r="K20"/>
  <c r="L20"/>
  <c r="M20"/>
  <c r="N20"/>
  <c r="H21"/>
  <c r="I21"/>
  <c r="K21"/>
  <c r="L21"/>
  <c r="M21"/>
  <c r="N21"/>
  <c r="H22"/>
  <c r="I22"/>
  <c r="K22"/>
  <c r="L22"/>
  <c r="M22"/>
  <c r="N22"/>
  <c r="H23"/>
  <c r="K23"/>
  <c r="L23"/>
  <c r="M23"/>
  <c r="N23"/>
  <c r="H24"/>
  <c r="K24"/>
  <c r="L24"/>
  <c r="N24" s="1"/>
  <c r="F27"/>
  <c r="D5" i="100"/>
  <c r="D7" i="113" l="1"/>
  <c r="E7" s="1"/>
  <c r="D11"/>
  <c r="E11" s="1"/>
  <c r="D12"/>
  <c r="E12" s="1"/>
  <c r="D10"/>
  <c r="E10" s="1"/>
  <c r="D4" i="111"/>
  <c r="D16" s="1"/>
  <c r="Q105"/>
  <c r="D5" s="1"/>
  <c r="D17" s="1"/>
  <c r="P5"/>
  <c r="O6"/>
  <c r="U4"/>
  <c r="H3" s="1"/>
  <c r="H15" s="1"/>
  <c r="Y4"/>
  <c r="L3" s="1"/>
  <c r="L15" s="1"/>
  <c r="Z105"/>
  <c r="M5" s="1"/>
  <c r="M17" s="1"/>
  <c r="Y105"/>
  <c r="L5" s="1"/>
  <c r="L17" s="1"/>
  <c r="U105"/>
  <c r="H5" s="1"/>
  <c r="H17" s="1"/>
  <c r="Q206"/>
  <c r="D7" s="1"/>
  <c r="D19" s="1"/>
  <c r="W307"/>
  <c r="J9" s="1"/>
  <c r="J21" s="1"/>
  <c r="S307"/>
  <c r="F9" s="1"/>
  <c r="F21" s="1"/>
  <c r="F6"/>
  <c r="F18" s="1"/>
  <c r="G2"/>
  <c r="G14" s="1"/>
  <c r="G6"/>
  <c r="G18" s="1"/>
  <c r="H1"/>
  <c r="G4"/>
  <c r="G16" s="1"/>
  <c r="G8"/>
  <c r="G20" s="1"/>
  <c r="H13"/>
  <c r="W105"/>
  <c r="J5" s="1"/>
  <c r="J17" s="1"/>
  <c r="S105"/>
  <c r="F5" s="1"/>
  <c r="F17" s="1"/>
  <c r="Y307"/>
  <c r="L9" s="1"/>
  <c r="L21" s="1"/>
  <c r="U307"/>
  <c r="H9" s="1"/>
  <c r="H21" s="1"/>
  <c r="Q307"/>
  <c r="D9" s="1"/>
  <c r="D21" s="1"/>
  <c r="F2"/>
  <c r="F14" s="1"/>
  <c r="B28" i="103"/>
  <c r="B28" i="102"/>
  <c r="K27" i="103"/>
  <c r="K27" i="102"/>
  <c r="B26" i="103"/>
  <c r="B26" i="102"/>
  <c r="B25" i="103"/>
  <c r="B25" i="102"/>
  <c r="B24" i="103"/>
  <c r="B24" i="102"/>
  <c r="B23" i="103"/>
  <c r="B23" i="102"/>
  <c r="B22" i="103"/>
  <c r="B22" i="102"/>
  <c r="B21" i="103"/>
  <c r="B21" i="102"/>
  <c r="B20" i="103"/>
  <c r="B20" i="102"/>
  <c r="B19" i="103"/>
  <c r="B19" i="102"/>
  <c r="B18" i="103"/>
  <c r="B18" i="102"/>
  <c r="B17" i="103"/>
  <c r="B17" i="102"/>
  <c r="B16" i="103"/>
  <c r="B16" i="102"/>
  <c r="B15" i="103"/>
  <c r="B15" i="102"/>
  <c r="B14" i="103"/>
  <c r="B14" i="102"/>
  <c r="B13"/>
  <c r="B13" i="103"/>
  <c r="B12"/>
  <c r="B12" i="102"/>
  <c r="B11" i="103"/>
  <c r="B11" i="102"/>
  <c r="B10" i="103"/>
  <c r="B10" i="102"/>
  <c r="B9" i="103"/>
  <c r="X9"/>
  <c r="B9" i="102"/>
  <c r="K28" i="103"/>
  <c r="K28" i="102"/>
  <c r="B27" i="103"/>
  <c r="B27" i="102"/>
  <c r="K26" i="103"/>
  <c r="K26" i="102"/>
  <c r="K25" i="103"/>
  <c r="K25" i="102"/>
  <c r="K24" i="103"/>
  <c r="K24" i="102"/>
  <c r="K23" i="103"/>
  <c r="K23" i="102"/>
  <c r="K22" i="103"/>
  <c r="K22" i="102"/>
  <c r="K21" i="103"/>
  <c r="K21" i="102"/>
  <c r="K20" i="103"/>
  <c r="K20" i="102"/>
  <c r="K19" i="103"/>
  <c r="K19" i="102"/>
  <c r="K18" i="103"/>
  <c r="K18" i="102"/>
  <c r="K17" i="103"/>
  <c r="K17" i="102"/>
  <c r="K16" i="103"/>
  <c r="K16" i="102"/>
  <c r="K15" i="103"/>
  <c r="K15" i="102"/>
  <c r="K14" i="103"/>
  <c r="K14" i="102"/>
  <c r="K13"/>
  <c r="K13" i="103"/>
  <c r="K12"/>
  <c r="K12" i="102"/>
  <c r="K11" i="103"/>
  <c r="K11" i="102"/>
  <c r="K10" i="103"/>
  <c r="K10" i="102"/>
  <c r="K9"/>
  <c r="K9" i="103"/>
  <c r="B6" i="100"/>
  <c r="D6"/>
  <c r="C7"/>
  <c r="A5"/>
  <c r="E5"/>
  <c r="F5" s="1"/>
  <c r="E6"/>
  <c r="S15" i="103"/>
  <c r="U15" s="1"/>
  <c r="T15"/>
  <c r="V15" s="1"/>
  <c r="W15" s="1"/>
  <c r="S11"/>
  <c r="U11" s="1"/>
  <c r="T11"/>
  <c r="V11" s="1"/>
  <c r="W11" s="1"/>
  <c r="T9"/>
  <c r="V9" s="1"/>
  <c r="W9" s="1"/>
  <c r="E100" i="88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A4" i="91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G31" i="28"/>
  <c r="F31"/>
  <c r="E31"/>
  <c r="D31"/>
  <c r="C31"/>
  <c r="I1" i="111" l="1"/>
  <c r="H4"/>
  <c r="H16" s="1"/>
  <c r="H8"/>
  <c r="H20" s="1"/>
  <c r="I13"/>
  <c r="H2"/>
  <c r="H14" s="1"/>
  <c r="H6"/>
  <c r="H18" s="1"/>
  <c r="P6"/>
  <c r="O7"/>
  <c r="G7" i="100"/>
  <c r="B7"/>
  <c r="C8"/>
  <c r="D7"/>
  <c r="K34" i="103"/>
  <c r="L10" i="102"/>
  <c r="K35"/>
  <c r="K36"/>
  <c r="L11"/>
  <c r="L12"/>
  <c r="K37"/>
  <c r="K38" i="103"/>
  <c r="L14" i="102"/>
  <c r="K39"/>
  <c r="K40"/>
  <c r="L15"/>
  <c r="L16"/>
  <c r="K41"/>
  <c r="L17"/>
  <c r="K42"/>
  <c r="L18"/>
  <c r="K43"/>
  <c r="K44"/>
  <c r="L19"/>
  <c r="L20"/>
  <c r="K45"/>
  <c r="K46"/>
  <c r="L21"/>
  <c r="L22"/>
  <c r="K47"/>
  <c r="K48"/>
  <c r="L23"/>
  <c r="L24"/>
  <c r="K49"/>
  <c r="K50"/>
  <c r="L25"/>
  <c r="L26"/>
  <c r="K51"/>
  <c r="B52"/>
  <c r="C27"/>
  <c r="L28"/>
  <c r="K53"/>
  <c r="Y9" i="103"/>
  <c r="X10"/>
  <c r="AB9"/>
  <c r="C10" i="102"/>
  <c r="B35"/>
  <c r="B36"/>
  <c r="C11"/>
  <c r="C12"/>
  <c r="B37"/>
  <c r="C13" i="103"/>
  <c r="B38"/>
  <c r="C14" i="102"/>
  <c r="B39"/>
  <c r="B40"/>
  <c r="C15"/>
  <c r="C16"/>
  <c r="B41"/>
  <c r="C17"/>
  <c r="B42"/>
  <c r="C18"/>
  <c r="B43"/>
  <c r="B44"/>
  <c r="C19"/>
  <c r="C20"/>
  <c r="B45"/>
  <c r="B46"/>
  <c r="C21"/>
  <c r="C22"/>
  <c r="B47"/>
  <c r="B48"/>
  <c r="C23"/>
  <c r="C24"/>
  <c r="B49"/>
  <c r="B50"/>
  <c r="C25"/>
  <c r="C26"/>
  <c r="B51"/>
  <c r="K52"/>
  <c r="L27"/>
  <c r="C28"/>
  <c r="B53"/>
  <c r="F6" i="100"/>
  <c r="A6"/>
  <c r="L9" i="102"/>
  <c r="K34"/>
  <c r="K35" i="103"/>
  <c r="K36"/>
  <c r="K37"/>
  <c r="L13" i="102"/>
  <c r="K38"/>
  <c r="K39" i="103"/>
  <c r="K40"/>
  <c r="K41"/>
  <c r="K42"/>
  <c r="K43"/>
  <c r="K44"/>
  <c r="K45"/>
  <c r="K46"/>
  <c r="K47"/>
  <c r="K48"/>
  <c r="K49"/>
  <c r="K50"/>
  <c r="K51"/>
  <c r="C27"/>
  <c r="B52"/>
  <c r="K53"/>
  <c r="C9" i="102"/>
  <c r="B34"/>
  <c r="C9" i="103"/>
  <c r="B34"/>
  <c r="C10"/>
  <c r="B35"/>
  <c r="C11"/>
  <c r="B36"/>
  <c r="C12"/>
  <c r="B37"/>
  <c r="C13" i="102"/>
  <c r="B38"/>
  <c r="C14" i="103"/>
  <c r="B39"/>
  <c r="C15"/>
  <c r="B40"/>
  <c r="C16"/>
  <c r="B41"/>
  <c r="C17"/>
  <c r="B42"/>
  <c r="C18"/>
  <c r="B43"/>
  <c r="C19"/>
  <c r="B44"/>
  <c r="C20"/>
  <c r="B45"/>
  <c r="C21"/>
  <c r="B46"/>
  <c r="C22"/>
  <c r="B47"/>
  <c r="C23"/>
  <c r="B48"/>
  <c r="C24"/>
  <c r="B49"/>
  <c r="C25"/>
  <c r="B50"/>
  <c r="C26"/>
  <c r="B51"/>
  <c r="K52"/>
  <c r="C28"/>
  <c r="B53"/>
  <c r="C126" i="7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N30" i="8"/>
  <c r="N28"/>
  <c r="N26"/>
  <c r="N24"/>
  <c r="N22"/>
  <c r="N20"/>
  <c r="H22" i="76"/>
  <c r="G22"/>
  <c r="F22"/>
  <c r="E22"/>
  <c r="H20"/>
  <c r="G20"/>
  <c r="F20"/>
  <c r="E20"/>
  <c r="D22"/>
  <c r="D20"/>
  <c r="H21"/>
  <c r="C22" i="113" s="1"/>
  <c r="G21" i="76"/>
  <c r="F21"/>
  <c r="E21"/>
  <c r="D21"/>
  <c r="C4" i="113" s="1"/>
  <c r="H19" i="76"/>
  <c r="C20" i="113" s="1"/>
  <c r="G19" i="76"/>
  <c r="F19"/>
  <c r="E19"/>
  <c r="D19"/>
  <c r="C3" i="113" s="1"/>
  <c r="G33" i="28"/>
  <c r="F33"/>
  <c r="E33"/>
  <c r="D33"/>
  <c r="C33"/>
  <c r="I20"/>
  <c r="G35"/>
  <c r="G32"/>
  <c r="F32"/>
  <c r="E32"/>
  <c r="D32"/>
  <c r="C32"/>
  <c r="C19" i="113" s="1"/>
  <c r="R9" i="28"/>
  <c r="R8"/>
  <c r="R7"/>
  <c r="R6"/>
  <c r="R5"/>
  <c r="R4"/>
  <c r="Q7"/>
  <c r="P7"/>
  <c r="O7"/>
  <c r="N7"/>
  <c r="M7"/>
  <c r="Q6"/>
  <c r="P6"/>
  <c r="O6"/>
  <c r="N6"/>
  <c r="M6"/>
  <c r="Q5"/>
  <c r="P5"/>
  <c r="O5"/>
  <c r="N5"/>
  <c r="M5"/>
  <c r="G29"/>
  <c r="G28"/>
  <c r="G27" i="8"/>
  <c r="N29"/>
  <c r="N27"/>
  <c r="N25"/>
  <c r="N23"/>
  <c r="N21"/>
  <c r="N19"/>
  <c r="C21" i="113" l="1"/>
  <c r="C5"/>
  <c r="D4"/>
  <c r="E4" s="1"/>
  <c r="E22"/>
  <c r="D22"/>
  <c r="D3"/>
  <c r="E3" s="1"/>
  <c r="E20"/>
  <c r="D20"/>
  <c r="C23"/>
  <c r="C6"/>
  <c r="D19"/>
  <c r="E19" s="1"/>
  <c r="I2" i="111"/>
  <c r="I14" s="1"/>
  <c r="I6"/>
  <c r="I18" s="1"/>
  <c r="J1"/>
  <c r="I4"/>
  <c r="I16" s="1"/>
  <c r="I8"/>
  <c r="I20" s="1"/>
  <c r="J13"/>
  <c r="O8"/>
  <c r="P7"/>
  <c r="C53" i="103"/>
  <c r="B78"/>
  <c r="C78" s="1"/>
  <c r="K77"/>
  <c r="C51"/>
  <c r="B76"/>
  <c r="C76" s="1"/>
  <c r="C50"/>
  <c r="B75"/>
  <c r="C75" s="1"/>
  <c r="C49"/>
  <c r="B74"/>
  <c r="C74" s="1"/>
  <c r="C48"/>
  <c r="B73"/>
  <c r="C73" s="1"/>
  <c r="C47"/>
  <c r="B72"/>
  <c r="C72" s="1"/>
  <c r="C46"/>
  <c r="B71"/>
  <c r="C71" s="1"/>
  <c r="C45"/>
  <c r="B70"/>
  <c r="C70" s="1"/>
  <c r="C44"/>
  <c r="B69"/>
  <c r="C69" s="1"/>
  <c r="C43"/>
  <c r="B68"/>
  <c r="C68" s="1"/>
  <c r="C42"/>
  <c r="B67"/>
  <c r="C67" s="1"/>
  <c r="C41"/>
  <c r="B66"/>
  <c r="C66" s="1"/>
  <c r="C40"/>
  <c r="B65"/>
  <c r="C65" s="1"/>
  <c r="C39"/>
  <c r="B64"/>
  <c r="C64" s="1"/>
  <c r="B63" i="102"/>
  <c r="C63" s="1"/>
  <c r="C38"/>
  <c r="C37" i="103"/>
  <c r="B62"/>
  <c r="C62" s="1"/>
  <c r="C36"/>
  <c r="B61"/>
  <c r="C61" s="1"/>
  <c r="C35"/>
  <c r="B60"/>
  <c r="C60" s="1"/>
  <c r="B59"/>
  <c r="C59" s="1"/>
  <c r="C34"/>
  <c r="C34" i="102"/>
  <c r="B59"/>
  <c r="C59" s="1"/>
  <c r="E27" i="103"/>
  <c r="D27"/>
  <c r="F27" s="1"/>
  <c r="E28" i="102"/>
  <c r="D28"/>
  <c r="F28" s="1"/>
  <c r="K77"/>
  <c r="L77" s="1"/>
  <c r="L52"/>
  <c r="E26"/>
  <c r="D26"/>
  <c r="F26" s="1"/>
  <c r="B75"/>
  <c r="C75" s="1"/>
  <c r="C50"/>
  <c r="E24"/>
  <c r="D24"/>
  <c r="F24" s="1"/>
  <c r="B73"/>
  <c r="C73" s="1"/>
  <c r="C48"/>
  <c r="E22"/>
  <c r="D22"/>
  <c r="F22" s="1"/>
  <c r="B71"/>
  <c r="C71" s="1"/>
  <c r="C46"/>
  <c r="E20"/>
  <c r="D20"/>
  <c r="F20" s="1"/>
  <c r="B69"/>
  <c r="C69" s="1"/>
  <c r="C44"/>
  <c r="E18"/>
  <c r="D18"/>
  <c r="F18" s="1"/>
  <c r="D17"/>
  <c r="F17" s="1"/>
  <c r="E17"/>
  <c r="G17" s="1"/>
  <c r="E16"/>
  <c r="D16"/>
  <c r="F16" s="1"/>
  <c r="B65"/>
  <c r="C65" s="1"/>
  <c r="C40"/>
  <c r="E14"/>
  <c r="D14"/>
  <c r="F14" s="1"/>
  <c r="E13" i="103"/>
  <c r="D13"/>
  <c r="F13" s="1"/>
  <c r="E12" i="102"/>
  <c r="D12"/>
  <c r="F12" s="1"/>
  <c r="B61"/>
  <c r="C61" s="1"/>
  <c r="C36"/>
  <c r="E10"/>
  <c r="D10"/>
  <c r="F10" s="1"/>
  <c r="AB10" i="103"/>
  <c r="X11"/>
  <c r="Y10"/>
  <c r="L53" i="102"/>
  <c r="K78"/>
  <c r="L78" s="1"/>
  <c r="D27"/>
  <c r="F27" s="1"/>
  <c r="E27"/>
  <c r="L51"/>
  <c r="K76"/>
  <c r="L76" s="1"/>
  <c r="L49"/>
  <c r="K74"/>
  <c r="L74" s="1"/>
  <c r="L47"/>
  <c r="K72"/>
  <c r="L72" s="1"/>
  <c r="L45"/>
  <c r="K70"/>
  <c r="L70" s="1"/>
  <c r="L43"/>
  <c r="K68"/>
  <c r="L68" s="1"/>
  <c r="K67"/>
  <c r="L67" s="1"/>
  <c r="L42"/>
  <c r="L41"/>
  <c r="K66"/>
  <c r="L66" s="1"/>
  <c r="L39"/>
  <c r="K64"/>
  <c r="L64" s="1"/>
  <c r="K63" i="103"/>
  <c r="L37" i="102"/>
  <c r="K62"/>
  <c r="L62" s="1"/>
  <c r="L35"/>
  <c r="K60"/>
  <c r="L60" s="1"/>
  <c r="K59" i="103"/>
  <c r="A7" i="100"/>
  <c r="E7"/>
  <c r="F7" s="1"/>
  <c r="D28" i="103"/>
  <c r="F28" s="1"/>
  <c r="E28"/>
  <c r="D26"/>
  <c r="F26" s="1"/>
  <c r="E26"/>
  <c r="E25"/>
  <c r="G25" s="1"/>
  <c r="D25"/>
  <c r="F25" s="1"/>
  <c r="D24"/>
  <c r="F24" s="1"/>
  <c r="E24"/>
  <c r="E23"/>
  <c r="G23" s="1"/>
  <c r="D23"/>
  <c r="F23" s="1"/>
  <c r="D22"/>
  <c r="F22" s="1"/>
  <c r="E22"/>
  <c r="E21"/>
  <c r="G21" s="1"/>
  <c r="D21"/>
  <c r="F21" s="1"/>
  <c r="D20"/>
  <c r="F20" s="1"/>
  <c r="E20"/>
  <c r="E19"/>
  <c r="G19" s="1"/>
  <c r="D19"/>
  <c r="F19" s="1"/>
  <c r="D18"/>
  <c r="F18" s="1"/>
  <c r="E18"/>
  <c r="E17"/>
  <c r="G17" s="1"/>
  <c r="D17"/>
  <c r="F17" s="1"/>
  <c r="D16"/>
  <c r="F16" s="1"/>
  <c r="E16"/>
  <c r="E15"/>
  <c r="G15" s="1"/>
  <c r="D15"/>
  <c r="F15" s="1"/>
  <c r="D14"/>
  <c r="F14" s="1"/>
  <c r="E14"/>
  <c r="D13" i="102"/>
  <c r="F13" s="1"/>
  <c r="E13"/>
  <c r="D12" i="103"/>
  <c r="F12" s="1"/>
  <c r="E12"/>
  <c r="E11"/>
  <c r="G11" s="1"/>
  <c r="D11"/>
  <c r="F11" s="1"/>
  <c r="D10"/>
  <c r="F10" s="1"/>
  <c r="E10"/>
  <c r="D9"/>
  <c r="F9" s="1"/>
  <c r="E9"/>
  <c r="E9" i="102"/>
  <c r="G9" s="1"/>
  <c r="H9" s="1"/>
  <c r="M9" s="1"/>
  <c r="D9"/>
  <c r="F9" s="1"/>
  <c r="K78" i="103"/>
  <c r="C52"/>
  <c r="B77"/>
  <c r="C77" s="1"/>
  <c r="K76"/>
  <c r="K75"/>
  <c r="K74"/>
  <c r="K73"/>
  <c r="K72"/>
  <c r="K71"/>
  <c r="K70"/>
  <c r="K69"/>
  <c r="K68"/>
  <c r="K67"/>
  <c r="K66"/>
  <c r="K65"/>
  <c r="K64"/>
  <c r="K63" i="102"/>
  <c r="L63" s="1"/>
  <c r="L38"/>
  <c r="K62" i="103"/>
  <c r="K61"/>
  <c r="K60"/>
  <c r="K59" i="102"/>
  <c r="L59" s="1"/>
  <c r="L34"/>
  <c r="C53"/>
  <c r="B78"/>
  <c r="C78" s="1"/>
  <c r="C51"/>
  <c r="B76"/>
  <c r="C76" s="1"/>
  <c r="D25"/>
  <c r="F25" s="1"/>
  <c r="E25"/>
  <c r="C49"/>
  <c r="B74"/>
  <c r="C74" s="1"/>
  <c r="D23"/>
  <c r="F23" s="1"/>
  <c r="E23"/>
  <c r="C47"/>
  <c r="B72"/>
  <c r="C72" s="1"/>
  <c r="D21"/>
  <c r="F21" s="1"/>
  <c r="E21"/>
  <c r="C45"/>
  <c r="B70"/>
  <c r="C70" s="1"/>
  <c r="D19"/>
  <c r="F19" s="1"/>
  <c r="E19"/>
  <c r="C43"/>
  <c r="B68"/>
  <c r="C68" s="1"/>
  <c r="B67"/>
  <c r="C67" s="1"/>
  <c r="C42"/>
  <c r="C41"/>
  <c r="B66"/>
  <c r="C66" s="1"/>
  <c r="D15"/>
  <c r="F15" s="1"/>
  <c r="E15"/>
  <c r="C39"/>
  <c r="B64"/>
  <c r="C64" s="1"/>
  <c r="C38" i="103"/>
  <c r="B63"/>
  <c r="C63" s="1"/>
  <c r="C37" i="102"/>
  <c r="B62"/>
  <c r="C62" s="1"/>
  <c r="D11"/>
  <c r="F11" s="1"/>
  <c r="E11"/>
  <c r="C35"/>
  <c r="B60"/>
  <c r="C60" s="1"/>
  <c r="B77"/>
  <c r="C77" s="1"/>
  <c r="C52"/>
  <c r="K75"/>
  <c r="L75" s="1"/>
  <c r="L50"/>
  <c r="K73"/>
  <c r="L73" s="1"/>
  <c r="L48"/>
  <c r="K71"/>
  <c r="L71" s="1"/>
  <c r="L46"/>
  <c r="K69"/>
  <c r="L69" s="1"/>
  <c r="L44"/>
  <c r="K65"/>
  <c r="L65" s="1"/>
  <c r="L40"/>
  <c r="K61"/>
  <c r="L61" s="1"/>
  <c r="L36"/>
  <c r="B8" i="100"/>
  <c r="A8" s="1"/>
  <c r="C9"/>
  <c r="G8"/>
  <c r="E8"/>
  <c r="D34" i="28"/>
  <c r="F34"/>
  <c r="E34"/>
  <c r="G34"/>
  <c r="D21" i="113" l="1"/>
  <c r="E21"/>
  <c r="D23"/>
  <c r="E23"/>
  <c r="D6"/>
  <c r="E6"/>
  <c r="D5"/>
  <c r="E5" s="1"/>
  <c r="P8" i="111"/>
  <c r="O9"/>
  <c r="K1"/>
  <c r="J4"/>
  <c r="J16" s="1"/>
  <c r="J8"/>
  <c r="J20" s="1"/>
  <c r="K13"/>
  <c r="J2"/>
  <c r="J14" s="1"/>
  <c r="J6"/>
  <c r="J18" s="1"/>
  <c r="G9" i="100"/>
  <c r="B9"/>
  <c r="A9" s="1"/>
  <c r="C10"/>
  <c r="D77" i="102"/>
  <c r="F77" s="1"/>
  <c r="E77"/>
  <c r="E38" i="103"/>
  <c r="G38" s="1"/>
  <c r="D38"/>
  <c r="F38" s="1"/>
  <c r="D67" i="102"/>
  <c r="F67" s="1"/>
  <c r="E67"/>
  <c r="E53"/>
  <c r="G53" s="1"/>
  <c r="D53"/>
  <c r="F53" s="1"/>
  <c r="D52"/>
  <c r="F52" s="1"/>
  <c r="E52"/>
  <c r="E60"/>
  <c r="G60" s="1"/>
  <c r="D60"/>
  <c r="F60" s="1"/>
  <c r="E62"/>
  <c r="G62" s="1"/>
  <c r="D62"/>
  <c r="F62" s="1"/>
  <c r="E63" i="103"/>
  <c r="G63" s="1"/>
  <c r="D63"/>
  <c r="F63" s="1"/>
  <c r="E64" i="102"/>
  <c r="G64" s="1"/>
  <c r="D64"/>
  <c r="F64" s="1"/>
  <c r="E66"/>
  <c r="G66" s="1"/>
  <c r="D66"/>
  <c r="F66" s="1"/>
  <c r="D42"/>
  <c r="F42" s="1"/>
  <c r="E42"/>
  <c r="E68"/>
  <c r="G68" s="1"/>
  <c r="D68"/>
  <c r="F68" s="1"/>
  <c r="E70"/>
  <c r="G70" s="1"/>
  <c r="D70"/>
  <c r="F70" s="1"/>
  <c r="E72"/>
  <c r="G72" s="1"/>
  <c r="D72"/>
  <c r="F72" s="1"/>
  <c r="E74"/>
  <c r="G74" s="1"/>
  <c r="D74"/>
  <c r="F74" s="1"/>
  <c r="E76"/>
  <c r="G76" s="1"/>
  <c r="D76"/>
  <c r="F76" s="1"/>
  <c r="E78"/>
  <c r="G78" s="1"/>
  <c r="D78"/>
  <c r="F78" s="1"/>
  <c r="E77" i="103"/>
  <c r="G77" s="1"/>
  <c r="D77"/>
  <c r="F77" s="1"/>
  <c r="D61" i="102"/>
  <c r="F61" s="1"/>
  <c r="E61"/>
  <c r="D65"/>
  <c r="F65" s="1"/>
  <c r="E65"/>
  <c r="D69"/>
  <c r="F69" s="1"/>
  <c r="E69"/>
  <c r="D71"/>
  <c r="F71" s="1"/>
  <c r="E71"/>
  <c r="D73"/>
  <c r="F73" s="1"/>
  <c r="E73"/>
  <c r="D75"/>
  <c r="F75" s="1"/>
  <c r="E75"/>
  <c r="E34"/>
  <c r="G34" s="1"/>
  <c r="H34" s="1"/>
  <c r="M34" s="1"/>
  <c r="D34"/>
  <c r="F34" s="1"/>
  <c r="D59" i="103"/>
  <c r="F59" s="1"/>
  <c r="E59"/>
  <c r="E35"/>
  <c r="G35" s="1"/>
  <c r="D35"/>
  <c r="F35" s="1"/>
  <c r="E36"/>
  <c r="G36" s="1"/>
  <c r="D36"/>
  <c r="F36" s="1"/>
  <c r="E37"/>
  <c r="G37" s="1"/>
  <c r="D37"/>
  <c r="F37" s="1"/>
  <c r="D63" i="102"/>
  <c r="F63" s="1"/>
  <c r="E63"/>
  <c r="E39" i="103"/>
  <c r="G39" s="1"/>
  <c r="D39"/>
  <c r="F39" s="1"/>
  <c r="E40"/>
  <c r="G40" s="1"/>
  <c r="D40"/>
  <c r="F40" s="1"/>
  <c r="E41"/>
  <c r="G41" s="1"/>
  <c r="D41"/>
  <c r="F41" s="1"/>
  <c r="E42"/>
  <c r="G42" s="1"/>
  <c r="D42"/>
  <c r="F42" s="1"/>
  <c r="E43"/>
  <c r="G43" s="1"/>
  <c r="D43"/>
  <c r="F43" s="1"/>
  <c r="E44"/>
  <c r="G44" s="1"/>
  <c r="D44"/>
  <c r="F44" s="1"/>
  <c r="E45"/>
  <c r="G45" s="1"/>
  <c r="D45"/>
  <c r="F45" s="1"/>
  <c r="E46"/>
  <c r="G46" s="1"/>
  <c r="D46"/>
  <c r="F46" s="1"/>
  <c r="E47"/>
  <c r="G47" s="1"/>
  <c r="D47"/>
  <c r="F47" s="1"/>
  <c r="E48"/>
  <c r="G48" s="1"/>
  <c r="D48"/>
  <c r="F48" s="1"/>
  <c r="E49"/>
  <c r="G49" s="1"/>
  <c r="D49"/>
  <c r="F49" s="1"/>
  <c r="E50"/>
  <c r="G50" s="1"/>
  <c r="D50"/>
  <c r="F50" s="1"/>
  <c r="E51"/>
  <c r="G51" s="1"/>
  <c r="D51"/>
  <c r="F51" s="1"/>
  <c r="E53"/>
  <c r="G53" s="1"/>
  <c r="D53"/>
  <c r="F53" s="1"/>
  <c r="D8" i="100"/>
  <c r="F8" s="1"/>
  <c r="G11" i="102"/>
  <c r="G15"/>
  <c r="G19"/>
  <c r="G21"/>
  <c r="G23"/>
  <c r="G25"/>
  <c r="G9" i="103"/>
  <c r="G10"/>
  <c r="G12"/>
  <c r="G13" i="102"/>
  <c r="G14" i="103"/>
  <c r="G16"/>
  <c r="G18"/>
  <c r="G20"/>
  <c r="G22"/>
  <c r="G24"/>
  <c r="G26"/>
  <c r="G28"/>
  <c r="M63"/>
  <c r="G27" i="102"/>
  <c r="G10"/>
  <c r="G12"/>
  <c r="G13" i="103"/>
  <c r="G14" i="102"/>
  <c r="G16"/>
  <c r="G18"/>
  <c r="G20"/>
  <c r="G22"/>
  <c r="G24"/>
  <c r="G26"/>
  <c r="G28"/>
  <c r="G27" i="103"/>
  <c r="E35" i="102"/>
  <c r="D35"/>
  <c r="F35" s="1"/>
  <c r="E37"/>
  <c r="D37"/>
  <c r="F37" s="1"/>
  <c r="E39"/>
  <c r="D39"/>
  <c r="F39" s="1"/>
  <c r="E41"/>
  <c r="D41"/>
  <c r="F41" s="1"/>
  <c r="E43"/>
  <c r="D43"/>
  <c r="F43" s="1"/>
  <c r="E45"/>
  <c r="D45"/>
  <c r="F45" s="1"/>
  <c r="E47"/>
  <c r="D47"/>
  <c r="F47" s="1"/>
  <c r="E49"/>
  <c r="D49"/>
  <c r="F49" s="1"/>
  <c r="E51"/>
  <c r="D51"/>
  <c r="F51" s="1"/>
  <c r="E52" i="103"/>
  <c r="D52"/>
  <c r="F52" s="1"/>
  <c r="I11"/>
  <c r="H11"/>
  <c r="M11"/>
  <c r="I15"/>
  <c r="H15"/>
  <c r="M15"/>
  <c r="I17"/>
  <c r="H17"/>
  <c r="M17"/>
  <c r="I19"/>
  <c r="H19"/>
  <c r="M19"/>
  <c r="I21"/>
  <c r="H21"/>
  <c r="M21"/>
  <c r="I23"/>
  <c r="H23"/>
  <c r="M23"/>
  <c r="I25"/>
  <c r="H25"/>
  <c r="M25"/>
  <c r="Y11"/>
  <c r="X12"/>
  <c r="AB11"/>
  <c r="D36" i="102"/>
  <c r="F36" s="1"/>
  <c r="E36"/>
  <c r="G36" s="1"/>
  <c r="D40"/>
  <c r="F40" s="1"/>
  <c r="E40"/>
  <c r="G40" s="1"/>
  <c r="H17"/>
  <c r="M17" s="1"/>
  <c r="I17"/>
  <c r="D44"/>
  <c r="F44" s="1"/>
  <c r="E44"/>
  <c r="G44" s="1"/>
  <c r="D46"/>
  <c r="F46" s="1"/>
  <c r="E46"/>
  <c r="G46" s="1"/>
  <c r="D48"/>
  <c r="F48" s="1"/>
  <c r="E48"/>
  <c r="G48" s="1"/>
  <c r="D50"/>
  <c r="F50" s="1"/>
  <c r="E50"/>
  <c r="G50" s="1"/>
  <c r="E59"/>
  <c r="D59"/>
  <c r="F59" s="1"/>
  <c r="D34" i="103"/>
  <c r="F34" s="1"/>
  <c r="E34"/>
  <c r="G34" s="1"/>
  <c r="E60"/>
  <c r="D60"/>
  <c r="F60" s="1"/>
  <c r="E61"/>
  <c r="D61"/>
  <c r="F61" s="1"/>
  <c r="E62"/>
  <c r="D62"/>
  <c r="F62" s="1"/>
  <c r="D38" i="102"/>
  <c r="F38" s="1"/>
  <c r="E38"/>
  <c r="G38" s="1"/>
  <c r="E64" i="103"/>
  <c r="D64"/>
  <c r="F64" s="1"/>
  <c r="E65"/>
  <c r="D65"/>
  <c r="F65" s="1"/>
  <c r="E66"/>
  <c r="D66"/>
  <c r="F66" s="1"/>
  <c r="E67"/>
  <c r="D67"/>
  <c r="F67" s="1"/>
  <c r="E68"/>
  <c r="D68"/>
  <c r="F68" s="1"/>
  <c r="E69"/>
  <c r="D69"/>
  <c r="F69" s="1"/>
  <c r="E70"/>
  <c r="D70"/>
  <c r="F70" s="1"/>
  <c r="E71"/>
  <c r="D71"/>
  <c r="F71" s="1"/>
  <c r="E72"/>
  <c r="D72"/>
  <c r="F72" s="1"/>
  <c r="E73"/>
  <c r="D73"/>
  <c r="F73" s="1"/>
  <c r="E74"/>
  <c r="D74"/>
  <c r="F74" s="1"/>
  <c r="E75"/>
  <c r="D75"/>
  <c r="F75" s="1"/>
  <c r="E76"/>
  <c r="D76"/>
  <c r="F76" s="1"/>
  <c r="E78"/>
  <c r="D78"/>
  <c r="F78" s="1"/>
  <c r="M77"/>
  <c r="E28" i="28"/>
  <c r="K2" i="111" l="1"/>
  <c r="K14" s="1"/>
  <c r="K6"/>
  <c r="K18" s="1"/>
  <c r="L1"/>
  <c r="K4"/>
  <c r="K16" s="1"/>
  <c r="K8"/>
  <c r="K20" s="1"/>
  <c r="L13"/>
  <c r="P9"/>
  <c r="O10"/>
  <c r="H38" i="102"/>
  <c r="M38" s="1"/>
  <c r="H48"/>
  <c r="M48" s="1"/>
  <c r="H46"/>
  <c r="M46" s="1"/>
  <c r="H40"/>
  <c r="M40" s="1"/>
  <c r="AB12" i="103"/>
  <c r="Y12"/>
  <c r="X13"/>
  <c r="I28" i="102"/>
  <c r="H28"/>
  <c r="M28" s="1"/>
  <c r="I24"/>
  <c r="H24"/>
  <c r="M24" s="1"/>
  <c r="I20"/>
  <c r="H20"/>
  <c r="M20" s="1"/>
  <c r="I16"/>
  <c r="H16"/>
  <c r="M16" s="1"/>
  <c r="I13" i="103"/>
  <c r="H13"/>
  <c r="M13"/>
  <c r="I10" i="102"/>
  <c r="H10"/>
  <c r="M10" s="1"/>
  <c r="H28" i="103"/>
  <c r="I28"/>
  <c r="M28"/>
  <c r="H24"/>
  <c r="I24"/>
  <c r="M24"/>
  <c r="H20"/>
  <c r="I20"/>
  <c r="M20"/>
  <c r="H16"/>
  <c r="I16"/>
  <c r="M16"/>
  <c r="H13" i="102"/>
  <c r="M13" s="1"/>
  <c r="I13"/>
  <c r="H10" i="103"/>
  <c r="I10"/>
  <c r="M10"/>
  <c r="H23" i="102"/>
  <c r="M23" s="1"/>
  <c r="I23"/>
  <c r="H19"/>
  <c r="M19" s="1"/>
  <c r="I19"/>
  <c r="H11"/>
  <c r="M11" s="1"/>
  <c r="I11"/>
  <c r="B10" i="100"/>
  <c r="A10" s="1"/>
  <c r="C11"/>
  <c r="G10"/>
  <c r="G78" i="103"/>
  <c r="G76"/>
  <c r="G75"/>
  <c r="G74"/>
  <c r="G73"/>
  <c r="G72"/>
  <c r="G71"/>
  <c r="G70"/>
  <c r="G69"/>
  <c r="G68"/>
  <c r="G67"/>
  <c r="G66"/>
  <c r="G65"/>
  <c r="G64"/>
  <c r="G62"/>
  <c r="G61"/>
  <c r="G60"/>
  <c r="G59" i="102"/>
  <c r="H59" s="1"/>
  <c r="M59" s="1"/>
  <c r="G52" i="103"/>
  <c r="G51" i="102"/>
  <c r="G49"/>
  <c r="G47"/>
  <c r="G45"/>
  <c r="G43"/>
  <c r="G41"/>
  <c r="G39"/>
  <c r="G37"/>
  <c r="G35"/>
  <c r="G63"/>
  <c r="G59" i="103"/>
  <c r="G75" i="102"/>
  <c r="G73"/>
  <c r="G71"/>
  <c r="G69"/>
  <c r="G65"/>
  <c r="G61"/>
  <c r="G42"/>
  <c r="G52"/>
  <c r="G67"/>
  <c r="G77"/>
  <c r="D9" i="100"/>
  <c r="E9"/>
  <c r="H34" i="103"/>
  <c r="M34"/>
  <c r="H50" i="102"/>
  <c r="M50" s="1"/>
  <c r="I50"/>
  <c r="H44"/>
  <c r="M44" s="1"/>
  <c r="I44"/>
  <c r="H36"/>
  <c r="M36" s="1"/>
  <c r="I36"/>
  <c r="I27" i="103"/>
  <c r="H27"/>
  <c r="M27"/>
  <c r="I26" i="102"/>
  <c r="H26"/>
  <c r="M26" s="1"/>
  <c r="I22"/>
  <c r="H22"/>
  <c r="M22" s="1"/>
  <c r="I18"/>
  <c r="H18"/>
  <c r="M18" s="1"/>
  <c r="I14"/>
  <c r="H14"/>
  <c r="M14" s="1"/>
  <c r="I12"/>
  <c r="H12"/>
  <c r="M12" s="1"/>
  <c r="H27"/>
  <c r="M27" s="1"/>
  <c r="I27"/>
  <c r="H26" i="103"/>
  <c r="I26"/>
  <c r="M26"/>
  <c r="H22"/>
  <c r="I22"/>
  <c r="M22"/>
  <c r="H18"/>
  <c r="I18"/>
  <c r="M18"/>
  <c r="H14"/>
  <c r="I14"/>
  <c r="M14"/>
  <c r="H12"/>
  <c r="I12"/>
  <c r="M12"/>
  <c r="H9"/>
  <c r="M9"/>
  <c r="H25" i="102"/>
  <c r="M25" s="1"/>
  <c r="I25"/>
  <c r="H21"/>
  <c r="M21" s="1"/>
  <c r="I21"/>
  <c r="H15"/>
  <c r="M15" s="1"/>
  <c r="I15"/>
  <c r="I53" i="103"/>
  <c r="H53"/>
  <c r="M53"/>
  <c r="I51"/>
  <c r="H51"/>
  <c r="M51"/>
  <c r="I50"/>
  <c r="H50"/>
  <c r="M50"/>
  <c r="I49"/>
  <c r="H49"/>
  <c r="M49"/>
  <c r="I48"/>
  <c r="H48"/>
  <c r="M48"/>
  <c r="I47"/>
  <c r="H47"/>
  <c r="M47"/>
  <c r="I46"/>
  <c r="H46"/>
  <c r="M46"/>
  <c r="I45"/>
  <c r="H45"/>
  <c r="M45"/>
  <c r="I44"/>
  <c r="H44"/>
  <c r="M44"/>
  <c r="I43"/>
  <c r="H43"/>
  <c r="M43"/>
  <c r="I42"/>
  <c r="H42"/>
  <c r="M42"/>
  <c r="I41"/>
  <c r="H41"/>
  <c r="M41"/>
  <c r="I40"/>
  <c r="H40"/>
  <c r="M40"/>
  <c r="I39"/>
  <c r="H39"/>
  <c r="M39"/>
  <c r="I37"/>
  <c r="H37"/>
  <c r="M37"/>
  <c r="I36"/>
  <c r="H36"/>
  <c r="M36"/>
  <c r="I35"/>
  <c r="H35"/>
  <c r="M35"/>
  <c r="I77"/>
  <c r="H77"/>
  <c r="I78" i="102"/>
  <c r="H78"/>
  <c r="M78" s="1"/>
  <c r="I76"/>
  <c r="H76"/>
  <c r="M76" s="1"/>
  <c r="I74"/>
  <c r="H74"/>
  <c r="M74" s="1"/>
  <c r="I72"/>
  <c r="H72"/>
  <c r="M72" s="1"/>
  <c r="I70"/>
  <c r="H70"/>
  <c r="M70" s="1"/>
  <c r="I68"/>
  <c r="H68"/>
  <c r="M68" s="1"/>
  <c r="I66"/>
  <c r="H66"/>
  <c r="M66" s="1"/>
  <c r="I64"/>
  <c r="H64"/>
  <c r="M64" s="1"/>
  <c r="I63" i="103"/>
  <c r="H63"/>
  <c r="I62" i="102"/>
  <c r="H62"/>
  <c r="M62" s="1"/>
  <c r="I60"/>
  <c r="H60"/>
  <c r="M60" s="1"/>
  <c r="I53"/>
  <c r="H53"/>
  <c r="M53" s="1"/>
  <c r="I38" i="103"/>
  <c r="H38"/>
  <c r="M38"/>
  <c r="F30" i="28"/>
  <c r="E30"/>
  <c r="D30"/>
  <c r="C30"/>
  <c r="G30" s="1"/>
  <c r="D28"/>
  <c r="F4"/>
  <c r="G4" s="1"/>
  <c r="H4" s="1"/>
  <c r="M1" i="111" l="1"/>
  <c r="L4"/>
  <c r="L16" s="1"/>
  <c r="L8"/>
  <c r="L20" s="1"/>
  <c r="M13"/>
  <c r="L2"/>
  <c r="L14" s="1"/>
  <c r="L6"/>
  <c r="L18" s="1"/>
  <c r="P10"/>
  <c r="O11"/>
  <c r="F9" i="100"/>
  <c r="H67" i="102"/>
  <c r="M67" s="1"/>
  <c r="I67"/>
  <c r="H42"/>
  <c r="M42" s="1"/>
  <c r="I42"/>
  <c r="H65"/>
  <c r="M65" s="1"/>
  <c r="I65"/>
  <c r="H71"/>
  <c r="M71" s="1"/>
  <c r="I71"/>
  <c r="H75"/>
  <c r="M75" s="1"/>
  <c r="I75"/>
  <c r="H63"/>
  <c r="M63" s="1"/>
  <c r="I63"/>
  <c r="I37"/>
  <c r="H37"/>
  <c r="M37" s="1"/>
  <c r="I41"/>
  <c r="H41"/>
  <c r="M41" s="1"/>
  <c r="I45"/>
  <c r="H45"/>
  <c r="M45" s="1"/>
  <c r="I49"/>
  <c r="H49"/>
  <c r="M49" s="1"/>
  <c r="I52" i="103"/>
  <c r="H52"/>
  <c r="M52"/>
  <c r="I60"/>
  <c r="H60"/>
  <c r="M60"/>
  <c r="I62"/>
  <c r="H62"/>
  <c r="M62"/>
  <c r="I65"/>
  <c r="H65"/>
  <c r="M65"/>
  <c r="I67"/>
  <c r="H67"/>
  <c r="M67"/>
  <c r="I69"/>
  <c r="H69"/>
  <c r="M69"/>
  <c r="I71"/>
  <c r="H71"/>
  <c r="M71"/>
  <c r="I73"/>
  <c r="H73"/>
  <c r="M73"/>
  <c r="I75"/>
  <c r="H75"/>
  <c r="M75"/>
  <c r="I78"/>
  <c r="H78"/>
  <c r="M78"/>
  <c r="Y13"/>
  <c r="X14"/>
  <c r="AB13"/>
  <c r="E10" i="100"/>
  <c r="F10" s="1"/>
  <c r="D10"/>
  <c r="H77" i="102"/>
  <c r="M77" s="1"/>
  <c r="I77"/>
  <c r="H52"/>
  <c r="M52" s="1"/>
  <c r="I52"/>
  <c r="H61"/>
  <c r="M61" s="1"/>
  <c r="I61"/>
  <c r="H69"/>
  <c r="M69" s="1"/>
  <c r="I69"/>
  <c r="H73"/>
  <c r="M73" s="1"/>
  <c r="I73"/>
  <c r="H59" i="103"/>
  <c r="M59"/>
  <c r="I35" i="102"/>
  <c r="H35"/>
  <c r="M35" s="1"/>
  <c r="I39"/>
  <c r="H39"/>
  <c r="M39" s="1"/>
  <c r="I43"/>
  <c r="H43"/>
  <c r="M43" s="1"/>
  <c r="I47"/>
  <c r="H47"/>
  <c r="M47" s="1"/>
  <c r="I51"/>
  <c r="H51"/>
  <c r="M51" s="1"/>
  <c r="I61" i="103"/>
  <c r="H61"/>
  <c r="M61"/>
  <c r="I64"/>
  <c r="H64"/>
  <c r="M64"/>
  <c r="I66"/>
  <c r="H66"/>
  <c r="M66"/>
  <c r="I68"/>
  <c r="H68"/>
  <c r="M68"/>
  <c r="I70"/>
  <c r="H70"/>
  <c r="M70"/>
  <c r="I72"/>
  <c r="H72"/>
  <c r="M72"/>
  <c r="I74"/>
  <c r="H74"/>
  <c r="M74"/>
  <c r="I76"/>
  <c r="H76"/>
  <c r="M76"/>
  <c r="G11" i="100"/>
  <c r="B11"/>
  <c r="A11" s="1"/>
  <c r="C12"/>
  <c r="I40" i="102"/>
  <c r="I46"/>
  <c r="I48"/>
  <c r="I38"/>
  <c r="E35" i="28"/>
  <c r="F35"/>
  <c r="D35"/>
  <c r="M2" i="111" l="1"/>
  <c r="M14" s="1"/>
  <c r="M6"/>
  <c r="M18" s="1"/>
  <c r="M4"/>
  <c r="M16" s="1"/>
  <c r="M8"/>
  <c r="M20" s="1"/>
  <c r="P11"/>
  <c r="O12"/>
  <c r="B12" i="100"/>
  <c r="A12" s="1"/>
  <c r="D12"/>
  <c r="C13"/>
  <c r="G12"/>
  <c r="E12"/>
  <c r="D11"/>
  <c r="E11"/>
  <c r="AB14" i="103"/>
  <c r="X15"/>
  <c r="Y14"/>
  <c r="P12" i="111" l="1"/>
  <c r="O13"/>
  <c r="F11" i="100"/>
  <c r="F12"/>
  <c r="Y15" i="103"/>
  <c r="AB15"/>
  <c r="G13" i="100"/>
  <c r="B13"/>
  <c r="A13" s="1"/>
  <c r="C14"/>
  <c r="P13" i="111" l="1"/>
  <c r="O14"/>
  <c r="B14" i="100"/>
  <c r="A14" s="1"/>
  <c r="C15"/>
  <c r="E14"/>
  <c r="G14"/>
  <c r="D13"/>
  <c r="E13"/>
  <c r="F13" s="1"/>
  <c r="P14" i="111" l="1"/>
  <c r="O15"/>
  <c r="G15" i="100"/>
  <c r="B15"/>
  <c r="A15" s="1"/>
  <c r="C16"/>
  <c r="D15"/>
  <c r="F14"/>
  <c r="D14"/>
  <c r="P15" i="111" l="1"/>
  <c r="O16"/>
  <c r="E15" i="100"/>
  <c r="F15" s="1"/>
  <c r="B16"/>
  <c r="A16" s="1"/>
  <c r="D16"/>
  <c r="C17"/>
  <c r="G16"/>
  <c r="E16"/>
  <c r="P16" i="111" l="1"/>
  <c r="O17"/>
  <c r="F16" i="100"/>
  <c r="G17"/>
  <c r="B17"/>
  <c r="A17" s="1"/>
  <c r="C18"/>
  <c r="P17" i="111" l="1"/>
  <c r="O18"/>
  <c r="B18" i="100"/>
  <c r="A18" s="1"/>
  <c r="D18"/>
  <c r="C19"/>
  <c r="E18"/>
  <c r="F18" s="1"/>
  <c r="G18"/>
  <c r="D17"/>
  <c r="E17"/>
  <c r="P18" i="111" l="1"/>
  <c r="O19"/>
  <c r="F17" i="100"/>
  <c r="G19"/>
  <c r="B19"/>
  <c r="A19" s="1"/>
  <c r="C20"/>
  <c r="D19"/>
  <c r="P19" i="111" l="1"/>
  <c r="O20"/>
  <c r="E19" i="100"/>
  <c r="F19" s="1"/>
  <c r="B20"/>
  <c r="A20" s="1"/>
  <c r="D20"/>
  <c r="C21"/>
  <c r="G20"/>
  <c r="E20"/>
  <c r="P20" i="111" l="1"/>
  <c r="O21"/>
  <c r="F20" i="100"/>
  <c r="G21"/>
  <c r="B21"/>
  <c r="A21" s="1"/>
  <c r="C22"/>
  <c r="P21" i="111" l="1"/>
  <c r="O22"/>
  <c r="B22" i="100"/>
  <c r="A22" s="1"/>
  <c r="D22"/>
  <c r="C23"/>
  <c r="E22"/>
  <c r="F22" s="1"/>
  <c r="G22"/>
  <c r="D21"/>
  <c r="E21"/>
  <c r="P22" i="111" l="1"/>
  <c r="O23"/>
  <c r="G23" i="100"/>
  <c r="B23"/>
  <c r="A23" s="1"/>
  <c r="C24"/>
  <c r="D23"/>
  <c r="F21"/>
  <c r="P23" i="111" l="1"/>
  <c r="O24"/>
  <c r="B24" i="100"/>
  <c r="A24" s="1"/>
  <c r="C25"/>
  <c r="G24"/>
  <c r="E24"/>
  <c r="F24" s="1"/>
  <c r="E23"/>
  <c r="F23" s="1"/>
  <c r="P24" i="111" l="1"/>
  <c r="O25"/>
  <c r="E25" i="100"/>
  <c r="F25" s="1"/>
  <c r="G25"/>
  <c r="D25"/>
  <c r="B25"/>
  <c r="A25" s="1"/>
  <c r="C26"/>
  <c r="D24"/>
  <c r="P25" i="111" l="1"/>
  <c r="O26"/>
  <c r="B26" i="100"/>
  <c r="A26" s="1"/>
  <c r="C27"/>
  <c r="G26"/>
  <c r="P26" i="111" l="1"/>
  <c r="O27"/>
  <c r="G27" i="100"/>
  <c r="B27"/>
  <c r="A27" s="1"/>
  <c r="C28"/>
  <c r="D27"/>
  <c r="E26"/>
  <c r="F26" s="1"/>
  <c r="D26"/>
  <c r="P27" i="111" l="1"/>
  <c r="O28"/>
  <c r="E27" i="100"/>
  <c r="F27" s="1"/>
  <c r="B28"/>
  <c r="A28" s="1"/>
  <c r="D28"/>
  <c r="C29"/>
  <c r="G28"/>
  <c r="E28"/>
  <c r="F28" s="1"/>
  <c r="P28" i="111" l="1"/>
  <c r="O29"/>
  <c r="G29" i="100"/>
  <c r="B29"/>
  <c r="A29" s="1"/>
  <c r="C30"/>
  <c r="P29" i="111" l="1"/>
  <c r="O30"/>
  <c r="B30" i="100"/>
  <c r="A30" s="1"/>
  <c r="D30"/>
  <c r="C31"/>
  <c r="E30"/>
  <c r="F30" s="1"/>
  <c r="G30"/>
  <c r="D29"/>
  <c r="E29"/>
  <c r="F29" s="1"/>
  <c r="P30" i="111" l="1"/>
  <c r="O31"/>
  <c r="G31" i="100"/>
  <c r="B31"/>
  <c r="A31" s="1"/>
  <c r="C32"/>
  <c r="D31"/>
  <c r="P31" i="111" l="1"/>
  <c r="O32"/>
  <c r="E31" i="100"/>
  <c r="F31" s="1"/>
  <c r="B32"/>
  <c r="A32" s="1"/>
  <c r="D32"/>
  <c r="C33"/>
  <c r="G32"/>
  <c r="E32"/>
  <c r="F32" s="1"/>
  <c r="P32" i="111" l="1"/>
  <c r="O33"/>
  <c r="G33" i="100"/>
  <c r="B33"/>
  <c r="A33" s="1"/>
  <c r="C34"/>
  <c r="P33" i="111" l="1"/>
  <c r="O34"/>
  <c r="B34" i="100"/>
  <c r="A34" s="1"/>
  <c r="D34"/>
  <c r="C35"/>
  <c r="E34"/>
  <c r="F34" s="1"/>
  <c r="G34"/>
  <c r="D33"/>
  <c r="E33"/>
  <c r="P34" i="111" l="1"/>
  <c r="O35"/>
  <c r="G35" i="100"/>
  <c r="B35"/>
  <c r="A35" s="1"/>
  <c r="C36"/>
  <c r="D35"/>
  <c r="F33"/>
  <c r="P35" i="111" l="1"/>
  <c r="O36"/>
  <c r="E35" i="100"/>
  <c r="F35" s="1"/>
  <c r="B36"/>
  <c r="A36" s="1"/>
  <c r="D36"/>
  <c r="C37"/>
  <c r="G36"/>
  <c r="E36"/>
  <c r="P36" i="111" l="1"/>
  <c r="O37"/>
  <c r="F36" i="100"/>
  <c r="G37"/>
  <c r="B37"/>
  <c r="A37" s="1"/>
  <c r="C38"/>
  <c r="P37" i="111" l="1"/>
  <c r="O38"/>
  <c r="B38" i="100"/>
  <c r="A38" s="1"/>
  <c r="D38"/>
  <c r="C39"/>
  <c r="E38"/>
  <c r="F38" s="1"/>
  <c r="G38"/>
  <c r="D37"/>
  <c r="E37"/>
  <c r="P38" i="111" l="1"/>
  <c r="O39"/>
  <c r="G39" i="100"/>
  <c r="B39"/>
  <c r="A39" s="1"/>
  <c r="D39"/>
  <c r="C40"/>
  <c r="F37"/>
  <c r="P39" i="111" l="1"/>
  <c r="O40"/>
  <c r="B40" i="100"/>
  <c r="A40" s="1"/>
  <c r="D40"/>
  <c r="C41"/>
  <c r="E40"/>
  <c r="F40" s="1"/>
  <c r="G40"/>
  <c r="E39"/>
  <c r="F39" s="1"/>
  <c r="P40" i="111" l="1"/>
  <c r="O41"/>
  <c r="G41" i="100"/>
  <c r="B41"/>
  <c r="A41" s="1"/>
  <c r="D41"/>
  <c r="C42"/>
  <c r="P41" i="111" l="1"/>
  <c r="O42"/>
  <c r="B42" i="100"/>
  <c r="A42" s="1"/>
  <c r="D42"/>
  <c r="C43"/>
  <c r="E42"/>
  <c r="F42" s="1"/>
  <c r="G42"/>
  <c r="E41"/>
  <c r="F41" s="1"/>
  <c r="P42" i="111" l="1"/>
  <c r="O43"/>
  <c r="G43" i="100"/>
  <c r="B43"/>
  <c r="A43" s="1"/>
  <c r="D43"/>
  <c r="C44"/>
  <c r="P43" i="111" l="1"/>
  <c r="O44"/>
  <c r="B44" i="100"/>
  <c r="A44" s="1"/>
  <c r="D44"/>
  <c r="C45"/>
  <c r="E44"/>
  <c r="F44" s="1"/>
  <c r="G44"/>
  <c r="E43"/>
  <c r="F43" s="1"/>
  <c r="P44" i="111" l="1"/>
  <c r="O45"/>
  <c r="G45" i="100"/>
  <c r="B45"/>
  <c r="A45" s="1"/>
  <c r="D45"/>
  <c r="C46"/>
  <c r="P45" i="111" l="1"/>
  <c r="O46"/>
  <c r="B46" i="100"/>
  <c r="A46" s="1"/>
  <c r="D46"/>
  <c r="C47"/>
  <c r="E46"/>
  <c r="F46" s="1"/>
  <c r="G46"/>
  <c r="E45"/>
  <c r="F45" s="1"/>
  <c r="P46" i="111" l="1"/>
  <c r="O47"/>
  <c r="G47" i="100"/>
  <c r="B47"/>
  <c r="A47" s="1"/>
  <c r="D47"/>
  <c r="C48"/>
  <c r="P47" i="111" l="1"/>
  <c r="O48"/>
  <c r="B48" i="100"/>
  <c r="A48" s="1"/>
  <c r="D48"/>
  <c r="C49"/>
  <c r="E48"/>
  <c r="F48" s="1"/>
  <c r="G48"/>
  <c r="E47"/>
  <c r="F47" s="1"/>
  <c r="P48" i="111" l="1"/>
  <c r="O49"/>
  <c r="G49" i="100"/>
  <c r="B49"/>
  <c r="A49" s="1"/>
  <c r="D49"/>
  <c r="C50"/>
  <c r="P49" i="111" l="1"/>
  <c r="O50"/>
  <c r="B50" i="100"/>
  <c r="A50" s="1"/>
  <c r="D50"/>
  <c r="C51"/>
  <c r="E50"/>
  <c r="F50" s="1"/>
  <c r="G50"/>
  <c r="E49"/>
  <c r="F49" s="1"/>
  <c r="P50" i="111" l="1"/>
  <c r="O51"/>
  <c r="G51" i="100"/>
  <c r="B51"/>
  <c r="A51" s="1"/>
  <c r="D51"/>
  <c r="C52"/>
  <c r="P51" i="111" l="1"/>
  <c r="O52"/>
  <c r="B52" i="100"/>
  <c r="A52" s="1"/>
  <c r="D52"/>
  <c r="C53"/>
  <c r="E52"/>
  <c r="F52" s="1"/>
  <c r="G52"/>
  <c r="E51"/>
  <c r="F51" s="1"/>
  <c r="P52" i="111" l="1"/>
  <c r="O53"/>
  <c r="G53" i="100"/>
  <c r="B53"/>
  <c r="A53" s="1"/>
  <c r="D53"/>
  <c r="C54"/>
  <c r="P53" i="111" l="1"/>
  <c r="O54"/>
  <c r="B54" i="100"/>
  <c r="A54" s="1"/>
  <c r="D54"/>
  <c r="C55"/>
  <c r="E54"/>
  <c r="F54" s="1"/>
  <c r="G54"/>
  <c r="E53"/>
  <c r="F53" s="1"/>
  <c r="P54" i="111" l="1"/>
  <c r="O55"/>
  <c r="G55" i="100"/>
  <c r="B55"/>
  <c r="A55" s="1"/>
  <c r="D55"/>
  <c r="C56"/>
  <c r="P55" i="111" l="1"/>
  <c r="O56"/>
  <c r="B56" i="100"/>
  <c r="A56" s="1"/>
  <c r="D56"/>
  <c r="C57"/>
  <c r="E56"/>
  <c r="F56" s="1"/>
  <c r="G56"/>
  <c r="E55"/>
  <c r="F55" s="1"/>
  <c r="P56" i="111" l="1"/>
  <c r="O57"/>
  <c r="G57" i="100"/>
  <c r="B57"/>
  <c r="A57" s="1"/>
  <c r="D57"/>
  <c r="C58"/>
  <c r="P57" i="111" l="1"/>
  <c r="O58"/>
  <c r="B58" i="100"/>
  <c r="A58" s="1"/>
  <c r="D58"/>
  <c r="C59"/>
  <c r="E58"/>
  <c r="F58" s="1"/>
  <c r="G58"/>
  <c r="E57"/>
  <c r="F57" s="1"/>
  <c r="P58" i="111" l="1"/>
  <c r="O59"/>
  <c r="G59" i="100"/>
  <c r="B59"/>
  <c r="A59" s="1"/>
  <c r="D59"/>
  <c r="C60"/>
  <c r="P59" i="111" l="1"/>
  <c r="O60"/>
  <c r="B60" i="100"/>
  <c r="A60" s="1"/>
  <c r="D60"/>
  <c r="C61"/>
  <c r="E60"/>
  <c r="F60" s="1"/>
  <c r="G60"/>
  <c r="E59"/>
  <c r="F59" s="1"/>
  <c r="P60" i="111" l="1"/>
  <c r="O61"/>
  <c r="G61" i="100"/>
  <c r="B61"/>
  <c r="A61" s="1"/>
  <c r="D61"/>
  <c r="C62"/>
  <c r="P61" i="111" l="1"/>
  <c r="O62"/>
  <c r="B62" i="100"/>
  <c r="A62" s="1"/>
  <c r="D62"/>
  <c r="C63"/>
  <c r="E62"/>
  <c r="F62" s="1"/>
  <c r="G62"/>
  <c r="E61"/>
  <c r="F61" s="1"/>
  <c r="P62" i="111" l="1"/>
  <c r="O63"/>
  <c r="G63" i="100"/>
  <c r="B63"/>
  <c r="A63" s="1"/>
  <c r="D63"/>
  <c r="C64"/>
  <c r="P63" i="111" l="1"/>
  <c r="O64"/>
  <c r="B64" i="100"/>
  <c r="A64" s="1"/>
  <c r="D64"/>
  <c r="C65"/>
  <c r="E64"/>
  <c r="F64" s="1"/>
  <c r="G64"/>
  <c r="E63"/>
  <c r="F63" s="1"/>
  <c r="P64" i="111" l="1"/>
  <c r="O65"/>
  <c r="G65" i="100"/>
  <c r="B65"/>
  <c r="A65" s="1"/>
  <c r="D65"/>
  <c r="C66"/>
  <c r="P65" i="111" l="1"/>
  <c r="O66"/>
  <c r="B66" i="100"/>
  <c r="A66" s="1"/>
  <c r="D66"/>
  <c r="C67"/>
  <c r="E66"/>
  <c r="F66" s="1"/>
  <c r="G66"/>
  <c r="E65"/>
  <c r="F65" s="1"/>
  <c r="P66" i="111" l="1"/>
  <c r="O67"/>
  <c r="G67" i="100"/>
  <c r="B67"/>
  <c r="A67" s="1"/>
  <c r="D67"/>
  <c r="C68"/>
  <c r="P67" i="111" l="1"/>
  <c r="O68"/>
  <c r="B68" i="100"/>
  <c r="A68" s="1"/>
  <c r="D68"/>
  <c r="C69"/>
  <c r="E68"/>
  <c r="F68" s="1"/>
  <c r="G68"/>
  <c r="E67"/>
  <c r="F67" s="1"/>
  <c r="P68" i="111" l="1"/>
  <c r="O69"/>
  <c r="G69" i="100"/>
  <c r="B69"/>
  <c r="A69" s="1"/>
  <c r="D69"/>
  <c r="C70"/>
  <c r="P69" i="111" l="1"/>
  <c r="O70"/>
  <c r="B70" i="100"/>
  <c r="A70" s="1"/>
  <c r="D70"/>
  <c r="C71"/>
  <c r="E70"/>
  <c r="F70" s="1"/>
  <c r="G70"/>
  <c r="E69"/>
  <c r="F69" s="1"/>
  <c r="P70" i="111" l="1"/>
  <c r="O71"/>
  <c r="G71" i="100"/>
  <c r="B71"/>
  <c r="A71" s="1"/>
  <c r="D71"/>
  <c r="C72"/>
  <c r="P71" i="111" l="1"/>
  <c r="O72"/>
  <c r="B72" i="100"/>
  <c r="A72" s="1"/>
  <c r="D72"/>
  <c r="C73"/>
  <c r="E72"/>
  <c r="F72" s="1"/>
  <c r="G72"/>
  <c r="E71"/>
  <c r="F71" s="1"/>
  <c r="P72" i="111" l="1"/>
  <c r="O73"/>
  <c r="G73" i="100"/>
  <c r="B73"/>
  <c r="A73" s="1"/>
  <c r="C74"/>
  <c r="P73" i="111" l="1"/>
  <c r="O74"/>
  <c r="B74" i="100"/>
  <c r="A74" s="1"/>
  <c r="D74"/>
  <c r="C75"/>
  <c r="E74"/>
  <c r="F74" s="1"/>
  <c r="G74"/>
  <c r="E73"/>
  <c r="D73"/>
  <c r="P74" i="111" l="1"/>
  <c r="O75"/>
  <c r="F73" i="100"/>
  <c r="G75"/>
  <c r="B75"/>
  <c r="A75" s="1"/>
  <c r="C76"/>
  <c r="P75" i="111" l="1"/>
  <c r="O76"/>
  <c r="B76" i="100"/>
  <c r="A76" s="1"/>
  <c r="C77"/>
  <c r="G76"/>
  <c r="E75"/>
  <c r="D75"/>
  <c r="P76" i="111" l="1"/>
  <c r="O77"/>
  <c r="G77" i="100"/>
  <c r="B77"/>
  <c r="A77" s="1"/>
  <c r="C78"/>
  <c r="F75"/>
  <c r="E76"/>
  <c r="D76"/>
  <c r="P77" i="111" l="1"/>
  <c r="O78"/>
  <c r="F76" i="100"/>
  <c r="B78"/>
  <c r="A78" s="1"/>
  <c r="D78"/>
  <c r="C79"/>
  <c r="E78"/>
  <c r="F78" s="1"/>
  <c r="G78"/>
  <c r="E77"/>
  <c r="D77"/>
  <c r="P78" i="111" l="1"/>
  <c r="O79"/>
  <c r="F77" i="100"/>
  <c r="G79"/>
  <c r="B79"/>
  <c r="A79" s="1"/>
  <c r="D79"/>
  <c r="C80"/>
  <c r="P79" i="111" l="1"/>
  <c r="O80"/>
  <c r="B80" i="100"/>
  <c r="A80" s="1"/>
  <c r="D80"/>
  <c r="C81"/>
  <c r="E80"/>
  <c r="F80" s="1"/>
  <c r="G80"/>
  <c r="E79"/>
  <c r="F79" s="1"/>
  <c r="P80" i="111" l="1"/>
  <c r="O81"/>
  <c r="G81" i="100"/>
  <c r="B81"/>
  <c r="A81" s="1"/>
  <c r="D81"/>
  <c r="C82"/>
  <c r="P81" i="111" l="1"/>
  <c r="O82"/>
  <c r="B82" i="100"/>
  <c r="A82" s="1"/>
  <c r="D82"/>
  <c r="C83"/>
  <c r="E82"/>
  <c r="F82" s="1"/>
  <c r="G82"/>
  <c r="E81"/>
  <c r="F81" s="1"/>
  <c r="P82" i="111" l="1"/>
  <c r="O83"/>
  <c r="G83" i="100"/>
  <c r="B83"/>
  <c r="A83" s="1"/>
  <c r="D83"/>
  <c r="C84"/>
  <c r="P83" i="111" l="1"/>
  <c r="O84"/>
  <c r="B84" i="100"/>
  <c r="A84" s="1"/>
  <c r="D84"/>
  <c r="C85"/>
  <c r="E84"/>
  <c r="F84" s="1"/>
  <c r="G84"/>
  <c r="E83"/>
  <c r="F83" s="1"/>
  <c r="P84" i="111" l="1"/>
  <c r="O85"/>
  <c r="G85" i="100"/>
  <c r="B85"/>
  <c r="A85" s="1"/>
  <c r="D85"/>
  <c r="C86"/>
  <c r="P85" i="111" l="1"/>
  <c r="O86"/>
  <c r="B86" i="100"/>
  <c r="A86" s="1"/>
  <c r="D86"/>
  <c r="C87"/>
  <c r="E86"/>
  <c r="F86" s="1"/>
  <c r="G86"/>
  <c r="E85"/>
  <c r="F85" s="1"/>
  <c r="P86" i="111" l="1"/>
  <c r="O87"/>
  <c r="G87" i="100"/>
  <c r="B87"/>
  <c r="A87" s="1"/>
  <c r="D87"/>
  <c r="C88"/>
  <c r="P87" i="111" l="1"/>
  <c r="O88"/>
  <c r="B88" i="100"/>
  <c r="A88" s="1"/>
  <c r="D88"/>
  <c r="C89"/>
  <c r="E88"/>
  <c r="F88" s="1"/>
  <c r="G88"/>
  <c r="E87"/>
  <c r="F87" s="1"/>
  <c r="P88" i="111" l="1"/>
  <c r="O89"/>
  <c r="G89" i="100"/>
  <c r="B89"/>
  <c r="A89" s="1"/>
  <c r="D89"/>
  <c r="C90"/>
  <c r="P89" i="111" l="1"/>
  <c r="O90"/>
  <c r="E89" i="100"/>
  <c r="F89" s="1"/>
  <c r="B90"/>
  <c r="A90" s="1"/>
  <c r="D90"/>
  <c r="C91"/>
  <c r="E90"/>
  <c r="F90" s="1"/>
  <c r="G90"/>
  <c r="P90" i="111" l="1"/>
  <c r="O91"/>
  <c r="G91" i="100"/>
  <c r="B91"/>
  <c r="A91" s="1"/>
  <c r="D91"/>
  <c r="C92"/>
  <c r="P91" i="111" l="1"/>
  <c r="O92"/>
  <c r="B92" i="100"/>
  <c r="A92" s="1"/>
  <c r="D92"/>
  <c r="C93"/>
  <c r="E92"/>
  <c r="F92" s="1"/>
  <c r="G92"/>
  <c r="E91"/>
  <c r="F91" s="1"/>
  <c r="P92" i="111" l="1"/>
  <c r="O93"/>
  <c r="G93" i="100"/>
  <c r="B93"/>
  <c r="A93" s="1"/>
  <c r="D93"/>
  <c r="C94"/>
  <c r="P93" i="111" l="1"/>
  <c r="O94"/>
  <c r="B94" i="100"/>
  <c r="A94" s="1"/>
  <c r="D94"/>
  <c r="C95"/>
  <c r="E94"/>
  <c r="F94" s="1"/>
  <c r="G94"/>
  <c r="E93"/>
  <c r="F93" s="1"/>
  <c r="P94" i="111" l="1"/>
  <c r="O95"/>
  <c r="G95" i="100"/>
  <c r="B95"/>
  <c r="A95" s="1"/>
  <c r="D95"/>
  <c r="C96"/>
  <c r="P95" i="111" l="1"/>
  <c r="O96"/>
  <c r="B96" i="100"/>
  <c r="A96" s="1"/>
  <c r="D96"/>
  <c r="C97"/>
  <c r="E96"/>
  <c r="F96" s="1"/>
  <c r="G96"/>
  <c r="E95"/>
  <c r="F95" s="1"/>
  <c r="P96" i="111" l="1"/>
  <c r="O97"/>
  <c r="G97" i="100"/>
  <c r="B97"/>
  <c r="A97" s="1"/>
  <c r="D97"/>
  <c r="C98"/>
  <c r="P97" i="111" l="1"/>
  <c r="O98"/>
  <c r="B98" i="100"/>
  <c r="A98" s="1"/>
  <c r="D98"/>
  <c r="C99"/>
  <c r="E98"/>
  <c r="F98" s="1"/>
  <c r="G98"/>
  <c r="E97"/>
  <c r="F97" s="1"/>
  <c r="P98" i="111" l="1"/>
  <c r="O99"/>
  <c r="G99" i="100"/>
  <c r="B99"/>
  <c r="A99" s="1"/>
  <c r="D99"/>
  <c r="C100"/>
  <c r="P99" i="111" l="1"/>
  <c r="O100"/>
  <c r="B100" i="100"/>
  <c r="A100" s="1"/>
  <c r="D100"/>
  <c r="C101"/>
  <c r="E100"/>
  <c r="F100" s="1"/>
  <c r="G100"/>
  <c r="E99"/>
  <c r="F99" s="1"/>
  <c r="P100" i="111" l="1"/>
  <c r="O101"/>
  <c r="G101" i="100"/>
  <c r="B101"/>
  <c r="A101" s="1"/>
  <c r="D101"/>
  <c r="C102"/>
  <c r="P101" i="111" l="1"/>
  <c r="O102"/>
  <c r="B102" i="100"/>
  <c r="A102" s="1"/>
  <c r="D102"/>
  <c r="C103"/>
  <c r="E102"/>
  <c r="F102" s="1"/>
  <c r="G102"/>
  <c r="E101"/>
  <c r="F101" s="1"/>
  <c r="P102" i="111" l="1"/>
  <c r="O103"/>
  <c r="G103" i="100"/>
  <c r="B103"/>
  <c r="A103" s="1"/>
  <c r="D103"/>
  <c r="C104"/>
  <c r="P103" i="111" l="1"/>
  <c r="O104"/>
  <c r="B104" i="100"/>
  <c r="A104" s="1"/>
  <c r="D104"/>
  <c r="C105"/>
  <c r="E104"/>
  <c r="F104" s="1"/>
  <c r="G104"/>
  <c r="E103"/>
  <c r="F103" s="1"/>
  <c r="P104" i="111" l="1"/>
  <c r="O105"/>
  <c r="G105" i="100"/>
  <c r="B105"/>
  <c r="A105" s="1"/>
  <c r="D105"/>
  <c r="C106"/>
  <c r="P105" i="111" l="1"/>
  <c r="O106"/>
  <c r="B106" i="100"/>
  <c r="A106" s="1"/>
  <c r="D106"/>
  <c r="C107"/>
  <c r="E106"/>
  <c r="F106" s="1"/>
  <c r="G106"/>
  <c r="E105"/>
  <c r="F105" s="1"/>
  <c r="P106" i="111" l="1"/>
  <c r="O107"/>
  <c r="G107" i="100"/>
  <c r="B107"/>
  <c r="A107" s="1"/>
  <c r="D107"/>
  <c r="C108"/>
  <c r="P107" i="111" l="1"/>
  <c r="O108"/>
  <c r="B108" i="100"/>
  <c r="A108" s="1"/>
  <c r="D108"/>
  <c r="E108"/>
  <c r="F108" s="1"/>
  <c r="G108"/>
  <c r="C109"/>
  <c r="E107"/>
  <c r="F107" s="1"/>
  <c r="P108" i="111" l="1"/>
  <c r="O109"/>
  <c r="B109" i="100"/>
  <c r="D109"/>
  <c r="C110"/>
  <c r="E109"/>
  <c r="F109" s="1"/>
  <c r="G109"/>
  <c r="P109" i="111" l="1"/>
  <c r="O110"/>
  <c r="G110" i="100"/>
  <c r="B110"/>
  <c r="A110" s="1"/>
  <c r="D110"/>
  <c r="C111"/>
  <c r="P110" i="111" l="1"/>
  <c r="O111"/>
  <c r="B111" i="100"/>
  <c r="A111" s="1"/>
  <c r="D111"/>
  <c r="C112"/>
  <c r="E111"/>
  <c r="F111" s="1"/>
  <c r="G111"/>
  <c r="E110"/>
  <c r="F110" s="1"/>
  <c r="P111" i="111" l="1"/>
  <c r="O112"/>
  <c r="G112" i="100"/>
  <c r="B112"/>
  <c r="A112" s="1"/>
  <c r="D112"/>
  <c r="C113"/>
  <c r="P112" i="111" l="1"/>
  <c r="O113"/>
  <c r="B113" i="100"/>
  <c r="A113" s="1"/>
  <c r="D113"/>
  <c r="C114"/>
  <c r="E113"/>
  <c r="F113" s="1"/>
  <c r="G113"/>
  <c r="E112"/>
  <c r="F112" s="1"/>
  <c r="P113" i="111" l="1"/>
  <c r="O114"/>
  <c r="G114" i="100"/>
  <c r="B114"/>
  <c r="A114" s="1"/>
  <c r="D114"/>
  <c r="C115"/>
  <c r="P114" i="111" l="1"/>
  <c r="O115"/>
  <c r="B115" i="100"/>
  <c r="A115" s="1"/>
  <c r="D115"/>
  <c r="C116"/>
  <c r="E115"/>
  <c r="F115" s="1"/>
  <c r="G115"/>
  <c r="E114"/>
  <c r="F114" s="1"/>
  <c r="P115" i="111" l="1"/>
  <c r="O116"/>
  <c r="G116" i="100"/>
  <c r="B116"/>
  <c r="A116" s="1"/>
  <c r="D116"/>
  <c r="C117"/>
  <c r="P116" i="111" l="1"/>
  <c r="O117"/>
  <c r="B117" i="100"/>
  <c r="A117" s="1"/>
  <c r="D117"/>
  <c r="C118"/>
  <c r="E117"/>
  <c r="F117" s="1"/>
  <c r="G117"/>
  <c r="E116"/>
  <c r="F116" s="1"/>
  <c r="P117" i="111" l="1"/>
  <c r="O118"/>
  <c r="G118" i="100"/>
  <c r="B118"/>
  <c r="A118" s="1"/>
  <c r="D118"/>
  <c r="C119"/>
  <c r="P118" i="111" l="1"/>
  <c r="O119"/>
  <c r="B119" i="100"/>
  <c r="A119" s="1"/>
  <c r="D119"/>
  <c r="C120"/>
  <c r="E119"/>
  <c r="F119" s="1"/>
  <c r="G119"/>
  <c r="E118"/>
  <c r="F118" s="1"/>
  <c r="P119" i="111" l="1"/>
  <c r="O120"/>
  <c r="G120" i="100"/>
  <c r="B120"/>
  <c r="A120" s="1"/>
  <c r="D120"/>
  <c r="C121"/>
  <c r="P120" i="111" l="1"/>
  <c r="O121"/>
  <c r="B121" i="100"/>
  <c r="A121" s="1"/>
  <c r="D121"/>
  <c r="C122"/>
  <c r="E121"/>
  <c r="F121" s="1"/>
  <c r="G121"/>
  <c r="E120"/>
  <c r="F120" s="1"/>
  <c r="P121" i="111" l="1"/>
  <c r="O122"/>
  <c r="G122" i="100"/>
  <c r="B122"/>
  <c r="A122" s="1"/>
  <c r="D122"/>
  <c r="C123"/>
  <c r="P122" i="111" l="1"/>
  <c r="O123"/>
  <c r="B123" i="100"/>
  <c r="A123" s="1"/>
  <c r="D123"/>
  <c r="C124"/>
  <c r="E123"/>
  <c r="F123" s="1"/>
  <c r="G123"/>
  <c r="E122"/>
  <c r="F122" s="1"/>
  <c r="P123" i="111" l="1"/>
  <c r="O124"/>
  <c r="G124" i="100"/>
  <c r="B124"/>
  <c r="A124" s="1"/>
  <c r="D124"/>
  <c r="C125"/>
  <c r="P124" i="111" l="1"/>
  <c r="O125"/>
  <c r="B125" i="100"/>
  <c r="A125" s="1"/>
  <c r="D125"/>
  <c r="C126"/>
  <c r="E125"/>
  <c r="F125" s="1"/>
  <c r="G125"/>
  <c r="E124"/>
  <c r="F124" s="1"/>
  <c r="P125" i="111" l="1"/>
  <c r="O126"/>
  <c r="G126" i="100"/>
  <c r="B126"/>
  <c r="A126" s="1"/>
  <c r="D126"/>
  <c r="C127"/>
  <c r="P126" i="111" l="1"/>
  <c r="O127"/>
  <c r="B127" i="100"/>
  <c r="A127" s="1"/>
  <c r="D127"/>
  <c r="C128"/>
  <c r="E127"/>
  <c r="F127" s="1"/>
  <c r="G127"/>
  <c r="E126"/>
  <c r="F126" s="1"/>
  <c r="P127" i="111" l="1"/>
  <c r="O128"/>
  <c r="G128" i="100"/>
  <c r="B128"/>
  <c r="A128" s="1"/>
  <c r="D128"/>
  <c r="C129"/>
  <c r="P128" i="111" l="1"/>
  <c r="O129"/>
  <c r="B129" i="100"/>
  <c r="A129" s="1"/>
  <c r="D129"/>
  <c r="C130"/>
  <c r="E129"/>
  <c r="F129" s="1"/>
  <c r="G129"/>
  <c r="E128"/>
  <c r="F128" s="1"/>
  <c r="P129" i="111" l="1"/>
  <c r="O130"/>
  <c r="E130" i="100"/>
  <c r="F130" s="1"/>
  <c r="G130"/>
  <c r="D130"/>
  <c r="C131"/>
  <c r="P130" i="111" l="1"/>
  <c r="O131"/>
  <c r="B131" i="100"/>
  <c r="A131" s="1"/>
  <c r="C132"/>
  <c r="E131"/>
  <c r="F131" s="1"/>
  <c r="G131"/>
  <c r="P131" i="111" l="1"/>
  <c r="O132"/>
  <c r="G132" i="100"/>
  <c r="B132"/>
  <c r="A132" s="1"/>
  <c r="D132"/>
  <c r="C133"/>
  <c r="D131"/>
  <c r="P132" i="111" l="1"/>
  <c r="O133"/>
  <c r="B133" i="100"/>
  <c r="A133" s="1"/>
  <c r="D133"/>
  <c r="C134"/>
  <c r="E133"/>
  <c r="F133" s="1"/>
  <c r="G133"/>
  <c r="E132"/>
  <c r="F132" s="1"/>
  <c r="P133" i="111" l="1"/>
  <c r="O134"/>
  <c r="G134" i="100"/>
  <c r="B134"/>
  <c r="A134" s="1"/>
  <c r="D134"/>
  <c r="C135"/>
  <c r="P134" i="111" l="1"/>
  <c r="O135"/>
  <c r="B135" i="100"/>
  <c r="A135" s="1"/>
  <c r="D135"/>
  <c r="C136"/>
  <c r="E135"/>
  <c r="F135" s="1"/>
  <c r="G135"/>
  <c r="E134"/>
  <c r="F134" s="1"/>
  <c r="P135" i="111" l="1"/>
  <c r="O136"/>
  <c r="G136" i="100"/>
  <c r="B136"/>
  <c r="A136" s="1"/>
  <c r="C137"/>
  <c r="D136"/>
  <c r="P136" i="111" l="1"/>
  <c r="O137"/>
  <c r="E136" i="100"/>
  <c r="F136" s="1"/>
  <c r="B137"/>
  <c r="A137" s="1"/>
  <c r="D137"/>
  <c r="C138"/>
  <c r="G137"/>
  <c r="E137"/>
  <c r="P137" i="111" l="1"/>
  <c r="O138"/>
  <c r="F137" i="100"/>
  <c r="G138"/>
  <c r="B138"/>
  <c r="A138" s="1"/>
  <c r="C139"/>
  <c r="P138" i="111" l="1"/>
  <c r="O139"/>
  <c r="B139" i="100"/>
  <c r="A139" s="1"/>
  <c r="D139"/>
  <c r="C140"/>
  <c r="E139"/>
  <c r="F139" s="1"/>
  <c r="G139"/>
  <c r="D138"/>
  <c r="E138"/>
  <c r="P139" i="111" l="1"/>
  <c r="O140"/>
  <c r="G140" i="100"/>
  <c r="B140"/>
  <c r="A140" s="1"/>
  <c r="C141"/>
  <c r="D140"/>
  <c r="F138"/>
  <c r="P140" i="111" l="1"/>
  <c r="O141"/>
  <c r="B141" i="100"/>
  <c r="A141" s="1"/>
  <c r="D141"/>
  <c r="C142"/>
  <c r="G141"/>
  <c r="E141"/>
  <c r="E140"/>
  <c r="F140" s="1"/>
  <c r="P141" i="111" l="1"/>
  <c r="O142"/>
  <c r="F141" i="100"/>
  <c r="G142"/>
  <c r="B142"/>
  <c r="A142" s="1"/>
  <c r="C143"/>
  <c r="P142" i="111" l="1"/>
  <c r="O143"/>
  <c r="B143" i="100"/>
  <c r="A143" s="1"/>
  <c r="D143"/>
  <c r="C144"/>
  <c r="E143"/>
  <c r="F143" s="1"/>
  <c r="G143"/>
  <c r="D142"/>
  <c r="E142"/>
  <c r="P143" i="111" l="1"/>
  <c r="O144"/>
  <c r="G144" i="100"/>
  <c r="B144"/>
  <c r="A144" s="1"/>
  <c r="C145"/>
  <c r="D144"/>
  <c r="F142"/>
  <c r="P144" i="111" l="1"/>
  <c r="O145"/>
  <c r="B145" i="100"/>
  <c r="A145" s="1"/>
  <c r="D145"/>
  <c r="C146"/>
  <c r="G145"/>
  <c r="E145"/>
  <c r="F145" s="1"/>
  <c r="E144"/>
  <c r="F144" s="1"/>
  <c r="P145" i="111" l="1"/>
  <c r="O146"/>
  <c r="G146" i="100"/>
  <c r="B146"/>
  <c r="A146" s="1"/>
  <c r="C147"/>
  <c r="P146" i="111" l="1"/>
  <c r="O147"/>
  <c r="B147" i="100"/>
  <c r="A147" s="1"/>
  <c r="D147"/>
  <c r="C148"/>
  <c r="E147"/>
  <c r="F147" s="1"/>
  <c r="G147"/>
  <c r="D146"/>
  <c r="E146"/>
  <c r="P147" i="111" l="1"/>
  <c r="O148"/>
  <c r="G148" i="100"/>
  <c r="B148"/>
  <c r="A148" s="1"/>
  <c r="C149"/>
  <c r="D148"/>
  <c r="F146"/>
  <c r="P148" i="111" l="1"/>
  <c r="O149"/>
  <c r="E148" i="100"/>
  <c r="F148" s="1"/>
  <c r="B149"/>
  <c r="A149" s="1"/>
  <c r="C150"/>
  <c r="G149"/>
  <c r="E149"/>
  <c r="F149" s="1"/>
  <c r="P149" i="111" l="1"/>
  <c r="O150"/>
  <c r="G150" i="100"/>
  <c r="B150"/>
  <c r="A150" s="1"/>
  <c r="C151"/>
  <c r="D149"/>
  <c r="P150" i="111" l="1"/>
  <c r="O151"/>
  <c r="B151" i="100"/>
  <c r="A151" s="1"/>
  <c r="D151"/>
  <c r="C152"/>
  <c r="E151"/>
  <c r="F151" s="1"/>
  <c r="G151"/>
  <c r="D150"/>
  <c r="E150"/>
  <c r="F150" s="1"/>
  <c r="P151" i="111" l="1"/>
  <c r="O152"/>
  <c r="G152" i="100"/>
  <c r="B152"/>
  <c r="A152" s="1"/>
  <c r="C153"/>
  <c r="D152"/>
  <c r="P152" i="111" l="1"/>
  <c r="O153"/>
  <c r="E152" i="100"/>
  <c r="F152" s="1"/>
  <c r="B153"/>
  <c r="A153" s="1"/>
  <c r="D153"/>
  <c r="C154"/>
  <c r="G153"/>
  <c r="E153"/>
  <c r="F153" s="1"/>
  <c r="P153" i="111" l="1"/>
  <c r="O154"/>
  <c r="G154" i="100"/>
  <c r="B154"/>
  <c r="A154" s="1"/>
  <c r="C155"/>
  <c r="P154" i="111" l="1"/>
  <c r="O155"/>
  <c r="B155" i="100"/>
  <c r="A155" s="1"/>
  <c r="D155"/>
  <c r="C156"/>
  <c r="E155"/>
  <c r="F155" s="1"/>
  <c r="G155"/>
  <c r="D154"/>
  <c r="E154"/>
  <c r="P155" i="111" l="1"/>
  <c r="O156"/>
  <c r="G156" i="100"/>
  <c r="B156"/>
  <c r="A156" s="1"/>
  <c r="C157"/>
  <c r="D156"/>
  <c r="F154"/>
  <c r="P156" i="111" l="1"/>
  <c r="O157"/>
  <c r="E156" i="100"/>
  <c r="F156" s="1"/>
  <c r="B157"/>
  <c r="A157" s="1"/>
  <c r="D157"/>
  <c r="C158"/>
  <c r="G157"/>
  <c r="E157"/>
  <c r="F157" s="1"/>
  <c r="P157" i="111" l="1"/>
  <c r="O158"/>
  <c r="G158" i="100"/>
  <c r="B158"/>
  <c r="A158" s="1"/>
  <c r="C159"/>
  <c r="P158" i="111" l="1"/>
  <c r="O159"/>
  <c r="B159" i="100"/>
  <c r="A159" s="1"/>
  <c r="D159"/>
  <c r="C160"/>
  <c r="E159"/>
  <c r="F159" s="1"/>
  <c r="G159"/>
  <c r="D158"/>
  <c r="E158"/>
  <c r="P159" i="111" l="1"/>
  <c r="O160"/>
  <c r="G160" i="100"/>
  <c r="B160"/>
  <c r="A160" s="1"/>
  <c r="C161"/>
  <c r="D160"/>
  <c r="F158"/>
  <c r="P160" i="111" l="1"/>
  <c r="O161"/>
  <c r="E160" i="100"/>
  <c r="F160" s="1"/>
  <c r="B161"/>
  <c r="A161" s="1"/>
  <c r="C162"/>
  <c r="G161"/>
  <c r="E161"/>
  <c r="P161" i="111" l="1"/>
  <c r="O162"/>
  <c r="G162" i="100"/>
  <c r="B162"/>
  <c r="A162" s="1"/>
  <c r="C163"/>
  <c r="D161"/>
  <c r="F161" s="1"/>
  <c r="P162" i="111" l="1"/>
  <c r="O163"/>
  <c r="B163" i="100"/>
  <c r="A163" s="1"/>
  <c r="C164"/>
  <c r="E163"/>
  <c r="G163"/>
  <c r="D162"/>
  <c r="E162"/>
  <c r="F162" s="1"/>
  <c r="P163" i="111" l="1"/>
  <c r="O164"/>
  <c r="G164" i="100"/>
  <c r="B164"/>
  <c r="A164" s="1"/>
  <c r="C165"/>
  <c r="D164"/>
  <c r="D163"/>
  <c r="F163" s="1"/>
  <c r="P164" i="111" l="1"/>
  <c r="O165"/>
  <c r="E164" i="100"/>
  <c r="F164" s="1"/>
  <c r="B165"/>
  <c r="A165" s="1"/>
  <c r="D165"/>
  <c r="C166"/>
  <c r="G165"/>
  <c r="E165"/>
  <c r="F165" s="1"/>
  <c r="P165" i="111" l="1"/>
  <c r="O166"/>
  <c r="G166" i="100"/>
  <c r="B166"/>
  <c r="A166" s="1"/>
  <c r="C167"/>
  <c r="P166" i="111" l="1"/>
  <c r="O167"/>
  <c r="B167" i="100"/>
  <c r="A167" s="1"/>
  <c r="D167"/>
  <c r="E167"/>
  <c r="F167" s="1"/>
  <c r="G167"/>
  <c r="C168"/>
  <c r="D166"/>
  <c r="E166"/>
  <c r="F166" s="1"/>
  <c r="P167" i="111" l="1"/>
  <c r="O168"/>
  <c r="B168" i="100"/>
  <c r="A168" s="1"/>
  <c r="D168"/>
  <c r="C169"/>
  <c r="E168"/>
  <c r="F168" s="1"/>
  <c r="G168"/>
  <c r="O169" i="111" l="1"/>
  <c r="P168"/>
  <c r="G169" i="100"/>
  <c r="B169"/>
  <c r="A169" s="1"/>
  <c r="D169"/>
  <c r="C170"/>
  <c r="O170" i="111" l="1"/>
  <c r="P169"/>
  <c r="B170" i="100"/>
  <c r="A170" s="1"/>
  <c r="D170"/>
  <c r="C171"/>
  <c r="E170"/>
  <c r="F170" s="1"/>
  <c r="G170"/>
  <c r="E169"/>
  <c r="F169" s="1"/>
  <c r="O171" i="111" l="1"/>
  <c r="P170"/>
  <c r="G171" i="100"/>
  <c r="B171"/>
  <c r="A171" s="1"/>
  <c r="D171"/>
  <c r="C172"/>
  <c r="O172" i="111" l="1"/>
  <c r="P171"/>
  <c r="B172" i="100"/>
  <c r="A172" s="1"/>
  <c r="D172"/>
  <c r="C173"/>
  <c r="E172"/>
  <c r="F172" s="1"/>
  <c r="G172"/>
  <c r="E171"/>
  <c r="F171" s="1"/>
  <c r="O173" i="111" l="1"/>
  <c r="P172"/>
  <c r="G173" i="100"/>
  <c r="B173"/>
  <c r="A173" s="1"/>
  <c r="D173"/>
  <c r="C174"/>
  <c r="O174" i="111" l="1"/>
  <c r="P173"/>
  <c r="B174" i="100"/>
  <c r="A174" s="1"/>
  <c r="D174"/>
  <c r="C175"/>
  <c r="E174"/>
  <c r="F174" s="1"/>
  <c r="G174"/>
  <c r="E173"/>
  <c r="F173" s="1"/>
  <c r="O175" i="111" l="1"/>
  <c r="P174"/>
  <c r="G175" i="100"/>
  <c r="B175"/>
  <c r="A175" s="1"/>
  <c r="D175"/>
  <c r="C176"/>
  <c r="O176" i="111" l="1"/>
  <c r="P175"/>
  <c r="B176" i="100"/>
  <c r="A176" s="1"/>
  <c r="D176"/>
  <c r="C177"/>
  <c r="E176"/>
  <c r="F176" s="1"/>
  <c r="G176"/>
  <c r="E175"/>
  <c r="F175" s="1"/>
  <c r="O177" i="111" l="1"/>
  <c r="P176"/>
  <c r="G177" i="100"/>
  <c r="B177"/>
  <c r="A177" s="1"/>
  <c r="D177"/>
  <c r="C178"/>
  <c r="O178" i="111" l="1"/>
  <c r="P177"/>
  <c r="B178" i="100"/>
  <c r="A178" s="1"/>
  <c r="D178"/>
  <c r="C179"/>
  <c r="E178"/>
  <c r="F178" s="1"/>
  <c r="G178"/>
  <c r="E177"/>
  <c r="F177" s="1"/>
  <c r="O179" i="111" l="1"/>
  <c r="P178"/>
  <c r="G179" i="100"/>
  <c r="B179"/>
  <c r="A179" s="1"/>
  <c r="C180"/>
  <c r="O180" i="111" l="1"/>
  <c r="P179"/>
  <c r="E179" i="100"/>
  <c r="B180"/>
  <c r="A180" s="1"/>
  <c r="D180"/>
  <c r="C181"/>
  <c r="E180"/>
  <c r="F180" s="1"/>
  <c r="G180"/>
  <c r="D179"/>
  <c r="O181" i="111" l="1"/>
  <c r="P180"/>
  <c r="F179" i="100"/>
  <c r="G181"/>
  <c r="B181"/>
  <c r="A181" s="1"/>
  <c r="C182"/>
  <c r="O182" i="111" l="1"/>
  <c r="P181"/>
  <c r="D181" i="100"/>
  <c r="B182"/>
  <c r="A182" s="1"/>
  <c r="D182"/>
  <c r="C183"/>
  <c r="E182"/>
  <c r="F182" s="1"/>
  <c r="G182"/>
  <c r="E181"/>
  <c r="F181" s="1"/>
  <c r="O183" i="111" l="1"/>
  <c r="P182"/>
  <c r="G183" i="100"/>
  <c r="B183"/>
  <c r="A183" s="1"/>
  <c r="D183"/>
  <c r="C184"/>
  <c r="O184" i="111" l="1"/>
  <c r="P183"/>
  <c r="B184" i="100"/>
  <c r="A184" s="1"/>
  <c r="D184"/>
  <c r="C185"/>
  <c r="E184"/>
  <c r="F184" s="1"/>
  <c r="G184"/>
  <c r="E183"/>
  <c r="F183" s="1"/>
  <c r="O185" i="111" l="1"/>
  <c r="P184"/>
  <c r="G185" i="100"/>
  <c r="B185"/>
  <c r="A185" s="1"/>
  <c r="D185"/>
  <c r="C186"/>
  <c r="O186" i="111" l="1"/>
  <c r="P185"/>
  <c r="B186" i="100"/>
  <c r="A186" s="1"/>
  <c r="D186"/>
  <c r="C187"/>
  <c r="E186"/>
  <c r="F186" s="1"/>
  <c r="G186"/>
  <c r="E185"/>
  <c r="F185" s="1"/>
  <c r="O187" i="111" l="1"/>
  <c r="P186"/>
  <c r="G187" i="100"/>
  <c r="B187"/>
  <c r="A187" s="1"/>
  <c r="D187"/>
  <c r="C188"/>
  <c r="O188" i="111" l="1"/>
  <c r="P187"/>
  <c r="B188" i="100"/>
  <c r="A188" s="1"/>
  <c r="D188"/>
  <c r="C189"/>
  <c r="E188"/>
  <c r="F188" s="1"/>
  <c r="G188"/>
  <c r="E187"/>
  <c r="F187" s="1"/>
  <c r="O189" i="111" l="1"/>
  <c r="P188"/>
  <c r="G189" i="100"/>
  <c r="B189"/>
  <c r="A189" s="1"/>
  <c r="D189"/>
  <c r="C190"/>
  <c r="O190" i="111" l="1"/>
  <c r="P189"/>
  <c r="B190" i="100"/>
  <c r="A190" s="1"/>
  <c r="D190"/>
  <c r="C191"/>
  <c r="E190"/>
  <c r="F190" s="1"/>
  <c r="G190"/>
  <c r="E189"/>
  <c r="F189" s="1"/>
  <c r="O191" i="111" l="1"/>
  <c r="P190"/>
  <c r="G191" i="100"/>
  <c r="B191"/>
  <c r="A191" s="1"/>
  <c r="D191"/>
  <c r="C192"/>
  <c r="O192" i="111" l="1"/>
  <c r="P191"/>
  <c r="B192" i="100"/>
  <c r="A192" s="1"/>
  <c r="D192"/>
  <c r="C193"/>
  <c r="E192"/>
  <c r="F192" s="1"/>
  <c r="G192"/>
  <c r="E191"/>
  <c r="F191" s="1"/>
  <c r="O193" i="111" l="1"/>
  <c r="P192"/>
  <c r="G193" i="100"/>
  <c r="B193"/>
  <c r="A193" s="1"/>
  <c r="D193"/>
  <c r="C194"/>
  <c r="O194" i="111" l="1"/>
  <c r="P193"/>
  <c r="B194" i="100"/>
  <c r="A194" s="1"/>
  <c r="C195"/>
  <c r="E194"/>
  <c r="F194" s="1"/>
  <c r="G194"/>
  <c r="E193"/>
  <c r="F193" s="1"/>
  <c r="O195" i="111" l="1"/>
  <c r="P194"/>
  <c r="G195" i="100"/>
  <c r="B195"/>
  <c r="A195" s="1"/>
  <c r="D195"/>
  <c r="C196"/>
  <c r="D194"/>
  <c r="O196" i="111" l="1"/>
  <c r="P195"/>
  <c r="B196" i="100"/>
  <c r="A196" s="1"/>
  <c r="D196"/>
  <c r="C197"/>
  <c r="E196"/>
  <c r="F196" s="1"/>
  <c r="G196"/>
  <c r="E195"/>
  <c r="F195" s="1"/>
  <c r="O197" i="111" l="1"/>
  <c r="P196"/>
  <c r="G197" i="100"/>
  <c r="B197"/>
  <c r="A197" s="1"/>
  <c r="D197"/>
  <c r="C198"/>
  <c r="P197" i="111" l="1"/>
  <c r="O198"/>
  <c r="B198" i="100"/>
  <c r="A198" s="1"/>
  <c r="D198"/>
  <c r="C199"/>
  <c r="E198"/>
  <c r="F198" s="1"/>
  <c r="G198"/>
  <c r="E197"/>
  <c r="F197" s="1"/>
  <c r="P198" i="111" l="1"/>
  <c r="O199"/>
  <c r="G199" i="100"/>
  <c r="B199"/>
  <c r="A199" s="1"/>
  <c r="D199"/>
  <c r="C200"/>
  <c r="P199" i="111" l="1"/>
  <c r="O200"/>
  <c r="B200" i="100"/>
  <c r="A200" s="1"/>
  <c r="D200"/>
  <c r="C201"/>
  <c r="E200"/>
  <c r="F200" s="1"/>
  <c r="G200"/>
  <c r="E199"/>
  <c r="F199" s="1"/>
  <c r="P200" i="111" l="1"/>
  <c r="O201"/>
  <c r="G201" i="100"/>
  <c r="B201"/>
  <c r="A201" s="1"/>
  <c r="D201"/>
  <c r="C202"/>
  <c r="P201" i="111" l="1"/>
  <c r="O202"/>
  <c r="B202" i="100"/>
  <c r="A202" s="1"/>
  <c r="D202"/>
  <c r="C203"/>
  <c r="E202"/>
  <c r="F202" s="1"/>
  <c r="G202"/>
  <c r="E201"/>
  <c r="F201" s="1"/>
  <c r="P202" i="111" l="1"/>
  <c r="O203"/>
  <c r="G203" i="100"/>
  <c r="B203"/>
  <c r="A203" s="1"/>
  <c r="D203"/>
  <c r="C204"/>
  <c r="P203" i="111" l="1"/>
  <c r="O204"/>
  <c r="B204" i="100"/>
  <c r="A204" s="1"/>
  <c r="D204"/>
  <c r="C205"/>
  <c r="E204"/>
  <c r="F204" s="1"/>
  <c r="G204"/>
  <c r="E203"/>
  <c r="F203" s="1"/>
  <c r="P204" i="111" l="1"/>
  <c r="O205"/>
  <c r="G205" i="100"/>
  <c r="B205"/>
  <c r="A205" s="1"/>
  <c r="D205"/>
  <c r="C206"/>
  <c r="P205" i="111" l="1"/>
  <c r="O206"/>
  <c r="B206" i="100"/>
  <c r="A206" s="1"/>
  <c r="D206"/>
  <c r="C207"/>
  <c r="E206"/>
  <c r="F206" s="1"/>
  <c r="G206"/>
  <c r="E205"/>
  <c r="F205" s="1"/>
  <c r="P206" i="111" l="1"/>
  <c r="O207"/>
  <c r="G207" i="100"/>
  <c r="B207"/>
  <c r="A207" s="1"/>
  <c r="D207"/>
  <c r="C208"/>
  <c r="P207" i="111" l="1"/>
  <c r="O208"/>
  <c r="B208" i="100"/>
  <c r="A208" s="1"/>
  <c r="D208"/>
  <c r="C209"/>
  <c r="E208"/>
  <c r="F208" s="1"/>
  <c r="G208"/>
  <c r="E207"/>
  <c r="F207" s="1"/>
  <c r="P208" i="111" l="1"/>
  <c r="O209"/>
  <c r="G209" i="100"/>
  <c r="B209"/>
  <c r="A209" s="1"/>
  <c r="D209"/>
  <c r="C210"/>
  <c r="P209" i="111" l="1"/>
  <c r="O210"/>
  <c r="B210" i="100"/>
  <c r="A210" s="1"/>
  <c r="D210"/>
  <c r="C211"/>
  <c r="E210"/>
  <c r="F210" s="1"/>
  <c r="G210"/>
  <c r="E209"/>
  <c r="F209" s="1"/>
  <c r="P210" i="111" l="1"/>
  <c r="O211"/>
  <c r="G211" i="100"/>
  <c r="B211"/>
  <c r="A211" s="1"/>
  <c r="D211"/>
  <c r="C212"/>
  <c r="P211" i="111" l="1"/>
  <c r="O212"/>
  <c r="B212" i="100"/>
  <c r="A212" s="1"/>
  <c r="D212"/>
  <c r="C213"/>
  <c r="E212"/>
  <c r="F212" s="1"/>
  <c r="G212"/>
  <c r="E211"/>
  <c r="F211" s="1"/>
  <c r="P212" i="111" l="1"/>
  <c r="O213"/>
  <c r="G213" i="100"/>
  <c r="B213"/>
  <c r="A213" s="1"/>
  <c r="D213"/>
  <c r="C214"/>
  <c r="P213" i="111" l="1"/>
  <c r="O214"/>
  <c r="B214" i="100"/>
  <c r="A214" s="1"/>
  <c r="D214"/>
  <c r="C215"/>
  <c r="E214"/>
  <c r="F214" s="1"/>
  <c r="G214"/>
  <c r="E213"/>
  <c r="F213" s="1"/>
  <c r="P214" i="111" l="1"/>
  <c r="O215"/>
  <c r="G215" i="100"/>
  <c r="B215"/>
  <c r="A215" s="1"/>
  <c r="D215"/>
  <c r="C216"/>
  <c r="P215" i="111" l="1"/>
  <c r="O216"/>
  <c r="B216" i="100"/>
  <c r="A216" s="1"/>
  <c r="D216"/>
  <c r="C217"/>
  <c r="E216"/>
  <c r="F216" s="1"/>
  <c r="G216"/>
  <c r="E215"/>
  <c r="F215" s="1"/>
  <c r="P216" i="111" l="1"/>
  <c r="O217"/>
  <c r="G217" i="100"/>
  <c r="B217"/>
  <c r="A217" s="1"/>
  <c r="D217"/>
  <c r="C218"/>
  <c r="P217" i="111" l="1"/>
  <c r="O218"/>
  <c r="E217" i="100"/>
  <c r="F217" s="1"/>
  <c r="B218"/>
  <c r="A218" s="1"/>
  <c r="D218"/>
  <c r="C219"/>
  <c r="E218"/>
  <c r="F218" s="1"/>
  <c r="G218"/>
  <c r="P218" i="111" l="1"/>
  <c r="O219"/>
  <c r="G219" i="100"/>
  <c r="B219"/>
  <c r="A219" s="1"/>
  <c r="D219"/>
  <c r="C220"/>
  <c r="P219" i="111" l="1"/>
  <c r="O220"/>
  <c r="B220" i="100"/>
  <c r="A220" s="1"/>
  <c r="C221"/>
  <c r="E220"/>
  <c r="G220"/>
  <c r="E219"/>
  <c r="F219" s="1"/>
  <c r="P220" i="111" l="1"/>
  <c r="O221"/>
  <c r="G221" i="100"/>
  <c r="B221"/>
  <c r="A221" s="1"/>
  <c r="D221"/>
  <c r="C222"/>
  <c r="F220"/>
  <c r="D220"/>
  <c r="P221" i="111" l="1"/>
  <c r="O222"/>
  <c r="B222" i="100"/>
  <c r="A222" s="1"/>
  <c r="D222"/>
  <c r="C223"/>
  <c r="E222"/>
  <c r="F222" s="1"/>
  <c r="G222"/>
  <c r="E221"/>
  <c r="F221" s="1"/>
  <c r="P222" i="111" l="1"/>
  <c r="O223"/>
  <c r="G223" i="100"/>
  <c r="B223"/>
  <c r="A223" s="1"/>
  <c r="D223"/>
  <c r="C224"/>
  <c r="P223" i="111" l="1"/>
  <c r="O224"/>
  <c r="B224" i="100"/>
  <c r="A224" s="1"/>
  <c r="D224"/>
  <c r="C225"/>
  <c r="E224"/>
  <c r="F224" s="1"/>
  <c r="G224"/>
  <c r="E223"/>
  <c r="F223" s="1"/>
  <c r="P224" i="111" l="1"/>
  <c r="O225"/>
  <c r="G225" i="100"/>
  <c r="B225"/>
  <c r="A225" s="1"/>
  <c r="D225"/>
  <c r="C226"/>
  <c r="P225" i="111" l="1"/>
  <c r="O226"/>
  <c r="B226" i="100"/>
  <c r="A226" s="1"/>
  <c r="D226"/>
  <c r="C227"/>
  <c r="E226"/>
  <c r="F226" s="1"/>
  <c r="G226"/>
  <c r="E225"/>
  <c r="F225" s="1"/>
  <c r="P226" i="111" l="1"/>
  <c r="O227"/>
  <c r="G227" i="100"/>
  <c r="B227"/>
  <c r="A227" s="1"/>
  <c r="D227"/>
  <c r="C228"/>
  <c r="P227" i="111" l="1"/>
  <c r="O228"/>
  <c r="B228" i="100"/>
  <c r="A228" s="1"/>
  <c r="C229"/>
  <c r="G228"/>
  <c r="E227"/>
  <c r="F227" s="1"/>
  <c r="P228" i="111" l="1"/>
  <c r="O229"/>
  <c r="G229" i="100"/>
  <c r="B229"/>
  <c r="A229" s="1"/>
  <c r="C230"/>
  <c r="E228"/>
  <c r="F228" s="1"/>
  <c r="D228"/>
  <c r="P229" i="111" l="1"/>
  <c r="O230"/>
  <c r="B230" i="100"/>
  <c r="A230" s="1"/>
  <c r="D230"/>
  <c r="C231"/>
  <c r="E230"/>
  <c r="F230" s="1"/>
  <c r="G230"/>
  <c r="E229"/>
  <c r="F229" s="1"/>
  <c r="D229"/>
  <c r="P230" i="111" l="1"/>
  <c r="O231"/>
  <c r="G231" i="100"/>
  <c r="B231"/>
  <c r="A231" s="1"/>
  <c r="D231"/>
  <c r="C232"/>
  <c r="P231" i="111" l="1"/>
  <c r="O232"/>
  <c r="B232" i="100"/>
  <c r="A232" s="1"/>
  <c r="D232"/>
  <c r="C233"/>
  <c r="E232"/>
  <c r="F232" s="1"/>
  <c r="G232"/>
  <c r="E231"/>
  <c r="F231" s="1"/>
  <c r="P232" i="111" l="1"/>
  <c r="O233"/>
  <c r="G233" i="100"/>
  <c r="B233"/>
  <c r="A233" s="1"/>
  <c r="D233"/>
  <c r="C234"/>
  <c r="P233" i="111" l="1"/>
  <c r="O234"/>
  <c r="B234" i="100"/>
  <c r="A234" s="1"/>
  <c r="D234"/>
  <c r="C235"/>
  <c r="E234"/>
  <c r="F234" s="1"/>
  <c r="G234"/>
  <c r="E233"/>
  <c r="F233" s="1"/>
  <c r="P234" i="111" l="1"/>
  <c r="O235"/>
  <c r="G235" i="100"/>
  <c r="B235"/>
  <c r="A235" s="1"/>
  <c r="D235"/>
  <c r="C236"/>
  <c r="P235" i="111" l="1"/>
  <c r="O236"/>
  <c r="B236" i="100"/>
  <c r="A236" s="1"/>
  <c r="D236"/>
  <c r="C237"/>
  <c r="E236"/>
  <c r="F236" s="1"/>
  <c r="G236"/>
  <c r="E235"/>
  <c r="F235" s="1"/>
  <c r="P236" i="111" l="1"/>
  <c r="O237"/>
  <c r="G237" i="100"/>
  <c r="B237"/>
  <c r="A237" s="1"/>
  <c r="D237"/>
  <c r="C238"/>
  <c r="P237" i="111" l="1"/>
  <c r="O238"/>
  <c r="B238" i="100"/>
  <c r="A238" s="1"/>
  <c r="D238"/>
  <c r="C239"/>
  <c r="E238"/>
  <c r="F238" s="1"/>
  <c r="G238"/>
  <c r="E237"/>
  <c r="F237" s="1"/>
  <c r="P238" i="111" l="1"/>
  <c r="O239"/>
  <c r="G239" i="100"/>
  <c r="B239"/>
  <c r="A239" s="1"/>
  <c r="D239"/>
  <c r="C240"/>
  <c r="P239" i="111" l="1"/>
  <c r="O240"/>
  <c r="B240" i="100"/>
  <c r="A240" s="1"/>
  <c r="D240"/>
  <c r="C241"/>
  <c r="E240"/>
  <c r="F240" s="1"/>
  <c r="G240"/>
  <c r="E239"/>
  <c r="F239" s="1"/>
  <c r="P240" i="111" l="1"/>
  <c r="O241"/>
  <c r="G241" i="100"/>
  <c r="B241"/>
  <c r="A241" s="1"/>
  <c r="D241"/>
  <c r="C242"/>
  <c r="P241" i="111" l="1"/>
  <c r="O242"/>
  <c r="B242" i="100"/>
  <c r="A242" s="1"/>
  <c r="D242"/>
  <c r="C243"/>
  <c r="E242"/>
  <c r="F242" s="1"/>
  <c r="G242"/>
  <c r="E241"/>
  <c r="F241" s="1"/>
  <c r="P242" i="111" l="1"/>
  <c r="O243"/>
  <c r="G243" i="100"/>
  <c r="B243"/>
  <c r="A243" s="1"/>
  <c r="D243"/>
  <c r="C244"/>
  <c r="P243" i="111" l="1"/>
  <c r="O244"/>
  <c r="B244" i="100"/>
  <c r="A244" s="1"/>
  <c r="D244"/>
  <c r="C245"/>
  <c r="E244"/>
  <c r="F244" s="1"/>
  <c r="G244"/>
  <c r="E243"/>
  <c r="F243" s="1"/>
  <c r="P244" i="111" l="1"/>
  <c r="O245"/>
  <c r="G245" i="100"/>
  <c r="B245"/>
  <c r="A245" s="1"/>
  <c r="D245"/>
  <c r="C246"/>
  <c r="P245" i="111" l="1"/>
  <c r="O246"/>
  <c r="B246" i="100"/>
  <c r="A246" s="1"/>
  <c r="D246"/>
  <c r="C247"/>
  <c r="E246"/>
  <c r="F246" s="1"/>
  <c r="G246"/>
  <c r="E245"/>
  <c r="F245" s="1"/>
  <c r="P246" i="111" l="1"/>
  <c r="O247"/>
  <c r="G247" i="100"/>
  <c r="B247"/>
  <c r="A247" s="1"/>
  <c r="D247"/>
  <c r="C248"/>
  <c r="P247" i="111" l="1"/>
  <c r="O248"/>
  <c r="B248" i="100"/>
  <c r="A248" s="1"/>
  <c r="D248"/>
  <c r="C249"/>
  <c r="E248"/>
  <c r="F248" s="1"/>
  <c r="G248"/>
  <c r="E247"/>
  <c r="F247" s="1"/>
  <c r="P248" i="111" l="1"/>
  <c r="O249"/>
  <c r="G249" i="100"/>
  <c r="B249"/>
  <c r="A249" s="1"/>
  <c r="D249"/>
  <c r="C250"/>
  <c r="P249" i="111" l="1"/>
  <c r="O250"/>
  <c r="B250" i="100"/>
  <c r="A250" s="1"/>
  <c r="D250"/>
  <c r="C251"/>
  <c r="E250"/>
  <c r="F250" s="1"/>
  <c r="G250"/>
  <c r="E249"/>
  <c r="F249" s="1"/>
  <c r="P250" i="111" l="1"/>
  <c r="O251"/>
  <c r="G251" i="100"/>
  <c r="B251"/>
  <c r="A251" s="1"/>
  <c r="D251"/>
  <c r="C252"/>
  <c r="P251" i="111" l="1"/>
  <c r="O252"/>
  <c r="B252" i="100"/>
  <c r="A252" s="1"/>
  <c r="D252"/>
  <c r="C253"/>
  <c r="E252"/>
  <c r="F252" s="1"/>
  <c r="G252"/>
  <c r="E251"/>
  <c r="F251" s="1"/>
  <c r="P252" i="111" l="1"/>
  <c r="O253"/>
  <c r="G253" i="100"/>
  <c r="B253"/>
  <c r="A253" s="1"/>
  <c r="D253"/>
  <c r="C254"/>
  <c r="P253" i="111" l="1"/>
  <c r="O254"/>
  <c r="B254" i="100"/>
  <c r="A254" s="1"/>
  <c r="D254"/>
  <c r="C255"/>
  <c r="E254"/>
  <c r="F254" s="1"/>
  <c r="G254"/>
  <c r="E253"/>
  <c r="F253" s="1"/>
  <c r="P254" i="111" l="1"/>
  <c r="O255"/>
  <c r="G255" i="100"/>
  <c r="B255"/>
  <c r="A255" s="1"/>
  <c r="D255"/>
  <c r="P255" i="111" l="1"/>
  <c r="O256"/>
  <c r="E255" i="100"/>
  <c r="F255" s="1"/>
  <c r="P256" i="111" l="1"/>
  <c r="O257"/>
  <c r="P257" l="1"/>
  <c r="O258"/>
  <c r="P258" l="1"/>
  <c r="O259"/>
  <c r="P259" l="1"/>
  <c r="O260"/>
  <c r="P260" l="1"/>
  <c r="O261"/>
  <c r="P261" l="1"/>
  <c r="O262"/>
  <c r="P262" l="1"/>
  <c r="O263"/>
  <c r="P263" l="1"/>
  <c r="O264"/>
  <c r="P264" l="1"/>
  <c r="O265"/>
  <c r="P265" l="1"/>
  <c r="O266"/>
  <c r="P266" l="1"/>
  <c r="O267"/>
  <c r="P267" l="1"/>
  <c r="O268"/>
  <c r="P268" l="1"/>
  <c r="O269"/>
  <c r="P269" l="1"/>
  <c r="O270"/>
  <c r="P270" l="1"/>
  <c r="O271"/>
  <c r="P271" l="1"/>
  <c r="O272"/>
  <c r="P272" l="1"/>
  <c r="O273"/>
  <c r="P273" l="1"/>
  <c r="O274"/>
  <c r="P274" l="1"/>
  <c r="O275"/>
  <c r="P275" l="1"/>
  <c r="O276"/>
  <c r="P276" l="1"/>
  <c r="O277"/>
  <c r="P277" l="1"/>
  <c r="O278"/>
  <c r="P278" l="1"/>
  <c r="O279"/>
  <c r="P279" l="1"/>
  <c r="O280"/>
  <c r="P280" l="1"/>
  <c r="O281"/>
  <c r="P281" l="1"/>
  <c r="O282"/>
  <c r="P282" l="1"/>
  <c r="O283"/>
  <c r="P283" l="1"/>
  <c r="O284"/>
  <c r="P284" l="1"/>
  <c r="O285"/>
  <c r="P285" l="1"/>
  <c r="O286"/>
  <c r="P286" l="1"/>
  <c r="O287"/>
  <c r="P287" l="1"/>
  <c r="O288"/>
  <c r="P288" l="1"/>
  <c r="O289"/>
  <c r="P289" l="1"/>
  <c r="O290"/>
  <c r="P290" l="1"/>
  <c r="O291"/>
  <c r="P291" l="1"/>
  <c r="O292"/>
  <c r="P292" l="1"/>
  <c r="O293"/>
  <c r="P293" l="1"/>
  <c r="O294"/>
  <c r="P294" l="1"/>
  <c r="O295"/>
  <c r="P295" l="1"/>
  <c r="O296"/>
  <c r="P296" l="1"/>
  <c r="O297"/>
  <c r="P297" l="1"/>
  <c r="O298"/>
  <c r="P298" l="1"/>
  <c r="O299"/>
  <c r="P299" l="1"/>
  <c r="O300"/>
  <c r="P300" l="1"/>
  <c r="O301"/>
  <c r="P301" l="1"/>
  <c r="O302"/>
  <c r="P302" l="1"/>
  <c r="O303"/>
  <c r="P303" l="1"/>
  <c r="O304"/>
  <c r="P304" l="1"/>
  <c r="O305"/>
  <c r="P305" l="1"/>
  <c r="O306"/>
  <c r="P306" l="1"/>
  <c r="O307"/>
  <c r="P307" l="1"/>
  <c r="O308"/>
  <c r="P308" l="1"/>
  <c r="O309"/>
  <c r="P309" l="1"/>
  <c r="O310"/>
  <c r="P310" l="1"/>
  <c r="O311"/>
  <c r="P311" l="1"/>
  <c r="O312"/>
  <c r="P312" l="1"/>
  <c r="O313"/>
  <c r="P313" l="1"/>
  <c r="O314"/>
  <c r="P314" l="1"/>
  <c r="O315"/>
  <c r="P315" l="1"/>
  <c r="O316"/>
  <c r="P316" l="1"/>
  <c r="O317"/>
  <c r="P317" l="1"/>
  <c r="O318"/>
  <c r="P318" l="1"/>
  <c r="O319"/>
  <c r="P319" l="1"/>
  <c r="O320"/>
  <c r="P320" l="1"/>
  <c r="O321"/>
  <c r="P321" l="1"/>
  <c r="O322"/>
  <c r="P322" l="1"/>
  <c r="O323"/>
  <c r="P323" l="1"/>
  <c r="O324"/>
  <c r="P324" l="1"/>
  <c r="O325"/>
  <c r="P325" l="1"/>
  <c r="O326"/>
  <c r="P326" l="1"/>
  <c r="O327"/>
  <c r="P327" l="1"/>
  <c r="O328"/>
  <c r="P328" l="1"/>
  <c r="O329"/>
  <c r="P329" l="1"/>
  <c r="O330"/>
  <c r="P330" l="1"/>
  <c r="O331"/>
  <c r="P331" l="1"/>
  <c r="O332"/>
  <c r="P332" l="1"/>
  <c r="O333"/>
  <c r="P333" l="1"/>
  <c r="O334"/>
  <c r="P334" l="1"/>
  <c r="O335"/>
  <c r="P335" l="1"/>
  <c r="O336"/>
  <c r="P336" l="1"/>
  <c r="O337"/>
  <c r="P337" l="1"/>
  <c r="O338"/>
  <c r="P338" l="1"/>
  <c r="O339"/>
  <c r="P339" l="1"/>
  <c r="O340"/>
  <c r="P340" l="1"/>
  <c r="O341"/>
  <c r="P341" l="1"/>
  <c r="O342"/>
  <c r="P342" l="1"/>
  <c r="O343"/>
  <c r="P343" l="1"/>
  <c r="O344"/>
  <c r="P344" l="1"/>
  <c r="O345"/>
  <c r="P345" l="1"/>
  <c r="O346"/>
  <c r="P346" l="1"/>
  <c r="O347"/>
  <c r="P347" l="1"/>
  <c r="O348"/>
  <c r="P348" l="1"/>
  <c r="O349"/>
  <c r="P349" l="1"/>
  <c r="O350"/>
  <c r="P350" l="1"/>
  <c r="O351"/>
  <c r="P351" l="1"/>
  <c r="O352"/>
  <c r="P352" l="1"/>
  <c r="O353"/>
  <c r="P353" l="1"/>
  <c r="O354"/>
  <c r="P354" l="1"/>
  <c r="O355"/>
  <c r="P355" l="1"/>
  <c r="O356"/>
  <c r="P356" l="1"/>
  <c r="O357"/>
  <c r="P357" l="1"/>
  <c r="O358"/>
  <c r="P358" l="1"/>
  <c r="O359"/>
  <c r="P359" l="1"/>
  <c r="O360"/>
  <c r="P360" l="1"/>
  <c r="O361"/>
  <c r="P361" l="1"/>
  <c r="O362"/>
  <c r="P362" l="1"/>
  <c r="O363"/>
  <c r="P363" l="1"/>
  <c r="O364"/>
  <c r="P364" l="1"/>
  <c r="O365"/>
  <c r="P365" l="1"/>
  <c r="O366"/>
  <c r="P366" l="1"/>
  <c r="O367"/>
  <c r="P367" l="1"/>
  <c r="O368"/>
  <c r="P368" l="1"/>
  <c r="O369"/>
  <c r="P369" l="1"/>
  <c r="O370"/>
  <c r="P370" l="1"/>
  <c r="O371"/>
  <c r="P371" l="1"/>
  <c r="O372"/>
  <c r="P372" l="1"/>
  <c r="O373"/>
  <c r="P373" l="1"/>
  <c r="O374"/>
  <c r="P374" l="1"/>
  <c r="O375"/>
  <c r="P375" l="1"/>
  <c r="O376"/>
  <c r="P376" l="1"/>
  <c r="O377"/>
  <c r="P377" l="1"/>
  <c r="O378"/>
  <c r="P378" l="1"/>
  <c r="O379"/>
  <c r="P379" l="1"/>
  <c r="O380"/>
  <c r="P380" l="1"/>
  <c r="O381"/>
  <c r="P381" l="1"/>
  <c r="O382"/>
  <c r="P382" l="1"/>
  <c r="O383"/>
  <c r="P383" l="1"/>
  <c r="O384"/>
  <c r="P384" l="1"/>
  <c r="O385"/>
  <c r="P385" l="1"/>
  <c r="O386"/>
  <c r="P386" l="1"/>
  <c r="O387"/>
  <c r="P387" l="1"/>
  <c r="O388"/>
  <c r="P388" l="1"/>
  <c r="O389"/>
  <c r="P389" l="1"/>
  <c r="O390"/>
  <c r="P390" l="1"/>
  <c r="O391"/>
  <c r="P391" l="1"/>
  <c r="O392"/>
  <c r="P392" l="1"/>
  <c r="O393"/>
  <c r="P393" l="1"/>
  <c r="O394"/>
  <c r="P394" l="1"/>
  <c r="O395"/>
  <c r="P395" l="1"/>
  <c r="O396"/>
  <c r="P396" l="1"/>
  <c r="O397"/>
  <c r="P397" l="1"/>
  <c r="O398"/>
  <c r="P398" l="1"/>
  <c r="O399"/>
  <c r="P399" l="1"/>
  <c r="O400"/>
  <c r="P400" l="1"/>
  <c r="O401"/>
  <c r="P401" l="1"/>
  <c r="O402"/>
  <c r="P402" l="1"/>
  <c r="O403"/>
  <c r="P403" l="1"/>
  <c r="O404"/>
  <c r="P404" l="1"/>
  <c r="O405"/>
  <c r="P405" l="1"/>
  <c r="O406"/>
  <c r="P406" s="1"/>
  <c r="F5" i="106" l="1"/>
  <c r="M21" s="1"/>
  <c r="F4"/>
  <c r="L21" s="1"/>
  <c r="C9" i="113" s="1"/>
  <c r="B5" i="106"/>
  <c r="M18" s="1"/>
  <c r="B4"/>
  <c r="L18" s="1"/>
  <c r="C8" i="113" s="1"/>
  <c r="D8" l="1"/>
  <c r="E8" s="1"/>
  <c r="H5" i="106"/>
  <c r="M19" s="1"/>
  <c r="H4"/>
  <c r="L19" s="1"/>
  <c r="D9" i="113"/>
  <c r="E9" s="1"/>
</calcChain>
</file>

<file path=xl/sharedStrings.xml><?xml version="1.0" encoding="utf-8"?>
<sst xmlns="http://schemas.openxmlformats.org/spreadsheetml/2006/main" count="779" uniqueCount="347">
  <si>
    <t>tau</t>
  </si>
  <si>
    <t>latino</t>
  </si>
  <si>
    <t>bafrac</t>
  </si>
  <si>
    <t>Case</t>
  </si>
  <si>
    <t>Base</t>
  </si>
  <si>
    <t>White</t>
  </si>
  <si>
    <t>High ed</t>
  </si>
  <si>
    <t>High P</t>
  </si>
  <si>
    <t>Intercept</t>
  </si>
  <si>
    <t>Latino</t>
  </si>
  <si>
    <t>Fraction of neighbors with BAs</t>
  </si>
  <si>
    <t>Race</t>
  </si>
  <si>
    <t>Principal, dollars</t>
  </si>
  <si>
    <t>Percent of neighbors with BA degree</t>
  </si>
  <si>
    <t>African-American</t>
  </si>
  <si>
    <t>Highly educated neighbors</t>
  </si>
  <si>
    <t>High principal</t>
  </si>
  <si>
    <t>P</t>
  </si>
  <si>
    <t>BA frac</t>
  </si>
  <si>
    <t>Cases</t>
  </si>
  <si>
    <t>Principal, hundreds of thousands of dollars</t>
  </si>
  <si>
    <t>African-American borrower</t>
  </si>
  <si>
    <t>AfAm</t>
  </si>
  <si>
    <t>Difference from base case, dollars</t>
  </si>
  <si>
    <t>Name</t>
  </si>
  <si>
    <t>base</t>
  </si>
  <si>
    <t>Description</t>
  </si>
  <si>
    <t>Link</t>
  </si>
  <si>
    <t>cases</t>
  </si>
  <si>
    <t>Illustrative cases</t>
  </si>
  <si>
    <t>CS</t>
  </si>
  <si>
    <t>High CS</t>
  </si>
  <si>
    <t>High credit score</t>
  </si>
  <si>
    <t>principal</t>
  </si>
  <si>
    <t>Quantiles</t>
  </si>
  <si>
    <t>sample</t>
  </si>
  <si>
    <t>Description of data</t>
  </si>
  <si>
    <t>rates</t>
  </si>
  <si>
    <t>Distribution of interest rates</t>
  </si>
  <si>
    <t>ratesheet</t>
  </si>
  <si>
    <t>Example of a rate sheet</t>
  </si>
  <si>
    <t>surplus</t>
  </si>
  <si>
    <t>Surplus by interest rate</t>
  </si>
  <si>
    <t>surplus7</t>
  </si>
  <si>
    <t>Surplus by interest rate, 7-year holding</t>
  </si>
  <si>
    <t>surplus4</t>
  </si>
  <si>
    <t>Surplus by interest rate, 4-year holding</t>
  </si>
  <si>
    <t>example</t>
  </si>
  <si>
    <t>Example of a loan transaction</t>
  </si>
  <si>
    <t>YSP</t>
  </si>
  <si>
    <t>YSPs by interest rate in FHA data</t>
  </si>
  <si>
    <t>YSP2</t>
  </si>
  <si>
    <t>Tables and figures</t>
  </si>
  <si>
    <t xml:space="preserve">YSP </t>
  </si>
  <si>
    <t>Figure showing rate sheet and FHA YSPs</t>
  </si>
  <si>
    <t>Dependent Variable: TOTALCOST</t>
  </si>
  <si>
    <t>Method: Quantile Regression (Median)</t>
  </si>
  <si>
    <t>Date: 01/30/10   Time: 15:44</t>
  </si>
  <si>
    <t>Sample (adjusted): 1 1415</t>
  </si>
  <si>
    <t>Included observations: 1415 after adjustments</t>
  </si>
  <si>
    <t>Huber Sandwich Standard Errors &amp; Covariance</t>
  </si>
  <si>
    <t>Sparsity method: Kernel (Epanechnikov) using residuals</t>
  </si>
  <si>
    <t>Bandwidth method: Hall-Sheather, bw=0.08654</t>
  </si>
  <si>
    <t>Estimation successful but solution may not be unique</t>
  </si>
  <si>
    <t>Variable</t>
  </si>
  <si>
    <t>Coefficient</t>
  </si>
  <si>
    <t>Std. Error</t>
  </si>
  <si>
    <t>t-Statistic</t>
  </si>
  <si>
    <t xml:space="preserve">Prob.  </t>
  </si>
  <si>
    <t>PRINCIPAL</t>
  </si>
  <si>
    <t>BAFRAC</t>
  </si>
  <si>
    <t>AFAM</t>
  </si>
  <si>
    <t>LATINO</t>
  </si>
  <si>
    <t>C</t>
  </si>
  <si>
    <t>Pseudo 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</si>
  <si>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</si>
  <si>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</si>
  <si>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</si>
  <si>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</si>
  <si>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Objective</t>
  </si>
  <si>
    <t>Quantile dependent var</t>
  </si>
  <si>
    <t xml:space="preserve">    Restr. objective</t>
  </si>
  <si>
    <t>Sparsity</t>
  </si>
  <si>
    <t xml:space="preserve">    Quasi-LR statistic</t>
  </si>
  <si>
    <t>Prob(Quasi-LR stat)</t>
  </si>
  <si>
    <t>Characteristic</t>
  </si>
  <si>
    <t>median</t>
  </si>
  <si>
    <t>Estimation results for median</t>
  </si>
  <si>
    <t>Credit score, hundreds</t>
  </si>
  <si>
    <t>Estimated median total charge, dollars</t>
  </si>
  <si>
    <t>basecdf</t>
  </si>
  <si>
    <t>Comparison of raw and smoothed cdf</t>
  </si>
  <si>
    <t>basedens</t>
  </si>
  <si>
    <t>casedists</t>
  </si>
  <si>
    <t>Comparison of raw and smoothed densities</t>
  </si>
  <si>
    <t>Smoothed densities for cases</t>
  </si>
  <si>
    <t>Smoothed cdf</t>
  </si>
  <si>
    <t>Raw density</t>
  </si>
  <si>
    <t>totalcost</t>
  </si>
  <si>
    <t>totalcost principal bafrac cs afam latino  c</t>
  </si>
  <si>
    <t>Case 1</t>
  </si>
  <si>
    <t>Case 1 Base</t>
  </si>
  <si>
    <t>Case 2 AfAm</t>
  </si>
  <si>
    <t>Case 3 More ed</t>
  </si>
  <si>
    <t>Case 5 Better credit</t>
  </si>
  <si>
    <t>Case 4 high principal</t>
  </si>
  <si>
    <t>baseN</t>
  </si>
  <si>
    <t>Implied distributions of broker cost for N=2:4</t>
  </si>
  <si>
    <t>costcases</t>
  </si>
  <si>
    <t>Implied distributions of broker cost for N=2, by case</t>
  </si>
  <si>
    <t>Medians</t>
  </si>
  <si>
    <t>Means</t>
  </si>
  <si>
    <t>stdev meds</t>
  </si>
  <si>
    <t>stdev means</t>
  </si>
  <si>
    <t>N=3</t>
  </si>
  <si>
    <t>N=4</t>
  </si>
  <si>
    <t>Imp median</t>
  </si>
  <si>
    <t>Imp mean</t>
  </si>
  <si>
    <t>stdev imp meds</t>
  </si>
  <si>
    <t>stdev imp means</t>
  </si>
  <si>
    <t>Case 2</t>
  </si>
  <si>
    <t>Case 3</t>
  </si>
  <si>
    <t>Case 4</t>
  </si>
  <si>
    <t>Case 5</t>
  </si>
  <si>
    <t>N=2</t>
  </si>
  <si>
    <t>Mean gain from shopping from one additional broker, dollars</t>
  </si>
  <si>
    <t>Mean gain from shopping from two additional brokers, dollars</t>
  </si>
  <si>
    <t>Bootstrap standard errors in parentheses</t>
  </si>
  <si>
    <t>gains</t>
  </si>
  <si>
    <t xml:space="preserve">table </t>
  </si>
  <si>
    <t>figure</t>
  </si>
  <si>
    <t>Bootstrap standard errors from Matlab:</t>
  </si>
  <si>
    <t>Coefficient (bootstrap standard error)</t>
  </si>
  <si>
    <t>Bootstrap standard errors in parentheses.</t>
  </si>
  <si>
    <t>Distributions of charges, from Matlab</t>
  </si>
  <si>
    <t>Method: Quantile Regression (tau = 0.1)</t>
  </si>
  <si>
    <t>Date: 02/14/10   Time: 14:56</t>
  </si>
  <si>
    <t>Sample: 1 1415</t>
  </si>
  <si>
    <t>Included observations: 1415</t>
  </si>
  <si>
    <t>Bandwidth method: Hall-Sheather, bw=0.030819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</si>
  <si>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</si>
  <si>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</si>
  <si>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</si>
  <si>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</si>
  <si>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</si>
  <si>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</si>
  <si>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</si>
  <si>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</si>
  <si>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</si>
  <si>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</si>
  <si>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Method: Quantile Regression (tau = 0.9)</t>
  </si>
  <si>
    <t>Method: Least Squares</t>
  </si>
  <si>
    <t>R-squared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</si>
  <si>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</si>
  <si>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</si>
  <si>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</si>
  <si>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</si>
  <si>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</si>
  <si>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Durbin-Watson stat</t>
  </si>
  <si>
    <t>Credit score</t>
  </si>
  <si>
    <t>Base case</t>
  </si>
  <si>
    <t>Cost</t>
  </si>
  <si>
    <t>Profit</t>
  </si>
  <si>
    <t>Total</t>
  </si>
  <si>
    <t>Mean</t>
  </si>
  <si>
    <t>Median</t>
  </si>
  <si>
    <t>amount</t>
  </si>
  <si>
    <t>margin</t>
  </si>
  <si>
    <t>cost</t>
  </si>
  <si>
    <t>total</t>
  </si>
  <si>
    <t>q</t>
  </si>
  <si>
    <t>profit</t>
  </si>
  <si>
    <t>intensive</t>
  </si>
  <si>
    <t>Distributions of charges for N=2 to 4</t>
  </si>
  <si>
    <t>Median gains for N=3,4 for the 5 cases</t>
  </si>
  <si>
    <t>densprofit</t>
  </si>
  <si>
    <t>Distributions of margin, cost, and total charge, base case</t>
  </si>
  <si>
    <t>division</t>
  </si>
  <si>
    <t>Distribution of the cash fraction of the closing payment</t>
  </si>
  <si>
    <t>table</t>
  </si>
  <si>
    <t>divest</t>
  </si>
  <si>
    <t>Relation between cash fraction and size of closing payment</t>
  </si>
  <si>
    <t>Rate</t>
  </si>
  <si>
    <t>Interest</t>
  </si>
  <si>
    <t>60 days</t>
  </si>
  <si>
    <t>45 days</t>
  </si>
  <si>
    <t>30 days</t>
  </si>
  <si>
    <t>15 days</t>
  </si>
  <si>
    <t>Grand Total</t>
  </si>
  <si>
    <t>sigma</t>
  </si>
  <si>
    <t>Slope</t>
  </si>
  <si>
    <t>Stdev</t>
  </si>
  <si>
    <t>Number</t>
  </si>
  <si>
    <t>Max</t>
  </si>
  <si>
    <t>Average</t>
  </si>
  <si>
    <t>StdDev of Value</t>
  </si>
  <si>
    <t>Value</t>
  </si>
  <si>
    <t>Bank</t>
  </si>
  <si>
    <t>Row</t>
  </si>
  <si>
    <t>Sorted</t>
  </si>
  <si>
    <t>Lock</t>
  </si>
  <si>
    <t>8 and higher</t>
  </si>
  <si>
    <t>7 5/8 to 7 7/8</t>
  </si>
  <si>
    <t>7 1/2</t>
  </si>
  <si>
    <t>7 to 7 3/8</t>
  </si>
  <si>
    <t>Below 7</t>
  </si>
  <si>
    <t>Standard error</t>
  </si>
  <si>
    <t>Average yield-spread premium per $100 principal</t>
  </si>
  <si>
    <t>Average rate in category, percent</t>
  </si>
  <si>
    <t>Interest rate in category, percent</t>
  </si>
  <si>
    <t>Average of rate</t>
  </si>
  <si>
    <t>Average of YSP/princ</t>
  </si>
  <si>
    <t>StdDev of YSP/princ</t>
  </si>
  <si>
    <t>Count of Bafrac</t>
  </si>
  <si>
    <t>Row Labels</t>
  </si>
  <si>
    <t>Values</t>
  </si>
  <si>
    <t>Copied from 'T rates' in Mortgage data.xlsx</t>
  </si>
  <si>
    <t>Y(r)</t>
  </si>
  <si>
    <t>slope</t>
  </si>
  <si>
    <t>Net(r)</t>
  </si>
  <si>
    <t>PDV R</t>
  </si>
  <si>
    <t>PDV x</t>
  </si>
  <si>
    <t>R(r,T)</t>
  </si>
  <si>
    <t>p(r )</t>
  </si>
  <si>
    <t>r</t>
  </si>
  <si>
    <t>Surplus</t>
  </si>
  <si>
    <t>Per $100</t>
  </si>
  <si>
    <t>Net cost</t>
  </si>
  <si>
    <t>PDV of repayment</t>
  </si>
  <si>
    <t>PDV  of payments</t>
  </si>
  <si>
    <t>Repayment of principal</t>
  </si>
  <si>
    <t>Annual payment</t>
  </si>
  <si>
    <t>Notional rate</t>
  </si>
  <si>
    <t>rb</t>
  </si>
  <si>
    <t>T</t>
  </si>
  <si>
    <t>T*</t>
  </si>
  <si>
    <t>Y-k</t>
  </si>
  <si>
    <t>k</t>
  </si>
  <si>
    <t>TOTAL</t>
  </si>
  <si>
    <t>commitment fee</t>
  </si>
  <si>
    <t>document review fee</t>
  </si>
  <si>
    <t>fax fee</t>
  </si>
  <si>
    <t>funding fee</t>
  </si>
  <si>
    <t>document processing charge</t>
  </si>
  <si>
    <t>fee for preparing amortization table for loan</t>
  </si>
  <si>
    <t xml:space="preserve">warehouse wire fee </t>
  </si>
  <si>
    <t xml:space="preserve">origination fee </t>
  </si>
  <si>
    <t>From borrower:</t>
  </si>
  <si>
    <t>yield-spread premium (paid outside of closing)</t>
  </si>
  <si>
    <t>From lender:</t>
  </si>
  <si>
    <t>Broker gets</t>
  </si>
  <si>
    <t>Lender delivers $100,000 on behalf of borrower</t>
  </si>
  <si>
    <t>Borrower signs up for 8.875% with a 60-day close, $100,000 loan</t>
  </si>
  <si>
    <t>Lock period</t>
  </si>
  <si>
    <t>Tab</t>
  </si>
  <si>
    <t>Correlation of Y and L</t>
  </si>
  <si>
    <t>Number of loans</t>
  </si>
  <si>
    <t>Percent of neighbors with BA degrees</t>
  </si>
  <si>
    <t>Percent Latino</t>
  </si>
  <si>
    <t>Percent African-American</t>
  </si>
  <si>
    <t>Percent of closing cost paid in cash</t>
  </si>
  <si>
    <t>Total closing charge, dollars</t>
  </si>
  <si>
    <t>Standard deviation</t>
  </si>
  <si>
    <t>Count of 7</t>
  </si>
  <si>
    <t>7 1/8 to 7 3/8</t>
  </si>
  <si>
    <t>Percent of sample</t>
  </si>
  <si>
    <t>Interest rate</t>
  </si>
  <si>
    <t xml:space="preserve">rates </t>
  </si>
  <si>
    <t>Count of cat</t>
  </si>
  <si>
    <t>StdDev of YSP/principal</t>
  </si>
  <si>
    <t>Average of YSP/principal</t>
  </si>
  <si>
    <t>cat</t>
  </si>
  <si>
    <t>rate</t>
  </si>
  <si>
    <t>YSP/principal</t>
  </si>
  <si>
    <t>Standard deviation of YSP ratio</t>
  </si>
  <si>
    <t>Table YSP</t>
  </si>
  <si>
    <t>Regression, mean</t>
  </si>
  <si>
    <t>Quantile, 90th percentile</t>
  </si>
  <si>
    <t>Quantile, median</t>
  </si>
  <si>
    <t>Quantile, 10th percentile</t>
  </si>
  <si>
    <t>Estimation</t>
  </si>
  <si>
    <t>Fraction of Total Closing Cost Paid in Cash</t>
  </si>
  <si>
    <t>Total Closing Cost in the Base Case, by Division between Cash and YSP, Dollars</t>
  </si>
  <si>
    <t>Regression</t>
  </si>
  <si>
    <t>Quantile</t>
  </si>
  <si>
    <t>Base val</t>
  </si>
  <si>
    <t>divest2</t>
  </si>
  <si>
    <t>Values for insertion in the Tex file</t>
  </si>
  <si>
    <t>Format</t>
  </si>
  <si>
    <t>MedianGain</t>
  </si>
  <si>
    <t>MedianGain2</t>
  </si>
  <si>
    <t>MedianGain21</t>
  </si>
  <si>
    <t>MedianGain22</t>
  </si>
  <si>
    <t>SampleSize</t>
  </si>
  <si>
    <t>AverageCharge</t>
  </si>
  <si>
    <t>AverageScore</t>
  </si>
  <si>
    <t>BA</t>
  </si>
  <si>
    <t>MedianHigh</t>
  </si>
  <si>
    <t>MedianAfAm</t>
  </si>
  <si>
    <t>MedianLatino</t>
  </si>
  <si>
    <t>Standard dev credit score</t>
  </si>
  <si>
    <t>Effect of one sd increase</t>
  </si>
  <si>
    <t>BAsd</t>
  </si>
  <si>
    <t>MedianBA</t>
  </si>
  <si>
    <t>MedianScore</t>
  </si>
  <si>
    <t>MedianTotal</t>
  </si>
  <si>
    <t>WhiteGain</t>
  </si>
  <si>
    <t>HighPGain</t>
  </si>
  <si>
    <t>WhiteGain4</t>
  </si>
  <si>
    <t>HighPGain4</t>
  </si>
  <si>
    <t>s10</t>
  </si>
  <si>
    <t>Median4010</t>
  </si>
  <si>
    <t>Mean4010</t>
  </si>
  <si>
    <t>Median9040</t>
  </si>
  <si>
    <t>s1090</t>
  </si>
  <si>
    <t>s7090</t>
  </si>
  <si>
    <t>10th percentile, .5</t>
  </si>
  <si>
    <t>Ltau1050</t>
  </si>
  <si>
    <t>MedianGainA</t>
  </si>
  <si>
    <t>MedianGainB</t>
  </si>
  <si>
    <t>MedianGainC</t>
  </si>
  <si>
    <t>WhiteGainA</t>
  </si>
  <si>
    <t>HighPGainA</t>
  </si>
  <si>
    <t>MedianA</t>
  </si>
  <si>
    <t>sA</t>
  </si>
  <si>
    <t>sB</t>
  </si>
  <si>
    <t>sC</t>
  </si>
  <si>
    <t>Ltau</t>
  </si>
  <si>
    <t>MedianB</t>
  </si>
  <si>
    <t>MeanA</t>
  </si>
  <si>
    <t>Calculation procedure</t>
  </si>
  <si>
    <t>1. Run Matlab program 'MainQBootPhase1.m' to prepare the data for quantile estimation in EViews</t>
  </si>
  <si>
    <t>2. Run EViews program 'qreg_prog.prg'</t>
  </si>
  <si>
    <t>1. Run Matlab program 'MainQBootPhase2.m' to perform remaining calculations</t>
  </si>
  <si>
    <t>Files:</t>
  </si>
  <si>
    <t>MainQBootPhase1 reads data from ConsumerConfusionConfidential.xlsx and writes:</t>
  </si>
  <si>
    <t xml:space="preserve">  a. Bootstrap data for EViews.xls containing processed data for EViews</t>
  </si>
  <si>
    <t xml:space="preserve">  b. Two tabs in this spreadsheet</t>
  </si>
  <si>
    <t xml:space="preserve">  c. The Matlab file QBoot.mat for Phase 2</t>
  </si>
  <si>
    <t>qreg_prog reads the file above and writes Bootstrap results from EViews.xls</t>
  </si>
  <si>
    <t>MainQBootPhase2 reads data from files above and writes many tabs in this spreadsheet</t>
  </si>
  <si>
    <t>Data processing in ConsumerConfusionConfidential.xlsx</t>
  </si>
  <si>
    <t>'Data' contians the original data on the FHA loans</t>
  </si>
  <si>
    <t>'Key variables' contains selected variables</t>
  </si>
  <si>
    <t>'Key vars brokered' contains the 1525 loans with positive YSPs, taken as the brokered loans</t>
  </si>
  <si>
    <t>'sorted' contains the same loans sorted by coupon rate</t>
  </si>
  <si>
    <t>'To Matlab' contains the1415  loans with rates of 7% and above, taken to be unsubsidized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</si>
</sst>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00"/>
    <numFmt numFmtId="165" formatCode="0.00_);\(0.00\)"/>
    <numFmt numFmtId="166" formatCode="0.0"/>
    <numFmt numFmtId="167" formatCode="0_);\(0\)"/>
    <numFmt numFmtId="168" formatCode="0.0000"/>
    <numFmt numFmtId="169" formatCode="0.000%"/>
    <numFmt numFmtId="170" formatCode="_(* #,##0_);_(* \(#,##0\);_(* &quot;-&quot;??_);_(@_)"/>
  </numFmts>
  <fonts count="26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2"/>
    </font>
    <font>
      <u/>
      <sz val="12"/>
      <color theme="10"/>
      <name val="Times New Roman"/>
      <family val="2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  <xf numFmtId="43" fontId="16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center" vertical="top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3" fontId="0" fillId="0" borderId="0" xfId="0" applyNumberFormat="1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7" fontId="0" fillId="0" borderId="0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7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166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167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68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2"/>
    <xf numFmtId="164" fontId="8" fillId="0" borderId="0" xfId="2" applyNumberFormat="1"/>
    <xf numFmtId="169" fontId="9" fillId="0" borderId="0" xfId="2" applyNumberFormat="1" applyFont="1" applyBorder="1" applyAlignment="1">
      <alignment horizontal="center"/>
    </xf>
    <xf numFmtId="169" fontId="9" fillId="0" borderId="6" xfId="2" applyNumberFormat="1" applyFont="1" applyBorder="1" applyAlignment="1">
      <alignment horizontal="center"/>
    </xf>
    <xf numFmtId="0" fontId="8" fillId="0" borderId="3" xfId="2" applyBorder="1"/>
    <xf numFmtId="0" fontId="8" fillId="0" borderId="0" xfId="2" applyBorder="1"/>
    <xf numFmtId="164" fontId="8" fillId="0" borderId="0" xfId="2" applyNumberFormat="1" applyFill="1" applyBorder="1"/>
    <xf numFmtId="164" fontId="8" fillId="2" borderId="0" xfId="2" applyNumberFormat="1" applyFill="1" applyBorder="1"/>
    <xf numFmtId="164" fontId="8" fillId="0" borderId="6" xfId="2" applyNumberFormat="1" applyFill="1" applyBorder="1"/>
    <xf numFmtId="0" fontId="8" fillId="0" borderId="7" xfId="2" applyBorder="1" applyAlignment="1">
      <alignment horizontal="center"/>
    </xf>
    <xf numFmtId="0" fontId="9" fillId="0" borderId="0" xfId="2" applyFont="1"/>
    <xf numFmtId="0" fontId="8" fillId="0" borderId="0" xfId="2" applyAlignment="1">
      <alignment horizontal="left"/>
    </xf>
    <xf numFmtId="164" fontId="8" fillId="0" borderId="3" xfId="2" applyNumberFormat="1" applyFill="1" applyBorder="1"/>
    <xf numFmtId="0" fontId="8" fillId="0" borderId="3" xfId="2" applyBorder="1" applyAlignment="1">
      <alignment horizontal="center"/>
    </xf>
    <xf numFmtId="2" fontId="8" fillId="0" borderId="0" xfId="2" applyNumberFormat="1"/>
    <xf numFmtId="0" fontId="8" fillId="0" borderId="8" xfId="2" applyNumberFormat="1" applyBorder="1"/>
    <xf numFmtId="0" fontId="8" fillId="0" borderId="9" xfId="2" applyBorder="1"/>
    <xf numFmtId="0" fontId="8" fillId="0" borderId="10" xfId="2" applyNumberFormat="1" applyBorder="1"/>
    <xf numFmtId="0" fontId="8" fillId="0" borderId="11" xfId="2" applyBorder="1"/>
    <xf numFmtId="0" fontId="8" fillId="0" borderId="12" xfId="2" applyNumberFormat="1" applyBorder="1"/>
    <xf numFmtId="0" fontId="8" fillId="0" borderId="13" xfId="2" applyBorder="1"/>
    <xf numFmtId="0" fontId="8" fillId="0" borderId="0" xfId="2" applyAlignment="1">
      <alignment horizontal="right"/>
    </xf>
    <xf numFmtId="0" fontId="12" fillId="0" borderId="0" xfId="2" applyFont="1" applyAlignment="1">
      <alignment horizontal="right"/>
    </xf>
    <xf numFmtId="0" fontId="8" fillId="0" borderId="12" xfId="2" applyBorder="1"/>
    <xf numFmtId="0" fontId="8" fillId="0" borderId="13" xfId="2" pivotButton="1" applyBorder="1"/>
    <xf numFmtId="0" fontId="13" fillId="0" borderId="0" xfId="2" applyFont="1"/>
    <xf numFmtId="2" fontId="13" fillId="0" borderId="0" xfId="2" applyNumberFormat="1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2" fontId="13" fillId="0" borderId="0" xfId="2" applyNumberFormat="1" applyFont="1" applyAlignment="1">
      <alignment horizontal="center" vertical="center"/>
    </xf>
    <xf numFmtId="0" fontId="14" fillId="0" borderId="0" xfId="2" quotePrefix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5" xfId="2" applyFont="1" applyBorder="1" applyAlignment="1">
      <alignment horizontal="center" vertical="center" wrapText="1"/>
    </xf>
    <xf numFmtId="0" fontId="8" fillId="0" borderId="1" xfId="2" applyBorder="1"/>
    <xf numFmtId="168" fontId="8" fillId="0" borderId="0" xfId="2" applyNumberFormat="1"/>
    <xf numFmtId="0" fontId="8" fillId="0" borderId="0" xfId="2" applyFont="1" applyAlignment="1">
      <alignment horizontal="right"/>
    </xf>
    <xf numFmtId="0" fontId="10" fillId="0" borderId="0" xfId="2" applyFont="1" applyAlignment="1">
      <alignment horizontal="right" wrapText="1"/>
    </xf>
    <xf numFmtId="0" fontId="8" fillId="0" borderId="0" xfId="2" applyAlignment="1">
      <alignment horizontal="center"/>
    </xf>
    <xf numFmtId="0" fontId="12" fillId="0" borderId="0" xfId="2" applyFont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16" fillId="0" borderId="0" xfId="3"/>
    <xf numFmtId="0" fontId="17" fillId="0" borderId="0" xfId="3" applyFont="1"/>
    <xf numFmtId="0" fontId="6" fillId="0" borderId="0" xfId="3" applyFont="1"/>
    <xf numFmtId="3" fontId="6" fillId="0" borderId="0" xfId="3" applyNumberFormat="1" applyFont="1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left"/>
    </xf>
    <xf numFmtId="0" fontId="18" fillId="0" borderId="3" xfId="3" applyFont="1" applyBorder="1" applyAlignment="1">
      <alignment horizontal="center"/>
    </xf>
    <xf numFmtId="0" fontId="18" fillId="0" borderId="0" xfId="3" applyFont="1" applyAlignment="1">
      <alignment horizontal="center"/>
    </xf>
    <xf numFmtId="3" fontId="18" fillId="0" borderId="0" xfId="3" applyNumberFormat="1" applyFont="1"/>
    <xf numFmtId="0" fontId="19" fillId="0" borderId="0" xfId="3" applyFont="1"/>
    <xf numFmtId="0" fontId="20" fillId="0" borderId="0" xfId="2" applyFont="1"/>
    <xf numFmtId="0" fontId="12" fillId="0" borderId="0" xfId="2" applyFont="1"/>
    <xf numFmtId="0" fontId="20" fillId="0" borderId="0" xfId="2" applyFont="1" applyAlignment="1">
      <alignment horizontal="center"/>
    </xf>
    <xf numFmtId="169" fontId="9" fillId="0" borderId="3" xfId="2" applyNumberFormat="1" applyFont="1" applyBorder="1" applyAlignment="1">
      <alignment horizontal="center"/>
    </xf>
    <xf numFmtId="164" fontId="16" fillId="0" borderId="0" xfId="3" applyNumberFormat="1"/>
    <xf numFmtId="1" fontId="21" fillId="0" borderId="0" xfId="3" applyNumberFormat="1" applyFont="1" applyBorder="1" applyAlignment="1">
      <alignment horizontal="center" vertical="center"/>
    </xf>
    <xf numFmtId="0" fontId="16" fillId="0" borderId="0" xfId="3" applyAlignment="1">
      <alignment horizontal="right"/>
    </xf>
    <xf numFmtId="2" fontId="16" fillId="0" borderId="0" xfId="3" applyNumberFormat="1"/>
    <xf numFmtId="1" fontId="21" fillId="0" borderId="0" xfId="3" applyNumberFormat="1" applyFont="1" applyAlignment="1">
      <alignment horizontal="center" vertical="center"/>
    </xf>
    <xf numFmtId="0" fontId="21" fillId="0" borderId="0" xfId="3" applyFont="1" applyAlignment="1">
      <alignment vertical="center" wrapText="1"/>
    </xf>
    <xf numFmtId="1" fontId="21" fillId="0" borderId="14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0" fontId="21" fillId="0" borderId="14" xfId="3" applyFont="1" applyFill="1" applyBorder="1" applyAlignment="1">
      <alignment vertical="center" wrapText="1"/>
    </xf>
    <xf numFmtId="3" fontId="21" fillId="0" borderId="0" xfId="3" applyNumberFormat="1" applyFont="1" applyAlignment="1">
      <alignment horizontal="center" vertical="center"/>
    </xf>
    <xf numFmtId="1" fontId="21" fillId="0" borderId="3" xfId="3" applyNumberFormat="1" applyFont="1" applyBorder="1" applyAlignment="1">
      <alignment horizontal="center" vertical="center"/>
    </xf>
    <xf numFmtId="0" fontId="21" fillId="0" borderId="3" xfId="3" applyFont="1" applyBorder="1" applyAlignment="1">
      <alignment vertical="center" wrapText="1"/>
    </xf>
    <xf numFmtId="37" fontId="21" fillId="0" borderId="0" xfId="3" applyNumberFormat="1" applyFont="1" applyAlignment="1">
      <alignment horizontal="center" vertical="center"/>
    </xf>
    <xf numFmtId="37" fontId="21" fillId="0" borderId="0" xfId="4" applyNumberFormat="1" applyFont="1" applyAlignment="1">
      <alignment horizontal="center" vertical="center"/>
    </xf>
    <xf numFmtId="0" fontId="22" fillId="0" borderId="5" xfId="3" applyFont="1" applyBorder="1" applyAlignment="1">
      <alignment horizontal="center" vertical="center" wrapText="1"/>
    </xf>
    <xf numFmtId="0" fontId="21" fillId="0" borderId="5" xfId="3" applyFont="1" applyBorder="1"/>
    <xf numFmtId="0" fontId="16" fillId="0" borderId="1" xfId="3" applyBorder="1"/>
    <xf numFmtId="0" fontId="16" fillId="0" borderId="0" xfId="3" applyNumberFormat="1"/>
    <xf numFmtId="1" fontId="16" fillId="0" borderId="0" xfId="3" applyNumberFormat="1" applyAlignment="1">
      <alignment horizontal="left"/>
    </xf>
    <xf numFmtId="0" fontId="16" fillId="0" borderId="0" xfId="3" pivotButton="1"/>
    <xf numFmtId="0" fontId="16" fillId="0" borderId="0" xfId="3" applyAlignment="1">
      <alignment horizontal="left"/>
    </xf>
    <xf numFmtId="166" fontId="16" fillId="0" borderId="0" xfId="3" applyNumberFormat="1"/>
    <xf numFmtId="166" fontId="21" fillId="0" borderId="0" xfId="3" applyNumberFormat="1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166" fontId="21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166" fontId="21" fillId="0" borderId="0" xfId="3" applyNumberFormat="1" applyFont="1" applyAlignment="1">
      <alignment horizontal="center" vertical="center"/>
    </xf>
    <xf numFmtId="0" fontId="21" fillId="0" borderId="0" xfId="3" quotePrefix="1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3" fillId="0" borderId="0" xfId="3" applyFont="1" applyAlignment="1">
      <alignment vertical="center"/>
    </xf>
    <xf numFmtId="0" fontId="8" fillId="0" borderId="0" xfId="2" applyNumberFormat="1"/>
    <xf numFmtId="0" fontId="8" fillId="0" borderId="0" xfId="2" pivotButton="1"/>
    <xf numFmtId="167" fontId="0" fillId="0" borderId="0" xfId="0" applyNumberFormat="1" applyAlignment="1">
      <alignment horizontal="center" vertical="top"/>
    </xf>
    <xf numFmtId="0" fontId="1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3" xfId="0" applyBorder="1"/>
    <xf numFmtId="0" fontId="16" fillId="0" borderId="0" xfId="2" applyFont="1"/>
    <xf numFmtId="0" fontId="24" fillId="0" borderId="0" xfId="2" applyFont="1"/>
    <xf numFmtId="0" fontId="25" fillId="0" borderId="0" xfId="2" applyFont="1"/>
    <xf numFmtId="170" fontId="16" fillId="0" borderId="0" xfId="2" applyNumberFormat="1" applyFont="1" applyAlignment="1">
      <alignment horizontal="center"/>
    </xf>
    <xf numFmtId="37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2" applyAlignment="1">
      <alignment horizontal="center"/>
    </xf>
    <xf numFmtId="0" fontId="12" fillId="0" borderId="7" xfId="2" applyFont="1" applyBorder="1" applyAlignment="1">
      <alignment horizont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">
    <cellStyle name="Comma 2" xfId="4"/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9.xml"/><Relationship Id="rId18" Type="http://schemas.openxmlformats.org/officeDocument/2006/relationships/chartsheet" Target="chartsheets/sheet9.xml"/><Relationship Id="rId26" Type="http://schemas.openxmlformats.org/officeDocument/2006/relationships/worksheet" Target="worksheets/sheet12.xml"/><Relationship Id="rId39" Type="http://schemas.openxmlformats.org/officeDocument/2006/relationships/worksheet" Target="worksheets/sheet23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2.xml"/><Relationship Id="rId34" Type="http://schemas.openxmlformats.org/officeDocument/2006/relationships/worksheet" Target="worksheets/sheet18.xml"/><Relationship Id="rId42" Type="http://schemas.openxmlformats.org/officeDocument/2006/relationships/worksheet" Target="worksheets/sheet26.xml"/><Relationship Id="rId47" Type="http://schemas.openxmlformats.org/officeDocument/2006/relationships/pivotCacheDefinition" Target="pivotCache/pivotCacheDefinition3.xml"/><Relationship Id="rId50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8.xml"/><Relationship Id="rId17" Type="http://schemas.openxmlformats.org/officeDocument/2006/relationships/chartsheet" Target="chartsheets/sheet8.xml"/><Relationship Id="rId25" Type="http://schemas.openxmlformats.org/officeDocument/2006/relationships/worksheet" Target="worksheets/sheet11.xml"/><Relationship Id="rId33" Type="http://schemas.openxmlformats.org/officeDocument/2006/relationships/worksheet" Target="worksheets/sheet17.xml"/><Relationship Id="rId38" Type="http://schemas.openxmlformats.org/officeDocument/2006/relationships/worksheet" Target="worksheets/sheet22.xml"/><Relationship Id="rId46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7.xml"/><Relationship Id="rId20" Type="http://schemas.openxmlformats.org/officeDocument/2006/relationships/chartsheet" Target="chartsheets/sheet11.xml"/><Relationship Id="rId29" Type="http://schemas.openxmlformats.org/officeDocument/2006/relationships/chartsheet" Target="chartsheets/sheet16.xml"/><Relationship Id="rId41" Type="http://schemas.openxmlformats.org/officeDocument/2006/relationships/worksheet" Target="worksheets/sheet2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4.xml"/><Relationship Id="rId24" Type="http://schemas.openxmlformats.org/officeDocument/2006/relationships/chartsheet" Target="chartsheets/sheet14.xml"/><Relationship Id="rId32" Type="http://schemas.openxmlformats.org/officeDocument/2006/relationships/worksheet" Target="worksheets/sheet16.xml"/><Relationship Id="rId37" Type="http://schemas.openxmlformats.org/officeDocument/2006/relationships/worksheet" Target="worksheets/sheet21.xml"/><Relationship Id="rId40" Type="http://schemas.openxmlformats.org/officeDocument/2006/relationships/worksheet" Target="worksheets/sheet24.xml"/><Relationship Id="rId45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6.xml"/><Relationship Id="rId23" Type="http://schemas.openxmlformats.org/officeDocument/2006/relationships/chartsheet" Target="chartsheets/sheet13.xml"/><Relationship Id="rId28" Type="http://schemas.openxmlformats.org/officeDocument/2006/relationships/chartsheet" Target="chartsheets/sheet15.xml"/><Relationship Id="rId36" Type="http://schemas.openxmlformats.org/officeDocument/2006/relationships/worksheet" Target="worksheets/sheet20.xml"/><Relationship Id="rId49" Type="http://schemas.openxmlformats.org/officeDocument/2006/relationships/theme" Target="theme/theme1.xml"/><Relationship Id="rId10" Type="http://schemas.openxmlformats.org/officeDocument/2006/relationships/worksheet" Target="worksheets/sheet7.xml"/><Relationship Id="rId19" Type="http://schemas.openxmlformats.org/officeDocument/2006/relationships/chartsheet" Target="chartsheets/sheet10.xml"/><Relationship Id="rId31" Type="http://schemas.openxmlformats.org/officeDocument/2006/relationships/worksheet" Target="worksheets/sheet15.xml"/><Relationship Id="rId44" Type="http://schemas.openxmlformats.org/officeDocument/2006/relationships/externalLink" Target="externalLinks/externalLink2.xml"/><Relationship Id="rId52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5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3.xml"/><Relationship Id="rId30" Type="http://schemas.openxmlformats.org/officeDocument/2006/relationships/worksheet" Target="worksheets/sheet14.xml"/><Relationship Id="rId35" Type="http://schemas.openxmlformats.org/officeDocument/2006/relationships/worksheet" Target="worksheets/sheet19.xml"/><Relationship Id="rId43" Type="http://schemas.openxmlformats.org/officeDocument/2006/relationships/externalLink" Target="externalLinks/externalLink1.xml"/><Relationship Id="rId48" Type="http://schemas.openxmlformats.org/officeDocument/2006/relationships/pivotCacheDefinition" Target="pivotCache/pivotCacheDefinition4.xml"/><Relationship Id="rId8" Type="http://schemas.openxmlformats.org/officeDocument/2006/relationships/worksheet" Target="worksheets/sheet5.xml"/><Relationship Id="rId5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9 percent</c:v>
          </c:tx>
          <c:marker>
            <c:symbol val="none"/>
          </c:marker>
          <c:xVal>
            <c:numRef>
              <c:f>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'benefits 7'!$H$9:$H$28</c:f>
              <c:numCache>
                <c:formatCode>0.000</c:formatCode>
                <c:ptCount val="20"/>
                <c:pt idx="0">
                  <c:v>7.5336004977865079</c:v>
                </c:pt>
                <c:pt idx="1">
                  <c:v>6.9109830141740991</c:v>
                </c:pt>
                <c:pt idx="2">
                  <c:v>6.2873373100073904</c:v>
                </c:pt>
                <c:pt idx="3">
                  <c:v>5.6626900333663794</c:v>
                </c:pt>
                <c:pt idx="4">
                  <c:v>5.0370674545273442</c:v>
                </c:pt>
                <c:pt idx="5">
                  <c:v>4.4104954607373958</c:v>
                </c:pt>
                <c:pt idx="6">
                  <c:v>3.7829995514677028</c:v>
                </c:pt>
                <c:pt idx="7">
                  <c:v>3.1546048341380528</c:v>
                </c:pt>
                <c:pt idx="8">
                  <c:v>2.5253360203038477</c:v>
                </c:pt>
                <c:pt idx="9">
                  <c:v>1.8952174222965912</c:v>
                </c:pt>
                <c:pt idx="10">
                  <c:v>1.2642729503085537</c:v>
                </c:pt>
                <c:pt idx="11">
                  <c:v>0.63252610991164637</c:v>
                </c:pt>
                <c:pt idx="12">
                  <c:v>0</c:v>
                </c:pt>
                <c:pt idx="13">
                  <c:v>-0.63328268885420869</c:v>
                </c:pt>
                <c:pt idx="14">
                  <c:v>-1.2672996756426969</c:v>
                </c:pt>
                <c:pt idx="15">
                  <c:v>-1.9020290897722392</c:v>
                </c:pt>
                <c:pt idx="16">
                  <c:v>-2.5374494715362239</c:v>
                </c:pt>
                <c:pt idx="17">
                  <c:v>-3.1735397722187031</c:v>
                </c:pt>
                <c:pt idx="18">
                  <c:v>-3.8102793538427715</c:v>
                </c:pt>
                <c:pt idx="19">
                  <c:v>-4.4476479885750653</c:v>
                </c:pt>
              </c:numCache>
            </c:numRef>
          </c:yVal>
        </c:ser>
        <c:ser>
          <c:idx val="1"/>
          <c:order val="1"/>
          <c:tx>
            <c:v>Rate sheets</c:v>
          </c:tx>
          <c:marker>
            <c:symbol val="dash"/>
            <c:size val="10"/>
          </c:marker>
          <c:errBars>
            <c:errDir val="y"/>
            <c:errBarType val="both"/>
            <c:errValType val="cust"/>
            <c:plus>
              <c:numRef>
                <c:f>Pivots!$M$5:$M$24</c:f>
                <c:numCache>
                  <c:formatCode>General</c:formatCode>
                  <c:ptCount val="20"/>
                  <c:pt idx="0">
                    <c:v>0.4</c:v>
                  </c:pt>
                  <c:pt idx="1">
                    <c:v>0.35355339059327379</c:v>
                  </c:pt>
                  <c:pt idx="2">
                    <c:v>0.35355339059327379</c:v>
                  </c:pt>
                  <c:pt idx="3">
                    <c:v>0.2065822408195411</c:v>
                  </c:pt>
                  <c:pt idx="4">
                    <c:v>0.2538725139375162</c:v>
                  </c:pt>
                  <c:pt idx="5">
                    <c:v>0.19683399718793396</c:v>
                  </c:pt>
                  <c:pt idx="6">
                    <c:v>0.14496221730052014</c:v>
                  </c:pt>
                  <c:pt idx="7">
                    <c:v>0.1372040351908799</c:v>
                  </c:pt>
                  <c:pt idx="8">
                    <c:v>0.13284604482401591</c:v>
                  </c:pt>
                  <c:pt idx="9">
                    <c:v>0.1026431675008722</c:v>
                  </c:pt>
                  <c:pt idx="10">
                    <c:v>0.12498683126285354</c:v>
                  </c:pt>
                  <c:pt idx="11">
                    <c:v>0.11257449324320998</c:v>
                  </c:pt>
                  <c:pt idx="12">
                    <c:v>0.16147346531142875</c:v>
                  </c:pt>
                  <c:pt idx="13">
                    <c:v>0.15619827725639357</c:v>
                  </c:pt>
                  <c:pt idx="14">
                    <c:v>0.12299987095125753</c:v>
                  </c:pt>
                  <c:pt idx="15">
                    <c:v>0.15562374497427472</c:v>
                  </c:pt>
                  <c:pt idx="16">
                    <c:v>0.17052818274734269</c:v>
                  </c:pt>
                  <c:pt idx="17">
                    <c:v>0.25515518154050842</c:v>
                  </c:pt>
                  <c:pt idx="18">
                    <c:v>0.18399501804932064</c:v>
                  </c:pt>
                  <c:pt idx="19">
                    <c:v>0.4</c:v>
                  </c:pt>
                </c:numCache>
              </c:numRef>
            </c:plus>
            <c:minus>
              <c:numRef>
                <c:f>Pivots!$M$5:$M$24</c:f>
                <c:numCache>
                  <c:formatCode>General</c:formatCode>
                  <c:ptCount val="20"/>
                  <c:pt idx="0">
                    <c:v>0.4</c:v>
                  </c:pt>
                  <c:pt idx="1">
                    <c:v>0.35355339059327379</c:v>
                  </c:pt>
                  <c:pt idx="2">
                    <c:v>0.35355339059327379</c:v>
                  </c:pt>
                  <c:pt idx="3">
                    <c:v>0.2065822408195411</c:v>
                  </c:pt>
                  <c:pt idx="4">
                    <c:v>0.2538725139375162</c:v>
                  </c:pt>
                  <c:pt idx="5">
                    <c:v>0.19683399718793396</c:v>
                  </c:pt>
                  <c:pt idx="6">
                    <c:v>0.14496221730052014</c:v>
                  </c:pt>
                  <c:pt idx="7">
                    <c:v>0.1372040351908799</c:v>
                  </c:pt>
                  <c:pt idx="8">
                    <c:v>0.13284604482401591</c:v>
                  </c:pt>
                  <c:pt idx="9">
                    <c:v>0.1026431675008722</c:v>
                  </c:pt>
                  <c:pt idx="10">
                    <c:v>0.12498683126285354</c:v>
                  </c:pt>
                  <c:pt idx="11">
                    <c:v>0.11257449324320998</c:v>
                  </c:pt>
                  <c:pt idx="12">
                    <c:v>0.16147346531142875</c:v>
                  </c:pt>
                  <c:pt idx="13">
                    <c:v>0.15619827725639357</c:v>
                  </c:pt>
                  <c:pt idx="14">
                    <c:v>0.12299987095125753</c:v>
                  </c:pt>
                  <c:pt idx="15">
                    <c:v>0.15562374497427472</c:v>
                  </c:pt>
                  <c:pt idx="16">
                    <c:v>0.17052818274734269</c:v>
                  </c:pt>
                  <c:pt idx="17">
                    <c:v>0.25515518154050842</c:v>
                  </c:pt>
                  <c:pt idx="18">
                    <c:v>0.18399501804932064</c:v>
                  </c:pt>
                  <c:pt idx="19">
                    <c:v>0.4</c:v>
                  </c:pt>
                </c:numCache>
              </c:numRef>
            </c:minus>
          </c:errBars>
          <c:xVal>
            <c:numRef>
              <c:f>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Pivots!$N$5:$N$24</c:f>
              <c:numCache>
                <c:formatCode>0.00</c:formatCode>
                <c:ptCount val="20"/>
                <c:pt idx="0">
                  <c:v>-5.875</c:v>
                </c:pt>
                <c:pt idx="1">
                  <c:v>-5.125</c:v>
                </c:pt>
                <c:pt idx="2">
                  <c:v>-4.625</c:v>
                </c:pt>
                <c:pt idx="3">
                  <c:v>-4.296999999999997</c:v>
                </c:pt>
                <c:pt idx="4">
                  <c:v>-3.6146666666666647</c:v>
                </c:pt>
                <c:pt idx="5">
                  <c:v>-3.03125</c:v>
                </c:pt>
                <c:pt idx="6">
                  <c:v>-2.518800000000013</c:v>
                </c:pt>
                <c:pt idx="7">
                  <c:v>-2.0114545454545407</c:v>
                </c:pt>
                <c:pt idx="8">
                  <c:v>-1.5833333333333286</c:v>
                </c:pt>
                <c:pt idx="9">
                  <c:v>-1.0259999999999962</c:v>
                </c:pt>
                <c:pt idx="10">
                  <c:v>-0.64066666666667516</c:v>
                </c:pt>
                <c:pt idx="11">
                  <c:v>-0.16150000000000375</c:v>
                </c:pt>
                <c:pt idx="12">
                  <c:v>0.10800000000000409</c:v>
                </c:pt>
                <c:pt idx="13">
                  <c:v>0.44327272727274192</c:v>
                </c:pt>
                <c:pt idx="14">
                  <c:v>1.0178571428571388</c:v>
                </c:pt>
                <c:pt idx="15">
                  <c:v>1.2249999999999943</c:v>
                </c:pt>
                <c:pt idx="16">
                  <c:v>1.46875</c:v>
                </c:pt>
                <c:pt idx="17">
                  <c:v>1.5833333333333286</c:v>
                </c:pt>
                <c:pt idx="18">
                  <c:v>1.7083333333333286</c:v>
                </c:pt>
                <c:pt idx="19">
                  <c:v>2</c:v>
                </c:pt>
              </c:numCache>
            </c:numRef>
          </c:yVal>
        </c:ser>
        <c:ser>
          <c:idx val="2"/>
          <c:order val="2"/>
          <c:tx>
            <c:v>Surplus</c:v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marker>
            <c:symbol val="none"/>
          </c:marker>
          <c:xVal>
            <c:numRef>
              <c:f>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'benefits 7'!$M$9:$M$28</c:f>
              <c:numCache>
                <c:formatCode>0.0000</c:formatCode>
                <c:ptCount val="20"/>
                <c:pt idx="0">
                  <c:v>1.1586004977865079</c:v>
                </c:pt>
                <c:pt idx="1">
                  <c:v>1.2859830141740991</c:v>
                </c:pt>
                <c:pt idx="2">
                  <c:v>1.1623373100073904</c:v>
                </c:pt>
                <c:pt idx="3">
                  <c:v>0.86569003336638239</c:v>
                </c:pt>
                <c:pt idx="4">
                  <c:v>0.92240078786067947</c:v>
                </c:pt>
                <c:pt idx="5">
                  <c:v>0.8792454607373954</c:v>
                </c:pt>
                <c:pt idx="6">
                  <c:v>0.76419955146768981</c:v>
                </c:pt>
                <c:pt idx="7">
                  <c:v>0.64315028868351165</c:v>
                </c:pt>
                <c:pt idx="8">
                  <c:v>0.44200268697051914</c:v>
                </c:pt>
                <c:pt idx="9">
                  <c:v>0.36921742229659471</c:v>
                </c:pt>
                <c:pt idx="10">
                  <c:v>0.12360628364187853</c:v>
                </c:pt>
                <c:pt idx="11">
                  <c:v>-2.8973890088357379E-2</c:v>
                </c:pt>
                <c:pt idx="12">
                  <c:v>-0.39199999999999618</c:v>
                </c:pt>
                <c:pt idx="13">
                  <c:v>-0.69000996158146699</c:v>
                </c:pt>
                <c:pt idx="14">
                  <c:v>-0.74944253278555817</c:v>
                </c:pt>
                <c:pt idx="15">
                  <c:v>-1.1770290897722449</c:v>
                </c:pt>
                <c:pt idx="16">
                  <c:v>-1.5686994715362237</c:v>
                </c:pt>
                <c:pt idx="17">
                  <c:v>-2.0902064388853745</c:v>
                </c:pt>
                <c:pt idx="18">
                  <c:v>-2.6019460205094429</c:v>
                </c:pt>
                <c:pt idx="19">
                  <c:v>-2.9476479885750653</c:v>
                </c:pt>
              </c:numCache>
            </c:numRef>
          </c:yVal>
        </c:ser>
        <c:axId val="85053824"/>
        <c:axId val="85055744"/>
      </c:scatterChart>
      <c:valAx>
        <c:axId val="85053824"/>
        <c:scaling>
          <c:orientation val="minMax"/>
          <c:max val="10"/>
          <c:min val="7.5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Mortgage coupon interest rate, percent per year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5055744"/>
        <c:crossesAt val="-8"/>
        <c:crossBetween val="midCat"/>
      </c:valAx>
      <c:valAx>
        <c:axId val="850557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Dollars per $100 principal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5053824"/>
        <c:crossesAt val="-4"/>
        <c:crossBetween val="midCat"/>
      </c:valAx>
    </c:plotArea>
    <c:plotVisOnly val="1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472506182974546"/>
          <c:y val="2.7759000774422816E-2"/>
          <c:w val="0.84729583272189057"/>
          <c:h val="0.8162568992585586"/>
        </c:manualLayout>
      </c:layout>
      <c:scatterChart>
        <c:scatterStyle val="lineMarker"/>
        <c:ser>
          <c:idx val="0"/>
          <c:order val="0"/>
          <c:tx>
            <c:v>Base case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data'!$K$5:$K$103</c:f>
              <c:numCache>
                <c:formatCode>General</c:formatCode>
                <c:ptCount val="99"/>
                <c:pt idx="0">
                  <c:v>3.3337797900037311E-3</c:v>
                </c:pt>
                <c:pt idx="1">
                  <c:v>4.9443952557767555E-3</c:v>
                </c:pt>
                <c:pt idx="2">
                  <c:v>7.0627470656637083E-3</c:v>
                </c:pt>
                <c:pt idx="3">
                  <c:v>9.7462880288177057E-3</c:v>
                </c:pt>
                <c:pt idx="4">
                  <c:v>1.3038032188260169E-2</c:v>
                </c:pt>
                <c:pt idx="5">
                  <c:v>1.6973419163782831E-2</c:v>
                </c:pt>
                <c:pt idx="6">
                  <c:v>2.159397932832037E-2</c:v>
                </c:pt>
                <c:pt idx="7">
                  <c:v>2.696502839127676E-2</c:v>
                </c:pt>
                <c:pt idx="8">
                  <c:v>3.3192473250255733E-2</c:v>
                </c:pt>
                <c:pt idx="9">
                  <c:v>4.0432773091352729E-2</c:v>
                </c:pt>
                <c:pt idx="10">
                  <c:v>4.8890664708811857E-2</c:v>
                </c:pt>
                <c:pt idx="11">
                  <c:v>5.8801497886217427E-2</c:v>
                </c:pt>
                <c:pt idx="12">
                  <c:v>7.0398513933364243E-2</c:v>
                </c:pt>
                <c:pt idx="13">
                  <c:v>8.38692904430801E-2</c:v>
                </c:pt>
                <c:pt idx="14">
                  <c:v>9.9308819811486954E-2</c:v>
                </c:pt>
                <c:pt idx="15">
                  <c:v>0.11667837776555155</c:v>
                </c:pt>
                <c:pt idx="16">
                  <c:v>0.13577899567474269</c:v>
                </c:pt>
                <c:pt idx="17">
                  <c:v>0.15624603410205073</c:v>
                </c:pt>
                <c:pt idx="18">
                  <c:v>0.17756754006715234</c:v>
                </c:pt>
                <c:pt idx="19">
                  <c:v>0.1991244722081576</c:v>
                </c:pt>
                <c:pt idx="20">
                  <c:v>0.22024636408633799</c:v>
                </c:pt>
                <c:pt idx="21">
                  <c:v>0.24027256908116668</c:v>
                </c:pt>
                <c:pt idx="22">
                  <c:v>0.25860790912069093</c:v>
                </c:pt>
                <c:pt idx="23">
                  <c:v>0.27476303068544106</c:v>
                </c:pt>
                <c:pt idx="24">
                  <c:v>0.28837399562773941</c:v>
                </c:pt>
                <c:pt idx="25">
                  <c:v>0.29920155001759424</c:v>
                </c:pt>
                <c:pt idx="26">
                  <c:v>0.30711626929677976</c:v>
                </c:pt>
                <c:pt idx="27">
                  <c:v>0.31207931623055729</c:v>
                </c:pt>
                <c:pt idx="28">
                  <c:v>0.31412838482850824</c:v>
                </c:pt>
                <c:pt idx="29">
                  <c:v>0.31337430794767568</c:v>
                </c:pt>
                <c:pt idx="30">
                  <c:v>0.31000714735241286</c:v>
                </c:pt>
                <c:pt idx="31">
                  <c:v>0.30430409801084585</c:v>
                </c:pt>
                <c:pt idx="32">
                  <c:v>0.29662835607481486</c:v>
                </c:pt>
                <c:pt idx="33">
                  <c:v>0.28741023753456257</c:v>
                </c:pt>
                <c:pt idx="34">
                  <c:v>0.27710885651582451</c:v>
                </c:pt>
                <c:pt idx="35">
                  <c:v>0.26616150338978584</c:v>
                </c:pt>
                <c:pt idx="36">
                  <c:v>0.25493418977020577</c:v>
                </c:pt>
                <c:pt idx="37">
                  <c:v>0.24368744879035195</c:v>
                </c:pt>
                <c:pt idx="38">
                  <c:v>0.2325661433312706</c:v>
                </c:pt>
                <c:pt idx="39">
                  <c:v>0.2216135237461703</c:v>
                </c:pt>
                <c:pt idx="40">
                  <c:v>0.21080218250361507</c:v>
                </c:pt>
                <c:pt idx="41">
                  <c:v>0.20007094049063193</c:v>
                </c:pt>
                <c:pt idx="42">
                  <c:v>0.18935766899111892</c:v>
                </c:pt>
                <c:pt idx="43">
                  <c:v>0.17862195950288043</c:v>
                </c:pt>
                <c:pt idx="44">
                  <c:v>0.16785595484955876</c:v>
                </c:pt>
                <c:pt idx="45">
                  <c:v>0.1570848176027648</c:v>
                </c:pt>
                <c:pt idx="46">
                  <c:v>0.1463598544757363</c:v>
                </c:pt>
                <c:pt idx="47">
                  <c:v>0.13574780451314453</c:v>
                </c:pt>
                <c:pt idx="48">
                  <c:v>0.12531987406501729</c:v>
                </c:pt>
                <c:pt idx="49">
                  <c:v>0.11514387051711207</c:v>
                </c:pt>
                <c:pt idx="50">
                  <c:v>0.10528186372750194</c:v>
                </c:pt>
                <c:pt idx="51">
                  <c:v>9.5793842826318004E-2</c:v>
                </c:pt>
                <c:pt idx="52">
                  <c:v>8.6745107744055888E-2</c:v>
                </c:pt>
                <c:pt idx="53">
                  <c:v>7.8212712197554823E-2</c:v>
                </c:pt>
                <c:pt idx="54">
                  <c:v>7.0285612210351914E-2</c:v>
                </c:pt>
                <c:pt idx="55">
                  <c:v>6.3055221684057097E-2</c:v>
                </c:pt>
                <c:pt idx="56">
                  <c:v>5.65974276863059E-2</c:v>
                </c:pt>
                <c:pt idx="57">
                  <c:v>5.09518470437978E-2</c:v>
                </c:pt>
                <c:pt idx="58">
                  <c:v>4.6106641067794156E-2</c:v>
                </c:pt>
                <c:pt idx="59">
                  <c:v>4.1995863885595529E-2</c:v>
                </c:pt>
                <c:pt idx="60">
                  <c:v>3.8511496564391873E-2</c:v>
                </c:pt>
                <c:pt idx="61">
                  <c:v>3.5526405290594289E-2</c:v>
                </c:pt>
                <c:pt idx="62">
                  <c:v>3.2920436161090749E-2</c:v>
                </c:pt>
                <c:pt idx="63">
                  <c:v>3.0601495397741187E-2</c:v>
                </c:pt>
                <c:pt idx="64">
                  <c:v>2.8516397189607818E-2</c:v>
                </c:pt>
                <c:pt idx="65">
                  <c:v>2.6650492665903001E-2</c:v>
                </c:pt>
                <c:pt idx="66">
                  <c:v>2.501844179598919E-2</c:v>
                </c:pt>
                <c:pt idx="67">
                  <c:v>2.3649892865445141E-2</c:v>
                </c:pt>
                <c:pt idx="68">
                  <c:v>2.2573653494877874E-2</c:v>
                </c:pt>
                <c:pt idx="69">
                  <c:v>2.1803252984003683E-2</c:v>
                </c:pt>
                <c:pt idx="70">
                  <c:v>2.1326377500009343E-2</c:v>
                </c:pt>
                <c:pt idx="71">
                  <c:v>2.11004154530769E-2</c:v>
                </c:pt>
                <c:pt idx="72">
                  <c:v>2.1055592821398562E-2</c:v>
                </c:pt>
                <c:pt idx="73">
                  <c:v>2.1105410055713213E-2</c:v>
                </c:pt>
                <c:pt idx="74">
                  <c:v>2.116165608142697E-2</c:v>
                </c:pt>
                <c:pt idx="75">
                  <c:v>2.1149332974149629E-2</c:v>
                </c:pt>
                <c:pt idx="76">
                  <c:v>2.1016637362427502E-2</c:v>
                </c:pt>
                <c:pt idx="77">
                  <c:v>2.0737146321389077E-2</c:v>
                </c:pt>
                <c:pt idx="78">
                  <c:v>2.0304713309964442E-2</c:v>
                </c:pt>
                <c:pt idx="79">
                  <c:v>1.9724597026932519E-2</c:v>
                </c:pt>
                <c:pt idx="80">
                  <c:v>1.9005474420777341E-2</c:v>
                </c:pt>
                <c:pt idx="81">
                  <c:v>1.815576163526077E-2</c:v>
                </c:pt>
                <c:pt idx="82">
                  <c:v>1.7184929299316483E-2</c:v>
                </c:pt>
                <c:pt idx="83">
                  <c:v>1.6107824268580439E-2</c:v>
                </c:pt>
                <c:pt idx="84">
                  <c:v>1.4948737907304246E-2</c:v>
                </c:pt>
                <c:pt idx="85">
                  <c:v>1.3742495694617374E-2</c:v>
                </c:pt>
                <c:pt idx="86">
                  <c:v>1.2531593292428863E-2</c:v>
                </c:pt>
                <c:pt idx="87">
                  <c:v>1.136028982575445E-2</c:v>
                </c:pt>
                <c:pt idx="88">
                  <c:v>1.0267697099175127E-2</c:v>
                </c:pt>
                <c:pt idx="89">
                  <c:v>9.2819931499052502E-3</c:v>
                </c:pt>
                <c:pt idx="90">
                  <c:v>8.4172428179018349E-3</c:v>
                </c:pt>
                <c:pt idx="91">
                  <c:v>7.6734370143986992E-3</c:v>
                </c:pt>
                <c:pt idx="92">
                  <c:v>7.0395803476854951E-3</c:v>
                </c:pt>
                <c:pt idx="93">
                  <c:v>6.498964175755715E-3</c:v>
                </c:pt>
                <c:pt idx="94">
                  <c:v>6.0350780154781762E-3</c:v>
                </c:pt>
                <c:pt idx="95">
                  <c:v>5.6361024538243596E-3</c:v>
                </c:pt>
                <c:pt idx="96">
                  <c:v>5.2960540496098038E-3</c:v>
                </c:pt>
                <c:pt idx="97">
                  <c:v>5.0118049747083218E-3</c:v>
                </c:pt>
                <c:pt idx="98">
                  <c:v>4.7771744733448671E-3</c:v>
                </c:pt>
              </c:numCache>
            </c:numRef>
          </c:yVal>
        </c:ser>
        <c:ser>
          <c:idx val="3"/>
          <c:order val="1"/>
          <c:tx>
            <c:v>Higher principal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data'!$N$5:$N$103</c:f>
              <c:numCache>
                <c:formatCode>General</c:formatCode>
                <c:ptCount val="99"/>
                <c:pt idx="0">
                  <c:v>2.7280691327590816E-3</c:v>
                </c:pt>
                <c:pt idx="1">
                  <c:v>3.3207304781897183E-3</c:v>
                </c:pt>
                <c:pt idx="2">
                  <c:v>3.9949340742015602E-3</c:v>
                </c:pt>
                <c:pt idx="3">
                  <c:v>4.7526165945085018E-3</c:v>
                </c:pt>
                <c:pt idx="4">
                  <c:v>5.5944288504982398E-3</c:v>
                </c:pt>
                <c:pt idx="5">
                  <c:v>6.5197711155296724E-3</c:v>
                </c:pt>
                <c:pt idx="6">
                  <c:v>7.526898704305768E-3</c:v>
                </c:pt>
                <c:pt idx="7">
                  <c:v>8.6130995930956966E-3</c:v>
                </c:pt>
                <c:pt idx="8">
                  <c:v>9.7749486048845421E-3</c:v>
                </c:pt>
                <c:pt idx="9">
                  <c:v>1.1008645146165367E-2</c:v>
                </c:pt>
                <c:pt idx="10">
                  <c:v>1.2310441347406824E-2</c:v>
                </c:pt>
                <c:pt idx="11">
                  <c:v>1.3677162636161552E-2</c:v>
                </c:pt>
                <c:pt idx="12">
                  <c:v>1.5106812155821901E-2</c:v>
                </c:pt>
                <c:pt idx="13">
                  <c:v>1.6599234494016211E-2</c:v>
                </c:pt>
                <c:pt idx="14">
                  <c:v>1.8156795117645372E-2</c:v>
                </c:pt>
                <c:pt idx="15">
                  <c:v>1.9785013390758541E-2</c:v>
                </c:pt>
                <c:pt idx="16">
                  <c:v>2.1493073422603214E-2</c:v>
                </c:pt>
                <c:pt idx="17">
                  <c:v>2.3294132238703288E-2</c:v>
                </c:pt>
                <c:pt idx="18">
                  <c:v>2.5205351469164378E-2</c:v>
                </c:pt>
                <c:pt idx="19">
                  <c:v>2.7247597355726485E-2</c:v>
                </c:pt>
                <c:pt idx="20">
                  <c:v>2.9444782508368659E-2</c:v>
                </c:pt>
                <c:pt idx="21">
                  <c:v>3.1822857666519801E-2</c:v>
                </c:pt>
                <c:pt idx="22">
                  <c:v>3.4408497842149159E-2</c:v>
                </c:pt>
                <c:pt idx="23">
                  <c:v>3.7227559772576434E-2</c:v>
                </c:pt>
                <c:pt idx="24">
                  <c:v>4.0303412748761279E-2</c:v>
                </c:pt>
                <c:pt idx="25">
                  <c:v>4.3655260422550378E-2</c:v>
                </c:pt>
                <c:pt idx="26">
                  <c:v>4.7296576697482856E-2</c:v>
                </c:pt>
                <c:pt idx="27">
                  <c:v>5.1233775181381946E-2</c:v>
                </c:pt>
                <c:pt idx="28">
                  <c:v>5.5465220455060499E-2</c:v>
                </c:pt>
                <c:pt idx="29">
                  <c:v>5.998067197547742E-2</c:v>
                </c:pt>
                <c:pt idx="30">
                  <c:v>6.4761228495795728E-2</c:v>
                </c:pt>
                <c:pt idx="31">
                  <c:v>6.9779812382510159E-2</c:v>
                </c:pt>
                <c:pt idx="32">
                  <c:v>7.5002198653647781E-2</c:v>
                </c:pt>
                <c:pt idx="33">
                  <c:v>8.0388552751548756E-2</c:v>
                </c:pt>
                <c:pt idx="34">
                  <c:v>8.5895394917785445E-2</c:v>
                </c:pt>
                <c:pt idx="35">
                  <c:v>9.1477860281476253E-2</c:v>
                </c:pt>
                <c:pt idx="36">
                  <c:v>9.7092077237052876E-2</c:v>
                </c:pt>
                <c:pt idx="37">
                  <c:v>0.10269744906963446</c:v>
                </c:pt>
                <c:pt idx="38">
                  <c:v>0.10825860282449208</c:v>
                </c:pt>
                <c:pt idx="39">
                  <c:v>0.11374677257585841</c:v>
                </c:pt>
                <c:pt idx="40">
                  <c:v>0.11914041710259102</c:v>
                </c:pt>
                <c:pt idx="41">
                  <c:v>0.12442493657564301</c:v>
                </c:pt>
                <c:pt idx="42">
                  <c:v>0.12959144643188542</c:v>
                </c:pt>
                <c:pt idx="43">
                  <c:v>0.13463468092058153</c:v>
                </c:pt>
                <c:pt idx="44">
                  <c:v>0.13955022049687715</c:v>
                </c:pt>
                <c:pt idx="45">
                  <c:v>0.14433134921142002</c:v>
                </c:pt>
                <c:pt idx="46">
                  <c:v>0.14896593211905226</c:v>
                </c:pt>
                <c:pt idx="47">
                  <c:v>0.1534337419288784</c:v>
                </c:pt>
                <c:pt idx="48">
                  <c:v>0.15770464713119303</c:v>
                </c:pt>
                <c:pt idx="49">
                  <c:v>0.16173799692663066</c:v>
                </c:pt>
                <c:pt idx="50">
                  <c:v>0.16548340702682346</c:v>
                </c:pt>
                <c:pt idx="51">
                  <c:v>0.16888297961745555</c:v>
                </c:pt>
                <c:pt idx="52">
                  <c:v>0.17187480275991329</c:v>
                </c:pt>
                <c:pt idx="53">
                  <c:v>0.17439739576663046</c:v>
                </c:pt>
                <c:pt idx="54">
                  <c:v>0.17639462422770993</c:v>
                </c:pt>
                <c:pt idx="55">
                  <c:v>0.17782052383277705</c:v>
                </c:pt>
                <c:pt idx="56">
                  <c:v>0.1786434605150804</c:v>
                </c:pt>
                <c:pt idx="57">
                  <c:v>0.17884911999705108</c:v>
                </c:pt>
                <c:pt idx="58">
                  <c:v>0.1784419555058164</c:v>
                </c:pt>
                <c:pt idx="59">
                  <c:v>0.1774449106634117</c:v>
                </c:pt>
                <c:pt idx="60">
                  <c:v>0.17589744949704331</c:v>
                </c:pt>
                <c:pt idx="61">
                  <c:v>0.17385213668357408</c:v>
                </c:pt>
                <c:pt idx="62">
                  <c:v>0.17137018793909539</c:v>
                </c:pt>
                <c:pt idx="63">
                  <c:v>0.16851652698406205</c:v>
                </c:pt>
                <c:pt idx="64">
                  <c:v>0.16535492495116913</c:v>
                </c:pt>
                <c:pt idx="65">
                  <c:v>0.16194375592792737</c:v>
                </c:pt>
                <c:pt idx="66">
                  <c:v>0.1583327874846685</c:v>
                </c:pt>
                <c:pt idx="67">
                  <c:v>0.15456125867668719</c:v>
                </c:pt>
                <c:pt idx="68">
                  <c:v>0.15065730969639865</c:v>
                </c:pt>
                <c:pt idx="69">
                  <c:v>0.14663864938211232</c:v>
                </c:pt>
                <c:pt idx="70">
                  <c:v>0.14251420769822012</c:v>
                </c:pt>
                <c:pt idx="71">
                  <c:v>0.13828643907983271</c:v>
                </c:pt>
                <c:pt idx="72">
                  <c:v>0.13395392501384962</c:v>
                </c:pt>
                <c:pt idx="73">
                  <c:v>0.12951396261075995</c:v>
                </c:pt>
                <c:pt idx="74">
                  <c:v>0.12496490165922225</c:v>
                </c:pt>
                <c:pt idx="75">
                  <c:v>0.12030808193158496</c:v>
                </c:pt>
                <c:pt idx="76">
                  <c:v>0.11554930281332655</c:v>
                </c:pt>
                <c:pt idx="77">
                  <c:v>0.11069981327289118</c:v>
                </c:pt>
                <c:pt idx="78">
                  <c:v>0.10577683689387057</c:v>
                </c:pt>
                <c:pt idx="79">
                  <c:v>0.10080364983986467</c:v>
                </c:pt>
                <c:pt idx="80">
                  <c:v>9.5809222246630715E-2</c:v>
                </c:pt>
                <c:pt idx="81">
                  <c:v>9.0827430677203183E-2</c:v>
                </c:pt>
                <c:pt idx="82">
                  <c:v>8.5895862276635676E-2</c:v>
                </c:pt>
                <c:pt idx="83">
                  <c:v>8.1054263574085836E-2</c:v>
                </c:pt>
                <c:pt idx="84">
                  <c:v>7.6342732732549753E-2</c:v>
                </c:pt>
                <c:pt idx="85">
                  <c:v>7.1799800398003141E-2</c:v>
                </c:pt>
                <c:pt idx="86">
                  <c:v>6.7460575363075551E-2</c:v>
                </c:pt>
                <c:pt idx="87">
                  <c:v>6.3355134078294684E-2</c:v>
                </c:pt>
                <c:pt idx="88">
                  <c:v>5.9507302224698987E-2</c:v>
                </c:pt>
                <c:pt idx="89">
                  <c:v>5.5933916581021634E-2</c:v>
                </c:pt>
                <c:pt idx="90">
                  <c:v>5.2644579702392634E-2</c:v>
                </c:pt>
                <c:pt idx="91">
                  <c:v>4.9641846992937895E-2</c:v>
                </c:pt>
                <c:pt idx="92">
                  <c:v>4.6921733651646674E-2</c:v>
                </c:pt>
                <c:pt idx="93">
                  <c:v>4.4474409805218232E-2</c:v>
                </c:pt>
                <c:pt idx="94">
                  <c:v>4.2284968420752946E-2</c:v>
                </c:pt>
                <c:pt idx="95">
                  <c:v>4.0334194529250633E-2</c:v>
                </c:pt>
                <c:pt idx="96">
                  <c:v>3.8599320257071246E-2</c:v>
                </c:pt>
                <c:pt idx="97">
                  <c:v>3.7054799471502038E-2</c:v>
                </c:pt>
                <c:pt idx="98">
                  <c:v>3.5673162386161028E-2</c:v>
                </c:pt>
              </c:numCache>
            </c:numRef>
          </c:yVal>
        </c:ser>
        <c:axId val="67635456"/>
        <c:axId val="113158016"/>
      </c:scatterChart>
      <c:valAx>
        <c:axId val="67635456"/>
        <c:scaling>
          <c:orientation val="minMax"/>
          <c:max val="10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Total closing cost, thousands of dollars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13158016"/>
        <c:crosses val="autoZero"/>
        <c:crossBetween val="midCat"/>
      </c:valAx>
      <c:valAx>
        <c:axId val="1131580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Density</a:t>
                </a:r>
              </a:p>
            </c:rich>
          </c:tx>
          <c:layout/>
        </c:title>
        <c:numFmt formatCode="#,##0.0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7635456"/>
        <c:crosses val="autoZero"/>
        <c:crossBetween val="midCat"/>
      </c:valAx>
    </c:plotArea>
    <c:plotVisOnly val="1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472506182974546"/>
          <c:y val="2.7759000774422816E-2"/>
          <c:w val="0.84729583272189091"/>
          <c:h val="0.8162568992585586"/>
        </c:manualLayout>
      </c:layout>
      <c:scatterChart>
        <c:scatterStyle val="lineMarker"/>
        <c:ser>
          <c:idx val="0"/>
          <c:order val="0"/>
          <c:tx>
            <c:v>Base case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data'!$K$5:$K$103</c:f>
              <c:numCache>
                <c:formatCode>General</c:formatCode>
                <c:ptCount val="99"/>
                <c:pt idx="0">
                  <c:v>3.3337797900037311E-3</c:v>
                </c:pt>
                <c:pt idx="1">
                  <c:v>4.9443952557767555E-3</c:v>
                </c:pt>
                <c:pt idx="2">
                  <c:v>7.0627470656637083E-3</c:v>
                </c:pt>
                <c:pt idx="3">
                  <c:v>9.7462880288177057E-3</c:v>
                </c:pt>
                <c:pt idx="4">
                  <c:v>1.3038032188260169E-2</c:v>
                </c:pt>
                <c:pt idx="5">
                  <c:v>1.6973419163782831E-2</c:v>
                </c:pt>
                <c:pt idx="6">
                  <c:v>2.159397932832037E-2</c:v>
                </c:pt>
                <c:pt idx="7">
                  <c:v>2.696502839127676E-2</c:v>
                </c:pt>
                <c:pt idx="8">
                  <c:v>3.3192473250255733E-2</c:v>
                </c:pt>
                <c:pt idx="9">
                  <c:v>4.0432773091352729E-2</c:v>
                </c:pt>
                <c:pt idx="10">
                  <c:v>4.8890664708811857E-2</c:v>
                </c:pt>
                <c:pt idx="11">
                  <c:v>5.8801497886217427E-2</c:v>
                </c:pt>
                <c:pt idx="12">
                  <c:v>7.0398513933364243E-2</c:v>
                </c:pt>
                <c:pt idx="13">
                  <c:v>8.38692904430801E-2</c:v>
                </c:pt>
                <c:pt idx="14">
                  <c:v>9.9308819811486954E-2</c:v>
                </c:pt>
                <c:pt idx="15">
                  <c:v>0.11667837776555155</c:v>
                </c:pt>
                <c:pt idx="16">
                  <c:v>0.13577899567474269</c:v>
                </c:pt>
                <c:pt idx="17">
                  <c:v>0.15624603410205073</c:v>
                </c:pt>
                <c:pt idx="18">
                  <c:v>0.17756754006715234</c:v>
                </c:pt>
                <c:pt idx="19">
                  <c:v>0.1991244722081576</c:v>
                </c:pt>
                <c:pt idx="20">
                  <c:v>0.22024636408633799</c:v>
                </c:pt>
                <c:pt idx="21">
                  <c:v>0.24027256908116668</c:v>
                </c:pt>
                <c:pt idx="22">
                  <c:v>0.25860790912069093</c:v>
                </c:pt>
                <c:pt idx="23">
                  <c:v>0.27476303068544106</c:v>
                </c:pt>
                <c:pt idx="24">
                  <c:v>0.28837399562773941</c:v>
                </c:pt>
                <c:pt idx="25">
                  <c:v>0.29920155001759424</c:v>
                </c:pt>
                <c:pt idx="26">
                  <c:v>0.30711626929677976</c:v>
                </c:pt>
                <c:pt idx="27">
                  <c:v>0.31207931623055729</c:v>
                </c:pt>
                <c:pt idx="28">
                  <c:v>0.31412838482850824</c:v>
                </c:pt>
                <c:pt idx="29">
                  <c:v>0.31337430794767568</c:v>
                </c:pt>
                <c:pt idx="30">
                  <c:v>0.31000714735241286</c:v>
                </c:pt>
                <c:pt idx="31">
                  <c:v>0.30430409801084585</c:v>
                </c:pt>
                <c:pt idx="32">
                  <c:v>0.29662835607481486</c:v>
                </c:pt>
                <c:pt idx="33">
                  <c:v>0.28741023753456257</c:v>
                </c:pt>
                <c:pt idx="34">
                  <c:v>0.27710885651582451</c:v>
                </c:pt>
                <c:pt idx="35">
                  <c:v>0.26616150338978584</c:v>
                </c:pt>
                <c:pt idx="36">
                  <c:v>0.25493418977020577</c:v>
                </c:pt>
                <c:pt idx="37">
                  <c:v>0.24368744879035195</c:v>
                </c:pt>
                <c:pt idx="38">
                  <c:v>0.2325661433312706</c:v>
                </c:pt>
                <c:pt idx="39">
                  <c:v>0.2216135237461703</c:v>
                </c:pt>
                <c:pt idx="40">
                  <c:v>0.21080218250361507</c:v>
                </c:pt>
                <c:pt idx="41">
                  <c:v>0.20007094049063193</c:v>
                </c:pt>
                <c:pt idx="42">
                  <c:v>0.18935766899111892</c:v>
                </c:pt>
                <c:pt idx="43">
                  <c:v>0.17862195950288043</c:v>
                </c:pt>
                <c:pt idx="44">
                  <c:v>0.16785595484955876</c:v>
                </c:pt>
                <c:pt idx="45">
                  <c:v>0.1570848176027648</c:v>
                </c:pt>
                <c:pt idx="46">
                  <c:v>0.1463598544757363</c:v>
                </c:pt>
                <c:pt idx="47">
                  <c:v>0.13574780451314453</c:v>
                </c:pt>
                <c:pt idx="48">
                  <c:v>0.12531987406501729</c:v>
                </c:pt>
                <c:pt idx="49">
                  <c:v>0.11514387051711207</c:v>
                </c:pt>
                <c:pt idx="50">
                  <c:v>0.10528186372750194</c:v>
                </c:pt>
                <c:pt idx="51">
                  <c:v>9.5793842826318004E-2</c:v>
                </c:pt>
                <c:pt idx="52">
                  <c:v>8.6745107744055888E-2</c:v>
                </c:pt>
                <c:pt idx="53">
                  <c:v>7.8212712197554823E-2</c:v>
                </c:pt>
                <c:pt idx="54">
                  <c:v>7.0285612210351914E-2</c:v>
                </c:pt>
                <c:pt idx="55">
                  <c:v>6.3055221684057097E-2</c:v>
                </c:pt>
                <c:pt idx="56">
                  <c:v>5.65974276863059E-2</c:v>
                </c:pt>
                <c:pt idx="57">
                  <c:v>5.09518470437978E-2</c:v>
                </c:pt>
                <c:pt idx="58">
                  <c:v>4.6106641067794156E-2</c:v>
                </c:pt>
                <c:pt idx="59">
                  <c:v>4.1995863885595529E-2</c:v>
                </c:pt>
                <c:pt idx="60">
                  <c:v>3.8511496564391873E-2</c:v>
                </c:pt>
                <c:pt idx="61">
                  <c:v>3.5526405290594289E-2</c:v>
                </c:pt>
                <c:pt idx="62">
                  <c:v>3.2920436161090749E-2</c:v>
                </c:pt>
                <c:pt idx="63">
                  <c:v>3.0601495397741187E-2</c:v>
                </c:pt>
                <c:pt idx="64">
                  <c:v>2.8516397189607818E-2</c:v>
                </c:pt>
                <c:pt idx="65">
                  <c:v>2.6650492665903001E-2</c:v>
                </c:pt>
                <c:pt idx="66">
                  <c:v>2.501844179598919E-2</c:v>
                </c:pt>
                <c:pt idx="67">
                  <c:v>2.3649892865445141E-2</c:v>
                </c:pt>
                <c:pt idx="68">
                  <c:v>2.2573653494877874E-2</c:v>
                </c:pt>
                <c:pt idx="69">
                  <c:v>2.1803252984003683E-2</c:v>
                </c:pt>
                <c:pt idx="70">
                  <c:v>2.1326377500009343E-2</c:v>
                </c:pt>
                <c:pt idx="71">
                  <c:v>2.11004154530769E-2</c:v>
                </c:pt>
                <c:pt idx="72">
                  <c:v>2.1055592821398562E-2</c:v>
                </c:pt>
                <c:pt idx="73">
                  <c:v>2.1105410055713213E-2</c:v>
                </c:pt>
                <c:pt idx="74">
                  <c:v>2.116165608142697E-2</c:v>
                </c:pt>
                <c:pt idx="75">
                  <c:v>2.1149332974149629E-2</c:v>
                </c:pt>
                <c:pt idx="76">
                  <c:v>2.1016637362427502E-2</c:v>
                </c:pt>
                <c:pt idx="77">
                  <c:v>2.0737146321389077E-2</c:v>
                </c:pt>
                <c:pt idx="78">
                  <c:v>2.0304713309964442E-2</c:v>
                </c:pt>
                <c:pt idx="79">
                  <c:v>1.9724597026932519E-2</c:v>
                </c:pt>
                <c:pt idx="80">
                  <c:v>1.9005474420777341E-2</c:v>
                </c:pt>
                <c:pt idx="81">
                  <c:v>1.815576163526077E-2</c:v>
                </c:pt>
                <c:pt idx="82">
                  <c:v>1.7184929299316483E-2</c:v>
                </c:pt>
                <c:pt idx="83">
                  <c:v>1.6107824268580439E-2</c:v>
                </c:pt>
                <c:pt idx="84">
                  <c:v>1.4948737907304246E-2</c:v>
                </c:pt>
                <c:pt idx="85">
                  <c:v>1.3742495694617374E-2</c:v>
                </c:pt>
                <c:pt idx="86">
                  <c:v>1.2531593292428863E-2</c:v>
                </c:pt>
                <c:pt idx="87">
                  <c:v>1.136028982575445E-2</c:v>
                </c:pt>
                <c:pt idx="88">
                  <c:v>1.0267697099175127E-2</c:v>
                </c:pt>
                <c:pt idx="89">
                  <c:v>9.2819931499052502E-3</c:v>
                </c:pt>
                <c:pt idx="90">
                  <c:v>8.4172428179018349E-3</c:v>
                </c:pt>
                <c:pt idx="91">
                  <c:v>7.6734370143986992E-3</c:v>
                </c:pt>
                <c:pt idx="92">
                  <c:v>7.0395803476854951E-3</c:v>
                </c:pt>
                <c:pt idx="93">
                  <c:v>6.498964175755715E-3</c:v>
                </c:pt>
                <c:pt idx="94">
                  <c:v>6.0350780154781762E-3</c:v>
                </c:pt>
                <c:pt idx="95">
                  <c:v>5.6361024538243596E-3</c:v>
                </c:pt>
                <c:pt idx="96">
                  <c:v>5.2960540496098038E-3</c:v>
                </c:pt>
                <c:pt idx="97">
                  <c:v>5.0118049747083218E-3</c:v>
                </c:pt>
                <c:pt idx="98">
                  <c:v>4.7771744733448671E-3</c:v>
                </c:pt>
              </c:numCache>
            </c:numRef>
          </c:yVal>
        </c:ser>
        <c:ser>
          <c:idx val="3"/>
          <c:order val="1"/>
          <c:tx>
            <c:v>Higher credit score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data'!$O$5:$O$103</c:f>
              <c:numCache>
                <c:formatCode>General</c:formatCode>
                <c:ptCount val="99"/>
                <c:pt idx="0">
                  <c:v>5.6609681754780765E-4</c:v>
                </c:pt>
                <c:pt idx="1">
                  <c:v>1.0718783484473405E-3</c:v>
                </c:pt>
                <c:pt idx="2">
                  <c:v>1.9309829074157757E-3</c:v>
                </c:pt>
                <c:pt idx="3">
                  <c:v>3.3159805829829385E-3</c:v>
                </c:pt>
                <c:pt idx="4">
                  <c:v>5.4384662996709993E-3</c:v>
                </c:pt>
                <c:pt idx="5">
                  <c:v>8.5354165392224866E-3</c:v>
                </c:pt>
                <c:pt idx="6">
                  <c:v>1.284580437410378E-2</c:v>
                </c:pt>
                <c:pt idx="7">
                  <c:v>1.8581553286615558E-2</c:v>
                </c:pt>
                <c:pt idx="8">
                  <c:v>2.5901019016469802E-2</c:v>
                </c:pt>
                <c:pt idx="9">
                  <c:v>3.4895145809550179E-2</c:v>
                </c:pt>
                <c:pt idx="10">
                  <c:v>4.5594231440463373E-2</c:v>
                </c:pt>
                <c:pt idx="11">
                  <c:v>5.7996612542523744E-2</c:v>
                </c:pt>
                <c:pt idx="12">
                  <c:v>7.2111713203477326E-2</c:v>
                </c:pt>
                <c:pt idx="13">
                  <c:v>8.8002142133692007E-2</c:v>
                </c:pt>
                <c:pt idx="14">
                  <c:v>0.10580523385285708</c:v>
                </c:pt>
                <c:pt idx="15">
                  <c:v>0.12571419175574144</c:v>
                </c:pt>
                <c:pt idx="16">
                  <c:v>0.14790354131495231</c:v>
                </c:pt>
                <c:pt idx="17">
                  <c:v>0.17239611638243418</c:v>
                </c:pt>
                <c:pt idx="18">
                  <c:v>0.19889303559111374</c:v>
                </c:pt>
                <c:pt idx="19">
                  <c:v>0.22662119858161175</c:v>
                </c:pt>
                <c:pt idx="20">
                  <c:v>0.25427881724316903</c:v>
                </c:pt>
                <c:pt idx="21">
                  <c:v>0.2801535714359315</c:v>
                </c:pt>
                <c:pt idx="22">
                  <c:v>0.30243395141267415</c:v>
                </c:pt>
                <c:pt idx="23">
                  <c:v>0.31964442118745023</c:v>
                </c:pt>
                <c:pt idx="24">
                  <c:v>0.33105300440677127</c:v>
                </c:pt>
                <c:pt idx="25">
                  <c:v>0.33687855301220565</c:v>
                </c:pt>
                <c:pt idx="26">
                  <c:v>0.3381900721916451</c:v>
                </c:pt>
                <c:pt idx="27">
                  <c:v>0.33651821701754336</c:v>
                </c:pt>
                <c:pt idx="28">
                  <c:v>0.33332619369761901</c:v>
                </c:pt>
                <c:pt idx="29">
                  <c:v>0.32954836182162855</c:v>
                </c:pt>
                <c:pt idx="30">
                  <c:v>0.3253704315999667</c:v>
                </c:pt>
                <c:pt idx="31">
                  <c:v>0.32031594318246526</c:v>
                </c:pt>
                <c:pt idx="32">
                  <c:v>0.31357482200829534</c:v>
                </c:pt>
                <c:pt idx="33">
                  <c:v>0.30441970200773744</c:v>
                </c:pt>
                <c:pt idx="34">
                  <c:v>0.29253913231081868</c:v>
                </c:pt>
                <c:pt idx="35">
                  <c:v>0.27817296188200819</c:v>
                </c:pt>
                <c:pt idx="36">
                  <c:v>0.26203222803096787</c:v>
                </c:pt>
                <c:pt idx="37">
                  <c:v>0.24507668963864784</c:v>
                </c:pt>
                <c:pt idx="38">
                  <c:v>0.22826699647313567</c:v>
                </c:pt>
                <c:pt idx="39">
                  <c:v>0.21239006973532074</c:v>
                </c:pt>
                <c:pt idx="40">
                  <c:v>0.1979931432141642</c:v>
                </c:pt>
                <c:pt idx="41">
                  <c:v>0.18539442271827555</c:v>
                </c:pt>
                <c:pt idx="42">
                  <c:v>0.1747059999752788</c:v>
                </c:pt>
                <c:pt idx="43">
                  <c:v>0.16582281061487103</c:v>
                </c:pt>
                <c:pt idx="44">
                  <c:v>0.15838278008204301</c:v>
                </c:pt>
                <c:pt idx="45">
                  <c:v>0.15175014483315111</c:v>
                </c:pt>
                <c:pt idx="46">
                  <c:v>0.14508265733876441</c:v>
                </c:pt>
                <c:pt idx="47">
                  <c:v>0.13750559416849201</c:v>
                </c:pt>
                <c:pt idx="48">
                  <c:v>0.12835285001651217</c:v>
                </c:pt>
                <c:pt idx="49">
                  <c:v>0.11738593477236932</c:v>
                </c:pt>
                <c:pt idx="50">
                  <c:v>0.10489645678825001</c:v>
                </c:pt>
                <c:pt idx="51">
                  <c:v>9.1642055578120551E-2</c:v>
                </c:pt>
                <c:pt idx="52">
                  <c:v>7.8636476315246437E-2</c:v>
                </c:pt>
                <c:pt idx="53">
                  <c:v>6.6874014992410538E-2</c:v>
                </c:pt>
                <c:pt idx="54">
                  <c:v>5.7087601159017502E-2</c:v>
                </c:pt>
                <c:pt idx="55">
                  <c:v>4.9613495194874679E-2</c:v>
                </c:pt>
                <c:pt idx="56">
                  <c:v>4.4383564301872992E-2</c:v>
                </c:pt>
                <c:pt idx="57">
                  <c:v>4.1017538053143662E-2</c:v>
                </c:pt>
                <c:pt idx="58">
                  <c:v>3.8963104003410395E-2</c:v>
                </c:pt>
                <c:pt idx="59">
                  <c:v>3.7634088725458731E-2</c:v>
                </c:pt>
                <c:pt idx="60">
                  <c:v>3.6515432806377986E-2</c:v>
                </c:pt>
                <c:pt idx="61">
                  <c:v>3.5224402302865866E-2</c:v>
                </c:pt>
                <c:pt idx="62">
                  <c:v>3.3532043186083167E-2</c:v>
                </c:pt>
                <c:pt idx="63">
                  <c:v>3.1355604661642424E-2</c:v>
                </c:pt>
                <c:pt idx="64">
                  <c:v>2.8733458495675109E-2</c:v>
                </c:pt>
                <c:pt idx="65">
                  <c:v>2.5791456923811511E-2</c:v>
                </c:pt>
                <c:pt idx="66">
                  <c:v>2.2706041598891048E-2</c:v>
                </c:pt>
                <c:pt idx="67">
                  <c:v>1.9666947467114483E-2</c:v>
                </c:pt>
                <c:pt idx="68">
                  <c:v>1.6842372446717033E-2</c:v>
                </c:pt>
                <c:pt idx="69">
                  <c:v>1.4351347341637075E-2</c:v>
                </c:pt>
                <c:pt idx="70">
                  <c:v>1.224924010578957E-2</c:v>
                </c:pt>
                <c:pt idx="71">
                  <c:v>1.053042082087925E-2</c:v>
                </c:pt>
                <c:pt idx="72">
                  <c:v>9.1468558688173694E-3</c:v>
                </c:pt>
                <c:pt idx="73">
                  <c:v>8.0352432582868286E-3</c:v>
                </c:pt>
                <c:pt idx="74">
                  <c:v>7.1418315059674636E-3</c:v>
                </c:pt>
                <c:pt idx="75">
                  <c:v>6.4356381074407252E-3</c:v>
                </c:pt>
                <c:pt idx="76">
                  <c:v>5.906957213811269E-3</c:v>
                </c:pt>
                <c:pt idx="77">
                  <c:v>5.5556346685005338E-3</c:v>
                </c:pt>
                <c:pt idx="78">
                  <c:v>5.3782931907156361E-3</c:v>
                </c:pt>
                <c:pt idx="79">
                  <c:v>5.3625923922213702E-3</c:v>
                </c:pt>
                <c:pt idx="80">
                  <c:v>5.4902575880790916E-3</c:v>
                </c:pt>
                <c:pt idx="81">
                  <c:v>5.7432077017827389E-3</c:v>
                </c:pt>
                <c:pt idx="82">
                  <c:v>6.104084498163174E-3</c:v>
                </c:pt>
                <c:pt idx="83">
                  <c:v>6.5466368741736135E-3</c:v>
                </c:pt>
                <c:pt idx="84">
                  <c:v>7.0203738633645187E-3</c:v>
                </c:pt>
                <c:pt idx="85">
                  <c:v>7.4412068756053509E-3</c:v>
                </c:pt>
                <c:pt idx="86">
                  <c:v>7.6993801871597326E-3</c:v>
                </c:pt>
                <c:pt idx="87">
                  <c:v>7.686896270726714E-3</c:v>
                </c:pt>
                <c:pt idx="88">
                  <c:v>7.3343097482447064E-3</c:v>
                </c:pt>
                <c:pt idx="89">
                  <c:v>6.63942278214263E-3</c:v>
                </c:pt>
                <c:pt idx="90">
                  <c:v>5.6732213874329069E-3</c:v>
                </c:pt>
                <c:pt idx="91">
                  <c:v>4.5597239234664751E-3</c:v>
                </c:pt>
                <c:pt idx="92">
                  <c:v>3.4391642402910616E-3</c:v>
                </c:pt>
                <c:pt idx="93">
                  <c:v>2.4306441393329679E-3</c:v>
                </c:pt>
                <c:pt idx="94">
                  <c:v>1.6081483072441837E-3</c:v>
                </c:pt>
                <c:pt idx="95">
                  <c:v>9.9540784324639829E-4</c:v>
                </c:pt>
                <c:pt idx="96">
                  <c:v>5.7620591151524327E-4</c:v>
                </c:pt>
                <c:pt idx="97">
                  <c:v>3.118527446767146E-4</c:v>
                </c:pt>
                <c:pt idx="98">
                  <c:v>1.577791095850445E-4</c:v>
                </c:pt>
              </c:numCache>
            </c:numRef>
          </c:yVal>
        </c:ser>
        <c:axId val="68254336"/>
        <c:axId val="68461312"/>
      </c:scatterChart>
      <c:valAx>
        <c:axId val="68254336"/>
        <c:scaling>
          <c:orientation val="minMax"/>
          <c:max val="10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Total closing cost, thousands of dollars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461312"/>
        <c:crosses val="autoZero"/>
        <c:crossBetween val="midCat"/>
      </c:valAx>
      <c:valAx>
        <c:axId val="684613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Density</a:t>
                </a:r>
              </a:p>
            </c:rich>
          </c:tx>
          <c:layout/>
        </c:title>
        <c:numFmt formatCode="#,##0.0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254336"/>
        <c:crosses val="autoZero"/>
        <c:crossBetween val="midCat"/>
      </c:valAx>
    </c:plotArea>
    <c:plotVisOnly val="1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Two brokers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 dist'!$B$3:$B$101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 dist'!$C$3:$C$101</c:f>
              <c:numCache>
                <c:formatCode>General</c:formatCode>
                <c:ptCount val="99"/>
                <c:pt idx="0">
                  <c:v>2.1751824472266597E-2</c:v>
                </c:pt>
                <c:pt idx="1">
                  <c:v>3.8000672461241239E-2</c:v>
                </c:pt>
                <c:pt idx="2">
                  <c:v>6.0184777619884028E-2</c:v>
                </c:pt>
                <c:pt idx="3">
                  <c:v>8.6756617402028821E-2</c:v>
                </c:pt>
                <c:pt idx="4">
                  <c:v>0.11441911963312873</c:v>
                </c:pt>
                <c:pt idx="5">
                  <c:v>0.13907991073955961</c:v>
                </c:pt>
                <c:pt idx="6">
                  <c:v>0.1574180725142629</c:v>
                </c:pt>
                <c:pt idx="7">
                  <c:v>0.16819246413918335</c:v>
                </c:pt>
                <c:pt idx="8">
                  <c:v>0.17252897690098706</c:v>
                </c:pt>
                <c:pt idx="9">
                  <c:v>0.17319168568106205</c:v>
                </c:pt>
                <c:pt idx="10">
                  <c:v>0.17337031272885126</c:v>
                </c:pt>
                <c:pt idx="11">
                  <c:v>0.17566211529403589</c:v>
                </c:pt>
                <c:pt idx="12">
                  <c:v>0.18165725012152448</c:v>
                </c:pt>
                <c:pt idx="13">
                  <c:v>0.19191596864230204</c:v>
                </c:pt>
                <c:pt idx="14">
                  <c:v>0.20616276864846994</c:v>
                </c:pt>
                <c:pt idx="15">
                  <c:v>0.22348335398447294</c:v>
                </c:pt>
                <c:pt idx="16">
                  <c:v>0.24255024172044257</c:v>
                </c:pt>
                <c:pt idx="17">
                  <c:v>0.26185735437648067</c:v>
                </c:pt>
                <c:pt idx="18">
                  <c:v>0.27990308622599908</c:v>
                </c:pt>
                <c:pt idx="19">
                  <c:v>0.2954241732761918</c:v>
                </c:pt>
                <c:pt idx="20">
                  <c:v>0.30734647795096542</c:v>
                </c:pt>
                <c:pt idx="21">
                  <c:v>0.31503111418597385</c:v>
                </c:pt>
                <c:pt idx="22">
                  <c:v>0.31830526282395882</c:v>
                </c:pt>
                <c:pt idx="23">
                  <c:v>0.3174324422621887</c:v>
                </c:pt>
                <c:pt idx="24">
                  <c:v>0.31301150042813941</c:v>
                </c:pt>
                <c:pt idx="25">
                  <c:v>0.30582490598704309</c:v>
                </c:pt>
                <c:pt idx="26">
                  <c:v>0.29661348241193902</c:v>
                </c:pt>
                <c:pt idx="27">
                  <c:v>0.285968556146806</c:v>
                </c:pt>
                <c:pt idx="28">
                  <c:v>0.27427572671809425</c:v>
                </c:pt>
                <c:pt idx="29">
                  <c:v>0.26170509322292812</c:v>
                </c:pt>
                <c:pt idx="30">
                  <c:v>0.24830395452939949</c:v>
                </c:pt>
                <c:pt idx="31">
                  <c:v>0.23409758214150694</c:v>
                </c:pt>
                <c:pt idx="32">
                  <c:v>0.21929352795429757</c:v>
                </c:pt>
                <c:pt idx="33">
                  <c:v>0.20432234555509915</c:v>
                </c:pt>
                <c:pt idx="34">
                  <c:v>0.18977384732025762</c:v>
                </c:pt>
                <c:pt idx="35">
                  <c:v>0.17620963961166475</c:v>
                </c:pt>
                <c:pt idx="36">
                  <c:v>0.16396938692490962</c:v>
                </c:pt>
                <c:pt idx="37">
                  <c:v>0.15309342535975176</c:v>
                </c:pt>
                <c:pt idx="38">
                  <c:v>0.14337627162747865</c:v>
                </c:pt>
                <c:pt idx="39">
                  <c:v>0.13449402503867955</c:v>
                </c:pt>
                <c:pt idx="40">
                  <c:v>0.12616206846484268</c:v>
                </c:pt>
                <c:pt idx="41">
                  <c:v>0.11818257977789133</c:v>
                </c:pt>
                <c:pt idx="42">
                  <c:v>0.11042810548661183</c:v>
                </c:pt>
                <c:pt idx="43">
                  <c:v>0.10284984964952795</c:v>
                </c:pt>
                <c:pt idx="44">
                  <c:v>9.5420214774623882E-2</c:v>
                </c:pt>
                <c:pt idx="45">
                  <c:v>8.8155575160465655E-2</c:v>
                </c:pt>
                <c:pt idx="46">
                  <c:v>8.1089089993853114E-2</c:v>
                </c:pt>
                <c:pt idx="47">
                  <c:v>7.4289611508114223E-2</c:v>
                </c:pt>
                <c:pt idx="48">
                  <c:v>6.7822011006496624E-2</c:v>
                </c:pt>
                <c:pt idx="49">
                  <c:v>6.1714335930659406E-2</c:v>
                </c:pt>
                <c:pt idx="50">
                  <c:v>5.5965628873579559E-2</c:v>
                </c:pt>
                <c:pt idx="51">
                  <c:v>5.0527221452337082E-2</c:v>
                </c:pt>
                <c:pt idx="52">
                  <c:v>4.5343646480552474E-2</c:v>
                </c:pt>
                <c:pt idx="53">
                  <c:v>4.0376248532849768E-2</c:v>
                </c:pt>
                <c:pt idx="54">
                  <c:v>3.5654966599903033E-2</c:v>
                </c:pt>
                <c:pt idx="55">
                  <c:v>3.1307670122694461E-2</c:v>
                </c:pt>
                <c:pt idx="56">
                  <c:v>2.7521304954668771E-2</c:v>
                </c:pt>
                <c:pt idx="57">
                  <c:v>2.4454856270709188E-2</c:v>
                </c:pt>
                <c:pt idx="58">
                  <c:v>2.2134736147242054E-2</c:v>
                </c:pt>
                <c:pt idx="59">
                  <c:v>2.0431628052587452E-2</c:v>
                </c:pt>
                <c:pt idx="60">
                  <c:v>1.9109947833918367E-2</c:v>
                </c:pt>
                <c:pt idx="61">
                  <c:v>1.7933569264513588E-2</c:v>
                </c:pt>
                <c:pt idx="62">
                  <c:v>1.6750472694838418E-2</c:v>
                </c:pt>
                <c:pt idx="63">
                  <c:v>1.5517613992079808E-2</c:v>
                </c:pt>
                <c:pt idx="64">
                  <c:v>1.4271219776802626E-2</c:v>
                </c:pt>
                <c:pt idx="65">
                  <c:v>1.3079325434068347E-2</c:v>
                </c:pt>
                <c:pt idx="66">
                  <c:v>1.201268472600839E-2</c:v>
                </c:pt>
                <c:pt idx="67">
                  <c:v>1.1124282065753784E-2</c:v>
                </c:pt>
                <c:pt idx="68">
                  <c:v>1.0464276125108229E-2</c:v>
                </c:pt>
                <c:pt idx="69">
                  <c:v>1.0072811539645669E-2</c:v>
                </c:pt>
                <c:pt idx="70">
                  <c:v>9.9749733489286237E-3</c:v>
                </c:pt>
                <c:pt idx="71">
                  <c:v>1.0147592300706774E-2</c:v>
                </c:pt>
                <c:pt idx="72">
                  <c:v>1.0503095864394379E-2</c:v>
                </c:pt>
                <c:pt idx="73">
                  <c:v>1.0904254055493376E-2</c:v>
                </c:pt>
                <c:pt idx="74">
                  <c:v>1.1201206898862318E-2</c:v>
                </c:pt>
                <c:pt idx="75">
                  <c:v>1.1292274867314852E-2</c:v>
                </c:pt>
                <c:pt idx="76">
                  <c:v>1.1162831079446923E-2</c:v>
                </c:pt>
                <c:pt idx="77">
                  <c:v>1.0877220235078125E-2</c:v>
                </c:pt>
                <c:pt idx="78">
                  <c:v>1.0528602674095403E-2</c:v>
                </c:pt>
                <c:pt idx="79">
                  <c:v>1.0179632106034514E-2</c:v>
                </c:pt>
                <c:pt idx="80">
                  <c:v>9.8376581628409447E-3</c:v>
                </c:pt>
                <c:pt idx="81">
                  <c:v>9.4639914542223383E-3</c:v>
                </c:pt>
                <c:pt idx="82">
                  <c:v>9.0072854093519224E-3</c:v>
                </c:pt>
                <c:pt idx="83">
                  <c:v>8.4362589228095964E-3</c:v>
                </c:pt>
                <c:pt idx="84">
                  <c:v>7.7524796169268512E-3</c:v>
                </c:pt>
                <c:pt idx="85">
                  <c:v>6.9843337715316265E-3</c:v>
                </c:pt>
                <c:pt idx="86">
                  <c:v>6.181358332577761E-3</c:v>
                </c:pt>
                <c:pt idx="87">
                  <c:v>5.4014528067780395E-3</c:v>
                </c:pt>
                <c:pt idx="88">
                  <c:v>4.6995796389242665E-3</c:v>
                </c:pt>
                <c:pt idx="89">
                  <c:v>4.122229438790888E-3</c:v>
                </c:pt>
                <c:pt idx="90">
                  <c:v>3.7018321877773839E-3</c:v>
                </c:pt>
                <c:pt idx="91">
                  <c:v>3.4467771114465072E-3</c:v>
                </c:pt>
                <c:pt idx="92">
                  <c:v>3.3337454258125219E-3</c:v>
                </c:pt>
                <c:pt idx="93">
                  <c:v>3.3032012378973177E-3</c:v>
                </c:pt>
                <c:pt idx="94">
                  <c:v>3.2756569401567025E-3</c:v>
                </c:pt>
                <c:pt idx="95">
                  <c:v>3.1923383007978986E-3</c:v>
                </c:pt>
                <c:pt idx="96">
                  <c:v>3.0564538770677298E-3</c:v>
                </c:pt>
                <c:pt idx="97">
                  <c:v>2.9380200480764768E-3</c:v>
                </c:pt>
                <c:pt idx="98">
                  <c:v>2.9292163723718661E-3</c:v>
                </c:pt>
              </c:numCache>
            </c:numRef>
          </c:yVal>
        </c:ser>
        <c:ser>
          <c:idx val="1"/>
          <c:order val="1"/>
          <c:tx>
            <c:v>Three brokers</c:v>
          </c:tx>
          <c:marker>
            <c:symbol val="none"/>
          </c:marker>
          <c:xVal>
            <c:numRef>
              <c:f>'B dist'!$B$3:$B$101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 dist'!$D$3:$D$101</c:f>
              <c:numCache>
                <c:formatCode>General</c:formatCode>
                <c:ptCount val="99"/>
                <c:pt idx="0">
                  <c:v>2.4594823556879076E-2</c:v>
                </c:pt>
                <c:pt idx="1">
                  <c:v>3.2907667531050434E-2</c:v>
                </c:pt>
                <c:pt idx="2">
                  <c:v>4.2287210510747041E-2</c:v>
                </c:pt>
                <c:pt idx="3">
                  <c:v>5.2304341363898776E-2</c:v>
                </c:pt>
                <c:pt idx="4">
                  <c:v>6.2441006726757724E-2</c:v>
                </c:pt>
                <c:pt idx="5">
                  <c:v>7.2190441398872096E-2</c:v>
                </c:pt>
                <c:pt idx="6">
                  <c:v>8.1161482197008902E-2</c:v>
                </c:pt>
                <c:pt idx="7">
                  <c:v>8.9162437192936983E-2</c:v>
                </c:pt>
                <c:pt idx="8">
                  <c:v>9.6245368619916061E-2</c:v>
                </c:pt>
                <c:pt idx="9">
                  <c:v>0.10268297893984643</c:v>
                </c:pt>
                <c:pt idx="10">
                  <c:v>0.10890199587094354</c:v>
                </c:pt>
                <c:pt idx="11">
                  <c:v>0.11537366885349495</c:v>
                </c:pt>
                <c:pt idx="12">
                  <c:v>0.12253034661144653</c:v>
                </c:pt>
                <c:pt idx="13">
                  <c:v>0.13066047575060954</c:v>
                </c:pt>
                <c:pt idx="14">
                  <c:v>0.13987608370061436</c:v>
                </c:pt>
                <c:pt idx="15">
                  <c:v>0.15008171614610391</c:v>
                </c:pt>
                <c:pt idx="16">
                  <c:v>0.16101420530002508</c:v>
                </c:pt>
                <c:pt idx="17">
                  <c:v>0.17228133927929232</c:v>
                </c:pt>
                <c:pt idx="18">
                  <c:v>0.18342048182003048</c:v>
                </c:pt>
                <c:pt idx="19">
                  <c:v>0.19396398718266908</c:v>
                </c:pt>
                <c:pt idx="20">
                  <c:v>0.20348467878046705</c:v>
                </c:pt>
                <c:pt idx="21">
                  <c:v>0.21164433007547334</c:v>
                </c:pt>
                <c:pt idx="22">
                  <c:v>0.2182130453914026</c:v>
                </c:pt>
                <c:pt idx="23">
                  <c:v>0.22306974220941653</c:v>
                </c:pt>
                <c:pt idx="24">
                  <c:v>0.22618822334983263</c:v>
                </c:pt>
                <c:pt idx="25">
                  <c:v>0.22764332010107874</c:v>
                </c:pt>
                <c:pt idx="26">
                  <c:v>0.22754396618741746</c:v>
                </c:pt>
                <c:pt idx="27">
                  <c:v>0.22602591179053771</c:v>
                </c:pt>
                <c:pt idx="28">
                  <c:v>0.22324765642371164</c:v>
                </c:pt>
                <c:pt idx="29">
                  <c:v>0.2193699753561433</c:v>
                </c:pt>
                <c:pt idx="30">
                  <c:v>0.21455854025083665</c:v>
                </c:pt>
                <c:pt idx="31">
                  <c:v>0.20899804175718131</c:v>
                </c:pt>
                <c:pt idx="32">
                  <c:v>0.20288513062657262</c:v>
                </c:pt>
                <c:pt idx="33">
                  <c:v>0.19641465668704938</c:v>
                </c:pt>
                <c:pt idx="34">
                  <c:v>0.18979159143075128</c:v>
                </c:pt>
                <c:pt idx="35">
                  <c:v>0.18319905915277127</c:v>
                </c:pt>
                <c:pt idx="36">
                  <c:v>0.17677302107654075</c:v>
                </c:pt>
                <c:pt idx="37">
                  <c:v>0.17058881094672346</c:v>
                </c:pt>
                <c:pt idx="38">
                  <c:v>0.16468007372056806</c:v>
                </c:pt>
                <c:pt idx="39">
                  <c:v>0.15902106640422164</c:v>
                </c:pt>
                <c:pt idx="40">
                  <c:v>0.15354384269366794</c:v>
                </c:pt>
                <c:pt idx="41">
                  <c:v>0.1481683611086638</c:v>
                </c:pt>
                <c:pt idx="42">
                  <c:v>0.14280844012821906</c:v>
                </c:pt>
                <c:pt idx="43">
                  <c:v>0.13739571083306024</c:v>
                </c:pt>
                <c:pt idx="44">
                  <c:v>0.13187004944841407</c:v>
                </c:pt>
                <c:pt idx="45">
                  <c:v>0.12620257937310267</c:v>
                </c:pt>
                <c:pt idx="46">
                  <c:v>0.12038204872821807</c:v>
                </c:pt>
                <c:pt idx="47">
                  <c:v>0.11441613732653454</c:v>
                </c:pt>
                <c:pt idx="48">
                  <c:v>0.10831290998435464</c:v>
                </c:pt>
                <c:pt idx="49">
                  <c:v>0.10210693343592275</c:v>
                </c:pt>
                <c:pt idx="50">
                  <c:v>9.5828994475201906E-2</c:v>
                </c:pt>
                <c:pt idx="51">
                  <c:v>8.9539043172433094E-2</c:v>
                </c:pt>
                <c:pt idx="52">
                  <c:v>8.3303189172389852E-2</c:v>
                </c:pt>
                <c:pt idx="53">
                  <c:v>7.7214358029190827E-2</c:v>
                </c:pt>
                <c:pt idx="54">
                  <c:v>7.1377332081003025E-2</c:v>
                </c:pt>
                <c:pt idx="55">
                  <c:v>6.5900493012696751E-2</c:v>
                </c:pt>
                <c:pt idx="56">
                  <c:v>6.0882057606703184E-2</c:v>
                </c:pt>
                <c:pt idx="57">
                  <c:v>5.6383591851719032E-2</c:v>
                </c:pt>
                <c:pt idx="58">
                  <c:v>5.2425563936471575E-2</c:v>
                </c:pt>
                <c:pt idx="59">
                  <c:v>4.8985257227426214E-2</c:v>
                </c:pt>
                <c:pt idx="60">
                  <c:v>4.6001630116337115E-2</c:v>
                </c:pt>
                <c:pt idx="61">
                  <c:v>4.3394439969901187E-2</c:v>
                </c:pt>
                <c:pt idx="62">
                  <c:v>4.1095298418950557E-2</c:v>
                </c:pt>
                <c:pt idx="63">
                  <c:v>3.9042427340332399E-2</c:v>
                </c:pt>
                <c:pt idx="64">
                  <c:v>3.721679331543961E-2</c:v>
                </c:pt>
                <c:pt idx="65">
                  <c:v>3.5627092203717785E-2</c:v>
                </c:pt>
                <c:pt idx="66">
                  <c:v>3.431283446410837E-2</c:v>
                </c:pt>
                <c:pt idx="67">
                  <c:v>3.3317268452599663E-2</c:v>
                </c:pt>
                <c:pt idx="68">
                  <c:v>3.2687939729255662E-2</c:v>
                </c:pt>
                <c:pt idx="69">
                  <c:v>3.2447057388944857E-2</c:v>
                </c:pt>
                <c:pt idx="70">
                  <c:v>3.2579496452814487E-2</c:v>
                </c:pt>
                <c:pt idx="71">
                  <c:v>3.3038559778833985E-2</c:v>
                </c:pt>
                <c:pt idx="72">
                  <c:v>3.374749786732207E-2</c:v>
                </c:pt>
                <c:pt idx="73">
                  <c:v>3.4599505042230777E-2</c:v>
                </c:pt>
                <c:pt idx="74">
                  <c:v>3.5489240243769614E-2</c:v>
                </c:pt>
                <c:pt idx="75">
                  <c:v>3.6319848236718695E-2</c:v>
                </c:pt>
                <c:pt idx="76">
                  <c:v>3.7015020149939459E-2</c:v>
                </c:pt>
                <c:pt idx="77">
                  <c:v>3.7525450154461043E-2</c:v>
                </c:pt>
                <c:pt idx="78">
                  <c:v>3.7812749153554787E-2</c:v>
                </c:pt>
                <c:pt idx="79">
                  <c:v>3.7853476516999419E-2</c:v>
                </c:pt>
                <c:pt idx="80">
                  <c:v>3.7629735267876878E-2</c:v>
                </c:pt>
                <c:pt idx="81">
                  <c:v>3.7125348188679651E-2</c:v>
                </c:pt>
                <c:pt idx="82">
                  <c:v>3.6327950693240331E-2</c:v>
                </c:pt>
                <c:pt idx="83">
                  <c:v>3.5250121734340903E-2</c:v>
                </c:pt>
                <c:pt idx="84">
                  <c:v>3.3915173688850123E-2</c:v>
                </c:pt>
                <c:pt idx="85">
                  <c:v>3.2404140731154371E-2</c:v>
                </c:pt>
                <c:pt idx="86">
                  <c:v>3.0769582458124615E-2</c:v>
                </c:pt>
                <c:pt idx="87">
                  <c:v>2.9115006263461182E-2</c:v>
                </c:pt>
                <c:pt idx="88">
                  <c:v>2.7546311546958375E-2</c:v>
                </c:pt>
                <c:pt idx="89">
                  <c:v>2.6160030544526362E-2</c:v>
                </c:pt>
                <c:pt idx="90">
                  <c:v>2.5054202895011576E-2</c:v>
                </c:pt>
                <c:pt idx="91">
                  <c:v>2.4315780498225192E-2</c:v>
                </c:pt>
                <c:pt idx="92">
                  <c:v>2.4029580018752283E-2</c:v>
                </c:pt>
                <c:pt idx="93">
                  <c:v>2.4286052380973457E-2</c:v>
                </c:pt>
                <c:pt idx="94">
                  <c:v>2.515246697379003E-2</c:v>
                </c:pt>
                <c:pt idx="95">
                  <c:v>2.6670068537942598E-2</c:v>
                </c:pt>
                <c:pt idx="96">
                  <c:v>2.8812129744885603E-2</c:v>
                </c:pt>
                <c:pt idx="97">
                  <c:v>3.1445193029089678E-2</c:v>
                </c:pt>
                <c:pt idx="98">
                  <c:v>3.4315721257535736E-2</c:v>
                </c:pt>
              </c:numCache>
            </c:numRef>
          </c:yVal>
        </c:ser>
        <c:ser>
          <c:idx val="2"/>
          <c:order val="2"/>
          <c:tx>
            <c:v>Four brokers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'B dist'!$B$3:$B$101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 dist'!$E$3:$E$101</c:f>
              <c:numCache>
                <c:formatCode>General</c:formatCode>
                <c:ptCount val="99"/>
                <c:pt idx="0">
                  <c:v>2.3377885261188568E-2</c:v>
                </c:pt>
                <c:pt idx="1">
                  <c:v>2.8193371458552694E-2</c:v>
                </c:pt>
                <c:pt idx="2">
                  <c:v>3.3394896626604963E-2</c:v>
                </c:pt>
                <c:pt idx="3">
                  <c:v>3.8899458089414765E-2</c:v>
                </c:pt>
                <c:pt idx="4">
                  <c:v>4.4620451571248734E-2</c:v>
                </c:pt>
                <c:pt idx="5">
                  <c:v>5.048196958490573E-2</c:v>
                </c:pt>
                <c:pt idx="6">
                  <c:v>5.6426200323974579E-2</c:v>
                </c:pt>
                <c:pt idx="7">
                  <c:v>6.2421898122266423E-2</c:v>
                </c:pt>
                <c:pt idx="8">
                  <c:v>6.8462614216826645E-2</c:v>
                </c:pt>
                <c:pt idx="9">
                  <c:v>7.4570195144724349E-2</c:v>
                </c:pt>
                <c:pt idx="10">
                  <c:v>8.0784738493380789E-2</c:v>
                </c:pt>
                <c:pt idx="11">
                  <c:v>8.7152180010414554E-2</c:v>
                </c:pt>
                <c:pt idx="12">
                  <c:v>9.3716034342121959E-2</c:v>
                </c:pt>
                <c:pt idx="13">
                  <c:v>0.10050060063248323</c:v>
                </c:pt>
                <c:pt idx="14">
                  <c:v>0.10750466748687147</c:v>
                </c:pt>
                <c:pt idx="15">
                  <c:v>0.11469321373830688</c:v>
                </c:pt>
                <c:pt idx="16">
                  <c:v>0.12199465821652729</c:v>
                </c:pt>
                <c:pt idx="17">
                  <c:v>0.12930755934042065</c:v>
                </c:pt>
                <c:pt idx="18">
                  <c:v>0.13650417089943417</c:v>
                </c:pt>
                <c:pt idx="19">
                  <c:v>0.14344273458671883</c:v>
                </c:pt>
                <c:pt idx="20">
                  <c:v>0.1499782247360727</c:v>
                </c:pt>
                <c:pt idx="21">
                  <c:v>0.15597084886265444</c:v>
                </c:pt>
                <c:pt idx="22">
                  <c:v>0.16129871856586195</c:v>
                </c:pt>
                <c:pt idx="23">
                  <c:v>0.16586312639357884</c:v>
                </c:pt>
                <c:pt idx="24">
                  <c:v>0.16959588010559007</c:v>
                </c:pt>
                <c:pt idx="25">
                  <c:v>0.17245904189434719</c:v>
                </c:pt>
                <c:pt idx="26">
                  <c:v>0.17444143048428842</c:v>
                </c:pt>
                <c:pt idx="27">
                  <c:v>0.17556269080452294</c:v>
                </c:pt>
                <c:pt idx="28">
                  <c:v>0.17586944030467799</c:v>
                </c:pt>
                <c:pt idx="29">
                  <c:v>0.17542394289968721</c:v>
                </c:pt>
                <c:pt idx="30">
                  <c:v>0.17430410296364149</c:v>
                </c:pt>
                <c:pt idx="31">
                  <c:v>0.17259400305715414</c:v>
                </c:pt>
                <c:pt idx="32">
                  <c:v>0.17039769170899213</c:v>
                </c:pt>
                <c:pt idx="33">
                  <c:v>0.16780256628629225</c:v>
                </c:pt>
                <c:pt idx="34">
                  <c:v>0.16489275751552065</c:v>
                </c:pt>
                <c:pt idx="35">
                  <c:v>0.16174958617352145</c:v>
                </c:pt>
                <c:pt idx="36">
                  <c:v>0.15843731216801304</c:v>
                </c:pt>
                <c:pt idx="37">
                  <c:v>0.15500331354570873</c:v>
                </c:pt>
                <c:pt idx="38">
                  <c:v>0.15148246596018672</c:v>
                </c:pt>
                <c:pt idx="39">
                  <c:v>0.14788881013309019</c:v>
                </c:pt>
                <c:pt idx="40">
                  <c:v>0.14422448850617905</c:v>
                </c:pt>
                <c:pt idx="41">
                  <c:v>0.14047876689271255</c:v>
                </c:pt>
                <c:pt idx="42">
                  <c:v>0.13663964223486838</c:v>
                </c:pt>
                <c:pt idx="43">
                  <c:v>0.13268361903482023</c:v>
                </c:pt>
                <c:pt idx="44">
                  <c:v>0.12858718081235762</c:v>
                </c:pt>
                <c:pt idx="45">
                  <c:v>0.12433843824549733</c:v>
                </c:pt>
                <c:pt idx="46">
                  <c:v>0.11992685185350238</c:v>
                </c:pt>
                <c:pt idx="47">
                  <c:v>0.11535370788259876</c:v>
                </c:pt>
                <c:pt idx="48">
                  <c:v>0.11062840245514004</c:v>
                </c:pt>
                <c:pt idx="49">
                  <c:v>0.10577753359718695</c:v>
                </c:pt>
                <c:pt idx="50">
                  <c:v>0.10083711090360029</c:v>
                </c:pt>
                <c:pt idx="51">
                  <c:v>9.5848871211937081E-2</c:v>
                </c:pt>
                <c:pt idx="52">
                  <c:v>9.0866572196256865E-2</c:v>
                </c:pt>
                <c:pt idx="53">
                  <c:v>8.5947975089591455E-2</c:v>
                </c:pt>
                <c:pt idx="54">
                  <c:v>8.1151080758484997E-2</c:v>
                </c:pt>
                <c:pt idx="55">
                  <c:v>7.6533948836747759E-2</c:v>
                </c:pt>
                <c:pt idx="56">
                  <c:v>7.2146234195855224E-2</c:v>
                </c:pt>
                <c:pt idx="57">
                  <c:v>6.8026708829035526E-2</c:v>
                </c:pt>
                <c:pt idx="58">
                  <c:v>6.4213713595779695E-2</c:v>
                </c:pt>
                <c:pt idx="59">
                  <c:v>6.0724878227145368E-2</c:v>
                </c:pt>
                <c:pt idx="60">
                  <c:v>5.7571849753312962E-2</c:v>
                </c:pt>
                <c:pt idx="61">
                  <c:v>5.4765279645271593E-2</c:v>
                </c:pt>
                <c:pt idx="62">
                  <c:v>5.2302308772446064E-2</c:v>
                </c:pt>
                <c:pt idx="63">
                  <c:v>5.0186304517446489E-2</c:v>
                </c:pt>
                <c:pt idx="64">
                  <c:v>4.8413483507328325E-2</c:v>
                </c:pt>
                <c:pt idx="65">
                  <c:v>4.6988296904342003E-2</c:v>
                </c:pt>
                <c:pt idx="66">
                  <c:v>4.5903658177486407E-2</c:v>
                </c:pt>
                <c:pt idx="67">
                  <c:v>4.5156857194996305E-2</c:v>
                </c:pt>
                <c:pt idx="68">
                  <c:v>4.4737124983434413E-2</c:v>
                </c:pt>
                <c:pt idx="69">
                  <c:v>4.4628054060439133E-2</c:v>
                </c:pt>
                <c:pt idx="70">
                  <c:v>4.4802067392314238E-2</c:v>
                </c:pt>
                <c:pt idx="71">
                  <c:v>4.5229030161493163E-2</c:v>
                </c:pt>
                <c:pt idx="72">
                  <c:v>4.5853049421650048E-2</c:v>
                </c:pt>
                <c:pt idx="73">
                  <c:v>4.6619060463149335E-2</c:v>
                </c:pt>
                <c:pt idx="74">
                  <c:v>4.7464217579621222E-2</c:v>
                </c:pt>
                <c:pt idx="75">
                  <c:v>4.8325099709096778E-2</c:v>
                </c:pt>
                <c:pt idx="76">
                  <c:v>4.9136984156929915E-2</c:v>
                </c:pt>
                <c:pt idx="77">
                  <c:v>4.983530686454507E-2</c:v>
                </c:pt>
                <c:pt idx="78">
                  <c:v>5.0402454956270742E-2</c:v>
                </c:pt>
                <c:pt idx="79">
                  <c:v>5.0754689051571683E-2</c:v>
                </c:pt>
                <c:pt idx="80">
                  <c:v>5.0884990770269707E-2</c:v>
                </c:pt>
                <c:pt idx="81">
                  <c:v>5.078766736470755E-2</c:v>
                </c:pt>
                <c:pt idx="82">
                  <c:v>5.0476503390200232E-2</c:v>
                </c:pt>
                <c:pt idx="83">
                  <c:v>4.9986793117850953E-2</c:v>
                </c:pt>
                <c:pt idx="84">
                  <c:v>4.9376565952636467E-2</c:v>
                </c:pt>
                <c:pt idx="85">
                  <c:v>4.8725391247084922E-2</c:v>
                </c:pt>
                <c:pt idx="86">
                  <c:v>4.8136277895005929E-2</c:v>
                </c:pt>
                <c:pt idx="87">
                  <c:v>4.7724652964235607E-2</c:v>
                </c:pt>
                <c:pt idx="88">
                  <c:v>4.7618817682964991E-2</c:v>
                </c:pt>
                <c:pt idx="89">
                  <c:v>4.7944093369554686E-2</c:v>
                </c:pt>
                <c:pt idx="90">
                  <c:v>4.8822972062403984E-2</c:v>
                </c:pt>
                <c:pt idx="91">
                  <c:v>5.0344069929361926E-2</c:v>
                </c:pt>
                <c:pt idx="92">
                  <c:v>5.25609177137039E-2</c:v>
                </c:pt>
                <c:pt idx="93">
                  <c:v>5.5469775695144788E-2</c:v>
                </c:pt>
                <c:pt idx="94">
                  <c:v>5.8993643101672932E-2</c:v>
                </c:pt>
                <c:pt idx="95">
                  <c:v>6.298375937484714E-2</c:v>
                </c:pt>
                <c:pt idx="96">
                  <c:v>6.7208466551699902E-2</c:v>
                </c:pt>
                <c:pt idx="97">
                  <c:v>7.1375170212947495E-2</c:v>
                </c:pt>
                <c:pt idx="98">
                  <c:v>7.5141310280287865E-2</c:v>
                </c:pt>
              </c:numCache>
            </c:numRef>
          </c:yVal>
          <c:smooth val="1"/>
        </c:ser>
        <c:axId val="68812160"/>
        <c:axId val="68904448"/>
      </c:scatterChart>
      <c:valAx>
        <c:axId val="68812160"/>
        <c:scaling>
          <c:orientation val="minMax"/>
          <c:max val="10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Total closing cost, thousands of dollars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904448"/>
        <c:crosses val="autoZero"/>
        <c:crossBetween val="midCat"/>
      </c:valAx>
      <c:valAx>
        <c:axId val="689044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Density</a:t>
                </a:r>
              </a:p>
            </c:rich>
          </c:tx>
          <c:layout/>
        </c:title>
        <c:numFmt formatCode="#,##0.0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812160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sz="2000"/>
          </a:pPr>
          <a:endParaRPr lang="en-US"/>
        </a:p>
      </c:txPr>
    </c:legend>
    <c:plotVisOnly val="1"/>
  </c:chart>
  <c:spPr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Base case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 dist'!$B$3:$B$101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 dist'!$C$3:$C$101</c:f>
              <c:numCache>
                <c:formatCode>General</c:formatCode>
                <c:ptCount val="99"/>
                <c:pt idx="0">
                  <c:v>2.1751824472266597E-2</c:v>
                </c:pt>
                <c:pt idx="1">
                  <c:v>3.8000672461241239E-2</c:v>
                </c:pt>
                <c:pt idx="2">
                  <c:v>6.0184777619884028E-2</c:v>
                </c:pt>
                <c:pt idx="3">
                  <c:v>8.6756617402028821E-2</c:v>
                </c:pt>
                <c:pt idx="4">
                  <c:v>0.11441911963312873</c:v>
                </c:pt>
                <c:pt idx="5">
                  <c:v>0.13907991073955961</c:v>
                </c:pt>
                <c:pt idx="6">
                  <c:v>0.1574180725142629</c:v>
                </c:pt>
                <c:pt idx="7">
                  <c:v>0.16819246413918335</c:v>
                </c:pt>
                <c:pt idx="8">
                  <c:v>0.17252897690098706</c:v>
                </c:pt>
                <c:pt idx="9">
                  <c:v>0.17319168568106205</c:v>
                </c:pt>
                <c:pt idx="10">
                  <c:v>0.17337031272885126</c:v>
                </c:pt>
                <c:pt idx="11">
                  <c:v>0.17566211529403589</c:v>
                </c:pt>
                <c:pt idx="12">
                  <c:v>0.18165725012152448</c:v>
                </c:pt>
                <c:pt idx="13">
                  <c:v>0.19191596864230204</c:v>
                </c:pt>
                <c:pt idx="14">
                  <c:v>0.20616276864846994</c:v>
                </c:pt>
                <c:pt idx="15">
                  <c:v>0.22348335398447294</c:v>
                </c:pt>
                <c:pt idx="16">
                  <c:v>0.24255024172044257</c:v>
                </c:pt>
                <c:pt idx="17">
                  <c:v>0.26185735437648067</c:v>
                </c:pt>
                <c:pt idx="18">
                  <c:v>0.27990308622599908</c:v>
                </c:pt>
                <c:pt idx="19">
                  <c:v>0.2954241732761918</c:v>
                </c:pt>
                <c:pt idx="20">
                  <c:v>0.30734647795096542</c:v>
                </c:pt>
                <c:pt idx="21">
                  <c:v>0.31503111418597385</c:v>
                </c:pt>
                <c:pt idx="22">
                  <c:v>0.31830526282395882</c:v>
                </c:pt>
                <c:pt idx="23">
                  <c:v>0.3174324422621887</c:v>
                </c:pt>
                <c:pt idx="24">
                  <c:v>0.31301150042813941</c:v>
                </c:pt>
                <c:pt idx="25">
                  <c:v>0.30582490598704309</c:v>
                </c:pt>
                <c:pt idx="26">
                  <c:v>0.29661348241193902</c:v>
                </c:pt>
                <c:pt idx="27">
                  <c:v>0.285968556146806</c:v>
                </c:pt>
                <c:pt idx="28">
                  <c:v>0.27427572671809425</c:v>
                </c:pt>
                <c:pt idx="29">
                  <c:v>0.26170509322292812</c:v>
                </c:pt>
                <c:pt idx="30">
                  <c:v>0.24830395452939949</c:v>
                </c:pt>
                <c:pt idx="31">
                  <c:v>0.23409758214150694</c:v>
                </c:pt>
                <c:pt idx="32">
                  <c:v>0.21929352795429757</c:v>
                </c:pt>
                <c:pt idx="33">
                  <c:v>0.20432234555509915</c:v>
                </c:pt>
                <c:pt idx="34">
                  <c:v>0.18977384732025762</c:v>
                </c:pt>
                <c:pt idx="35">
                  <c:v>0.17620963961166475</c:v>
                </c:pt>
                <c:pt idx="36">
                  <c:v>0.16396938692490962</c:v>
                </c:pt>
                <c:pt idx="37">
                  <c:v>0.15309342535975176</c:v>
                </c:pt>
                <c:pt idx="38">
                  <c:v>0.14337627162747865</c:v>
                </c:pt>
                <c:pt idx="39">
                  <c:v>0.13449402503867955</c:v>
                </c:pt>
                <c:pt idx="40">
                  <c:v>0.12616206846484268</c:v>
                </c:pt>
                <c:pt idx="41">
                  <c:v>0.11818257977789133</c:v>
                </c:pt>
                <c:pt idx="42">
                  <c:v>0.11042810548661183</c:v>
                </c:pt>
                <c:pt idx="43">
                  <c:v>0.10284984964952795</c:v>
                </c:pt>
                <c:pt idx="44">
                  <c:v>9.5420214774623882E-2</c:v>
                </c:pt>
                <c:pt idx="45">
                  <c:v>8.8155575160465655E-2</c:v>
                </c:pt>
                <c:pt idx="46">
                  <c:v>8.1089089993853114E-2</c:v>
                </c:pt>
                <c:pt idx="47">
                  <c:v>7.4289611508114223E-2</c:v>
                </c:pt>
                <c:pt idx="48">
                  <c:v>6.7822011006496624E-2</c:v>
                </c:pt>
                <c:pt idx="49">
                  <c:v>6.1714335930659406E-2</c:v>
                </c:pt>
                <c:pt idx="50">
                  <c:v>5.5965628873579559E-2</c:v>
                </c:pt>
                <c:pt idx="51">
                  <c:v>5.0527221452337082E-2</c:v>
                </c:pt>
                <c:pt idx="52">
                  <c:v>4.5343646480552474E-2</c:v>
                </c:pt>
                <c:pt idx="53">
                  <c:v>4.0376248532849768E-2</c:v>
                </c:pt>
                <c:pt idx="54">
                  <c:v>3.5654966599903033E-2</c:v>
                </c:pt>
                <c:pt idx="55">
                  <c:v>3.1307670122694461E-2</c:v>
                </c:pt>
                <c:pt idx="56">
                  <c:v>2.7521304954668771E-2</c:v>
                </c:pt>
                <c:pt idx="57">
                  <c:v>2.4454856270709188E-2</c:v>
                </c:pt>
                <c:pt idx="58">
                  <c:v>2.2134736147242054E-2</c:v>
                </c:pt>
                <c:pt idx="59">
                  <c:v>2.0431628052587452E-2</c:v>
                </c:pt>
                <c:pt idx="60">
                  <c:v>1.9109947833918367E-2</c:v>
                </c:pt>
                <c:pt idx="61">
                  <c:v>1.7933569264513588E-2</c:v>
                </c:pt>
                <c:pt idx="62">
                  <c:v>1.6750472694838418E-2</c:v>
                </c:pt>
                <c:pt idx="63">
                  <c:v>1.5517613992079808E-2</c:v>
                </c:pt>
                <c:pt idx="64">
                  <c:v>1.4271219776802626E-2</c:v>
                </c:pt>
                <c:pt idx="65">
                  <c:v>1.3079325434068347E-2</c:v>
                </c:pt>
                <c:pt idx="66">
                  <c:v>1.201268472600839E-2</c:v>
                </c:pt>
                <c:pt idx="67">
                  <c:v>1.1124282065753784E-2</c:v>
                </c:pt>
                <c:pt idx="68">
                  <c:v>1.0464276125108229E-2</c:v>
                </c:pt>
                <c:pt idx="69">
                  <c:v>1.0072811539645669E-2</c:v>
                </c:pt>
                <c:pt idx="70">
                  <c:v>9.9749733489286237E-3</c:v>
                </c:pt>
                <c:pt idx="71">
                  <c:v>1.0147592300706774E-2</c:v>
                </c:pt>
                <c:pt idx="72">
                  <c:v>1.0503095864394379E-2</c:v>
                </c:pt>
                <c:pt idx="73">
                  <c:v>1.0904254055493376E-2</c:v>
                </c:pt>
                <c:pt idx="74">
                  <c:v>1.1201206898862318E-2</c:v>
                </c:pt>
                <c:pt idx="75">
                  <c:v>1.1292274867314852E-2</c:v>
                </c:pt>
                <c:pt idx="76">
                  <c:v>1.1162831079446923E-2</c:v>
                </c:pt>
                <c:pt idx="77">
                  <c:v>1.0877220235078125E-2</c:v>
                </c:pt>
                <c:pt idx="78">
                  <c:v>1.0528602674095403E-2</c:v>
                </c:pt>
                <c:pt idx="79">
                  <c:v>1.0179632106034514E-2</c:v>
                </c:pt>
                <c:pt idx="80">
                  <c:v>9.8376581628409447E-3</c:v>
                </c:pt>
                <c:pt idx="81">
                  <c:v>9.4639914542223383E-3</c:v>
                </c:pt>
                <c:pt idx="82">
                  <c:v>9.0072854093519224E-3</c:v>
                </c:pt>
                <c:pt idx="83">
                  <c:v>8.4362589228095964E-3</c:v>
                </c:pt>
                <c:pt idx="84">
                  <c:v>7.7524796169268512E-3</c:v>
                </c:pt>
                <c:pt idx="85">
                  <c:v>6.9843337715316265E-3</c:v>
                </c:pt>
                <c:pt idx="86">
                  <c:v>6.181358332577761E-3</c:v>
                </c:pt>
                <c:pt idx="87">
                  <c:v>5.4014528067780395E-3</c:v>
                </c:pt>
                <c:pt idx="88">
                  <c:v>4.6995796389242665E-3</c:v>
                </c:pt>
                <c:pt idx="89">
                  <c:v>4.122229438790888E-3</c:v>
                </c:pt>
                <c:pt idx="90">
                  <c:v>3.7018321877773839E-3</c:v>
                </c:pt>
                <c:pt idx="91">
                  <c:v>3.4467771114465072E-3</c:v>
                </c:pt>
                <c:pt idx="92">
                  <c:v>3.3337454258125219E-3</c:v>
                </c:pt>
                <c:pt idx="93">
                  <c:v>3.3032012378973177E-3</c:v>
                </c:pt>
                <c:pt idx="94">
                  <c:v>3.2756569401567025E-3</c:v>
                </c:pt>
                <c:pt idx="95">
                  <c:v>3.1923383007978986E-3</c:v>
                </c:pt>
                <c:pt idx="96">
                  <c:v>3.0564538770677298E-3</c:v>
                </c:pt>
                <c:pt idx="97">
                  <c:v>2.9380200480764768E-3</c:v>
                </c:pt>
                <c:pt idx="98">
                  <c:v>2.9292163723718661E-3</c:v>
                </c:pt>
              </c:numCache>
            </c:numRef>
          </c:yVal>
        </c:ser>
        <c:ser>
          <c:idx val="1"/>
          <c:order val="1"/>
          <c:tx>
            <c:v>African-American borrower</c:v>
          </c:tx>
          <c:marker>
            <c:symbol val="none"/>
          </c:marker>
          <c:xVal>
            <c:numRef>
              <c:f>'B dist'!$B$3:$B$101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 dist'!$G$3:$G$101</c:f>
              <c:numCache>
                <c:formatCode>General</c:formatCode>
                <c:ptCount val="99"/>
                <c:pt idx="0">
                  <c:v>6.4058246918400175E-2</c:v>
                </c:pt>
                <c:pt idx="1">
                  <c:v>6.8276908508417028E-2</c:v>
                </c:pt>
                <c:pt idx="2">
                  <c:v>7.0379125321848299E-2</c:v>
                </c:pt>
                <c:pt idx="3">
                  <c:v>7.094793391795734E-2</c:v>
                </c:pt>
                <c:pt idx="4">
                  <c:v>7.1075472052348834E-2</c:v>
                </c:pt>
                <c:pt idx="5">
                  <c:v>7.2080692219629483E-2</c:v>
                </c:pt>
                <c:pt idx="6">
                  <c:v>7.5223283972455521E-2</c:v>
                </c:pt>
                <c:pt idx="7">
                  <c:v>8.1361420196633116E-2</c:v>
                </c:pt>
                <c:pt idx="8">
                  <c:v>9.074960917131368E-2</c:v>
                </c:pt>
                <c:pt idx="9">
                  <c:v>0.10294082197905986</c:v>
                </c:pt>
                <c:pt idx="10">
                  <c:v>0.11690861629805509</c:v>
                </c:pt>
                <c:pt idx="11">
                  <c:v>0.13130212419887313</c:v>
                </c:pt>
                <c:pt idx="12">
                  <c:v>0.14471788355999049</c:v>
                </c:pt>
                <c:pt idx="13">
                  <c:v>0.15607529570439257</c:v>
                </c:pt>
                <c:pt idx="14">
                  <c:v>0.16479803493159972</c:v>
                </c:pt>
                <c:pt idx="15">
                  <c:v>0.17091246581481592</c:v>
                </c:pt>
                <c:pt idx="16">
                  <c:v>0.17493468220108174</c:v>
                </c:pt>
                <c:pt idx="17">
                  <c:v>0.17769087703141953</c:v>
                </c:pt>
                <c:pt idx="18">
                  <c:v>0.18004952542932676</c:v>
                </c:pt>
                <c:pt idx="19">
                  <c:v>0.18271342619732972</c:v>
                </c:pt>
                <c:pt idx="20">
                  <c:v>0.18617242636435202</c:v>
                </c:pt>
                <c:pt idx="21">
                  <c:v>0.19053138436815734</c:v>
                </c:pt>
                <c:pt idx="22">
                  <c:v>0.19568268237518527</c:v>
                </c:pt>
                <c:pt idx="23">
                  <c:v>0.20136925051794213</c:v>
                </c:pt>
                <c:pt idx="24">
                  <c:v>0.20725899261248817</c:v>
                </c:pt>
                <c:pt idx="25">
                  <c:v>0.2129819158042166</c:v>
                </c:pt>
                <c:pt idx="26">
                  <c:v>0.21816677499834336</c:v>
                </c:pt>
                <c:pt idx="27">
                  <c:v>0.2224471486079638</c:v>
                </c:pt>
                <c:pt idx="28">
                  <c:v>0.22547470213419721</c:v>
                </c:pt>
                <c:pt idx="29">
                  <c:v>0.22697053648749044</c:v>
                </c:pt>
                <c:pt idx="30">
                  <c:v>0.22673313351445473</c:v>
                </c:pt>
                <c:pt idx="31">
                  <c:v>0.22469498839994809</c:v>
                </c:pt>
                <c:pt idx="32">
                  <c:v>0.22095099754486822</c:v>
                </c:pt>
                <c:pt idx="33">
                  <c:v>0.21568860815701368</c:v>
                </c:pt>
                <c:pt idx="34">
                  <c:v>0.2091960559022403</c:v>
                </c:pt>
                <c:pt idx="35">
                  <c:v>0.20184085518921349</c:v>
                </c:pt>
                <c:pt idx="36">
                  <c:v>0.19398818599762196</c:v>
                </c:pt>
                <c:pt idx="37">
                  <c:v>0.18600086816267869</c:v>
                </c:pt>
                <c:pt idx="38">
                  <c:v>0.17819843527883092</c:v>
                </c:pt>
                <c:pt idx="39">
                  <c:v>0.17078908529174339</c:v>
                </c:pt>
                <c:pt idx="40">
                  <c:v>0.16387512484304365</c:v>
                </c:pt>
                <c:pt idx="41">
                  <c:v>0.15742234110250083</c:v>
                </c:pt>
                <c:pt idx="42">
                  <c:v>0.15127160586239549</c:v>
                </c:pt>
                <c:pt idx="43">
                  <c:v>0.14517559253450801</c:v>
                </c:pt>
                <c:pt idx="44">
                  <c:v>0.13887646611016846</c:v>
                </c:pt>
                <c:pt idx="45">
                  <c:v>0.13217294570777335</c:v>
                </c:pt>
                <c:pt idx="46">
                  <c:v>0.12497055447636481</c:v>
                </c:pt>
                <c:pt idx="47">
                  <c:v>0.11735599532324256</c:v>
                </c:pt>
                <c:pt idx="48">
                  <c:v>0.10952736674645047</c:v>
                </c:pt>
                <c:pt idx="49">
                  <c:v>0.10179236537959431</c:v>
                </c:pt>
                <c:pt idx="50">
                  <c:v>9.44863214808489E-2</c:v>
                </c:pt>
                <c:pt idx="51">
                  <c:v>8.792733121577187E-2</c:v>
                </c:pt>
                <c:pt idx="52">
                  <c:v>8.2339678570859984E-2</c:v>
                </c:pt>
                <c:pt idx="53">
                  <c:v>7.7825045070090845E-2</c:v>
                </c:pt>
                <c:pt idx="54">
                  <c:v>7.4355263211411532E-2</c:v>
                </c:pt>
                <c:pt idx="55">
                  <c:v>7.1767984967982049E-2</c:v>
                </c:pt>
                <c:pt idx="56">
                  <c:v>6.9822600246626135E-2</c:v>
                </c:pt>
                <c:pt idx="57">
                  <c:v>6.8214720452982144E-2</c:v>
                </c:pt>
                <c:pt idx="58">
                  <c:v>6.6624340154877434E-2</c:v>
                </c:pt>
                <c:pt idx="59">
                  <c:v>6.477172403425463E-2</c:v>
                </c:pt>
                <c:pt idx="60">
                  <c:v>6.2461227234605426E-2</c:v>
                </c:pt>
                <c:pt idx="61">
                  <c:v>5.9596931495649423E-2</c:v>
                </c:pt>
                <c:pt idx="62">
                  <c:v>5.6201790792076586E-2</c:v>
                </c:pt>
                <c:pt idx="63">
                  <c:v>5.2413201275264679E-2</c:v>
                </c:pt>
                <c:pt idx="64">
                  <c:v>4.8460808261544093E-2</c:v>
                </c:pt>
                <c:pt idx="65">
                  <c:v>4.462235117392388E-2</c:v>
                </c:pt>
                <c:pt idx="66">
                  <c:v>4.1169322767515747E-2</c:v>
                </c:pt>
                <c:pt idx="67">
                  <c:v>3.8305990818334433E-2</c:v>
                </c:pt>
                <c:pt idx="68">
                  <c:v>3.6129628983074244E-2</c:v>
                </c:pt>
                <c:pt idx="69">
                  <c:v>3.4608745511397747E-2</c:v>
                </c:pt>
                <c:pt idx="70">
                  <c:v>3.3589624835899869E-2</c:v>
                </c:pt>
                <c:pt idx="71">
                  <c:v>3.2838390656226443E-2</c:v>
                </c:pt>
                <c:pt idx="72">
                  <c:v>3.2105463594919476E-2</c:v>
                </c:pt>
                <c:pt idx="73">
                  <c:v>3.1185307182566957E-2</c:v>
                </c:pt>
                <c:pt idx="74">
                  <c:v>2.9946438841145829E-2</c:v>
                </c:pt>
                <c:pt idx="75">
                  <c:v>2.8368966868003671E-2</c:v>
                </c:pt>
                <c:pt idx="76">
                  <c:v>2.6507911496785299E-2</c:v>
                </c:pt>
                <c:pt idx="77">
                  <c:v>2.4481320020841905E-2</c:v>
                </c:pt>
                <c:pt idx="78">
                  <c:v>2.2427168693074071E-2</c:v>
                </c:pt>
                <c:pt idx="79">
                  <c:v>2.0475802364904143E-2</c:v>
                </c:pt>
                <c:pt idx="80">
                  <c:v>1.8734565654569182E-2</c:v>
                </c:pt>
                <c:pt idx="81">
                  <c:v>1.7286080277588378E-2</c:v>
                </c:pt>
                <c:pt idx="82">
                  <c:v>1.617633007165983E-2</c:v>
                </c:pt>
                <c:pt idx="83">
                  <c:v>1.5422863072813544E-2</c:v>
                </c:pt>
                <c:pt idx="84">
                  <c:v>1.4997955707297847E-2</c:v>
                </c:pt>
                <c:pt idx="85">
                  <c:v>1.4835850513237095E-2</c:v>
                </c:pt>
                <c:pt idx="86">
                  <c:v>1.4838353644273817E-2</c:v>
                </c:pt>
                <c:pt idx="87">
                  <c:v>1.4883436703515954E-2</c:v>
                </c:pt>
                <c:pt idx="88">
                  <c:v>1.4854978443504025E-2</c:v>
                </c:pt>
                <c:pt idx="89">
                  <c:v>1.4663173100073607E-2</c:v>
                </c:pt>
                <c:pt idx="90">
                  <c:v>1.427402776940688E-2</c:v>
                </c:pt>
                <c:pt idx="91">
                  <c:v>1.3700074772879531E-2</c:v>
                </c:pt>
                <c:pt idx="92">
                  <c:v>1.3013027773246835E-2</c:v>
                </c:pt>
                <c:pt idx="93">
                  <c:v>1.2294837324940838E-2</c:v>
                </c:pt>
                <c:pt idx="94">
                  <c:v>1.1625627963956003E-2</c:v>
                </c:pt>
                <c:pt idx="95">
                  <c:v>1.1049410752426183E-2</c:v>
                </c:pt>
                <c:pt idx="96">
                  <c:v>1.0563896773361602E-2</c:v>
                </c:pt>
                <c:pt idx="97">
                  <c:v>1.0122338737790332E-2</c:v>
                </c:pt>
                <c:pt idx="98">
                  <c:v>9.6532204007691962E-3</c:v>
                </c:pt>
              </c:numCache>
            </c:numRef>
          </c:yVal>
        </c:ser>
        <c:ser>
          <c:idx val="2"/>
          <c:order val="2"/>
          <c:tx>
            <c:v>More educated neighbors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'B dist'!$J$3:$J$101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 dist'!$K$3:$K$101</c:f>
              <c:numCache>
                <c:formatCode>General</c:formatCode>
                <c:ptCount val="99"/>
                <c:pt idx="0">
                  <c:v>2.9836773240754749E-4</c:v>
                </c:pt>
                <c:pt idx="1">
                  <c:v>1.1312239023279652E-3</c:v>
                </c:pt>
                <c:pt idx="2">
                  <c:v>3.7085270372638102E-3</c:v>
                </c:pt>
                <c:pt idx="3">
                  <c:v>1.0416079415582339E-2</c:v>
                </c:pt>
                <c:pt idx="4">
                  <c:v>2.5340403764223456E-2</c:v>
                </c:pt>
                <c:pt idx="5">
                  <c:v>5.3784464446358954E-2</c:v>
                </c:pt>
                <c:pt idx="6">
                  <c:v>0.10006035535565339</c:v>
                </c:pt>
                <c:pt idx="7">
                  <c:v>0.16437051429319996</c:v>
                </c:pt>
                <c:pt idx="8">
                  <c:v>0.24044247583695955</c:v>
                </c:pt>
                <c:pt idx="9">
                  <c:v>0.3165651987502941</c:v>
                </c:pt>
                <c:pt idx="10">
                  <c:v>0.37989142593301112</c:v>
                </c:pt>
                <c:pt idx="11">
                  <c:v>0.42183022745490856</c:v>
                </c:pt>
                <c:pt idx="12">
                  <c:v>0.44131188898855489</c:v>
                </c:pt>
                <c:pt idx="13">
                  <c:v>0.44393397227948722</c:v>
                </c:pt>
                <c:pt idx="14">
                  <c:v>0.43782820343336148</c:v>
                </c:pt>
                <c:pt idx="15">
                  <c:v>0.42884425233723844</c:v>
                </c:pt>
                <c:pt idx="16">
                  <c:v>0.41842382463703742</c:v>
                </c:pt>
                <c:pt idx="17">
                  <c:v>0.4053077514786379</c:v>
                </c:pt>
                <c:pt idx="18">
                  <c:v>0.38880268339233692</c:v>
                </c:pt>
                <c:pt idx="19">
                  <c:v>0.37041364011790062</c:v>
                </c:pt>
                <c:pt idx="20">
                  <c:v>0.35262083152099394</c:v>
                </c:pt>
                <c:pt idx="21">
                  <c:v>0.33674740368194983</c:v>
                </c:pt>
                <c:pt idx="22">
                  <c:v>0.32198164503602927</c:v>
                </c:pt>
                <c:pt idx="23">
                  <c:v>0.3064801613085496</c:v>
                </c:pt>
                <c:pt idx="24">
                  <c:v>0.28876847118686433</c:v>
                </c:pt>
                <c:pt idx="25">
                  <c:v>0.26868477907632216</c:v>
                </c:pt>
                <c:pt idx="26">
                  <c:v>0.24716909218055919</c:v>
                </c:pt>
                <c:pt idx="27">
                  <c:v>0.22540341967238467</c:v>
                </c:pt>
                <c:pt idx="28">
                  <c:v>0.20435595308633858</c:v>
                </c:pt>
                <c:pt idx="29">
                  <c:v>0.18475065483693293</c:v>
                </c:pt>
                <c:pt idx="30">
                  <c:v>0.16717372479070164</c:v>
                </c:pt>
                <c:pt idx="31">
                  <c:v>0.15179704026711219</c:v>
                </c:pt>
                <c:pt idx="32">
                  <c:v>0.13808166118058957</c:v>
                </c:pt>
                <c:pt idx="33">
                  <c:v>0.12512227527853353</c:v>
                </c:pt>
                <c:pt idx="34">
                  <c:v>0.11261405992643889</c:v>
                </c:pt>
                <c:pt idx="35">
                  <c:v>0.10163912880134265</c:v>
                </c:pt>
                <c:pt idx="36">
                  <c:v>9.4181515679280944E-2</c:v>
                </c:pt>
                <c:pt idx="37">
                  <c:v>9.1445357915586667E-2</c:v>
                </c:pt>
                <c:pt idx="38">
                  <c:v>9.2339925074957641E-2</c:v>
                </c:pt>
                <c:pt idx="39">
                  <c:v>9.3485732645333663E-2</c:v>
                </c:pt>
                <c:pt idx="40">
                  <c:v>9.1099773043139043E-2</c:v>
                </c:pt>
                <c:pt idx="41">
                  <c:v>8.3407436723383119E-2</c:v>
                </c:pt>
                <c:pt idx="42">
                  <c:v>7.1657353465227197E-2</c:v>
                </c:pt>
                <c:pt idx="43">
                  <c:v>5.9093607373227469E-2</c:v>
                </c:pt>
                <c:pt idx="44">
                  <c:v>4.874341546205431E-2</c:v>
                </c:pt>
                <c:pt idx="45">
                  <c:v>4.1808294298425613E-2</c:v>
                </c:pt>
                <c:pt idx="46">
                  <c:v>3.76340185340788E-2</c:v>
                </c:pt>
                <c:pt idx="47">
                  <c:v>3.4809833972954597E-2</c:v>
                </c:pt>
                <c:pt idx="48">
                  <c:v>3.2305096803130338E-2</c:v>
                </c:pt>
                <c:pt idx="49">
                  <c:v>2.9834922015397197E-2</c:v>
                </c:pt>
                <c:pt idx="50">
                  <c:v>2.7480101353400059E-2</c:v>
                </c:pt>
                <c:pt idx="51">
                  <c:v>2.5179741167706909E-2</c:v>
                </c:pt>
                <c:pt idx="52">
                  <c:v>2.2568103666705228E-2</c:v>
                </c:pt>
                <c:pt idx="53">
                  <c:v>1.9320586175994414E-2</c:v>
                </c:pt>
                <c:pt idx="54">
                  <c:v>1.5519555183093192E-2</c:v>
                </c:pt>
                <c:pt idx="55">
                  <c:v>1.1738040677484882E-2</c:v>
                </c:pt>
                <c:pt idx="56">
                  <c:v>8.6972167358926843E-3</c:v>
                </c:pt>
                <c:pt idx="57">
                  <c:v>6.8282101549959088E-3</c:v>
                </c:pt>
                <c:pt idx="58">
                  <c:v>6.0293475272579847E-3</c:v>
                </c:pt>
                <c:pt idx="59">
                  <c:v>5.7959310770082191E-3</c:v>
                </c:pt>
                <c:pt idx="60">
                  <c:v>5.5687377070195599E-3</c:v>
                </c:pt>
                <c:pt idx="61">
                  <c:v>5.0701355565777057E-3</c:v>
                </c:pt>
                <c:pt idx="62">
                  <c:v>4.388498674575734E-3</c:v>
                </c:pt>
                <c:pt idx="63">
                  <c:v>3.8106683424274225E-3</c:v>
                </c:pt>
                <c:pt idx="64">
                  <c:v>3.5729829892181208E-3</c:v>
                </c:pt>
                <c:pt idx="65">
                  <c:v>3.744915564204664E-3</c:v>
                </c:pt>
                <c:pt idx="66">
                  <c:v>4.2647173847484175E-3</c:v>
                </c:pt>
                <c:pt idx="67">
                  <c:v>5.0263385129025433E-3</c:v>
                </c:pt>
                <c:pt idx="68">
                  <c:v>5.9129447568609514E-3</c:v>
                </c:pt>
                <c:pt idx="69">
                  <c:v>6.7962691389150207E-3</c:v>
                </c:pt>
                <c:pt idx="70">
                  <c:v>7.5659139261372637E-3</c:v>
                </c:pt>
                <c:pt idx="71">
                  <c:v>8.1568017488175618E-3</c:v>
                </c:pt>
                <c:pt idx="72">
                  <c:v>8.5372794606822337E-3</c:v>
                </c:pt>
                <c:pt idx="73">
                  <c:v>8.6724610502270441E-3</c:v>
                </c:pt>
                <c:pt idx="74">
                  <c:v>8.5475107889997209E-3</c:v>
                </c:pt>
                <c:pt idx="75">
                  <c:v>8.2569094664704159E-3</c:v>
                </c:pt>
                <c:pt idx="76">
                  <c:v>8.0413354122119071E-3</c:v>
                </c:pt>
                <c:pt idx="77">
                  <c:v>8.2019053654840968E-3</c:v>
                </c:pt>
                <c:pt idx="78">
                  <c:v>8.9242327161541887E-3</c:v>
                </c:pt>
                <c:pt idx="79">
                  <c:v>1.0136797576993629E-2</c:v>
                </c:pt>
                <c:pt idx="80">
                  <c:v>1.1478548517543933E-2</c:v>
                </c:pt>
                <c:pt idx="81">
                  <c:v>1.240775567402099E-2</c:v>
                </c:pt>
                <c:pt idx="82">
                  <c:v>1.2432963232219114E-2</c:v>
                </c:pt>
                <c:pt idx="83">
                  <c:v>1.137766297045314E-2</c:v>
                </c:pt>
                <c:pt idx="84">
                  <c:v>9.5045059310313405E-3</c:v>
                </c:pt>
                <c:pt idx="85">
                  <c:v>7.3852992531914857E-3</c:v>
                </c:pt>
                <c:pt idx="86">
                  <c:v>5.5798736625406672E-3</c:v>
                </c:pt>
                <c:pt idx="87">
                  <c:v>4.3748579232386724E-3</c:v>
                </c:pt>
                <c:pt idx="88">
                  <c:v>3.7599859743470015E-3</c:v>
                </c:pt>
                <c:pt idx="89">
                  <c:v>3.5720220830275048E-3</c:v>
                </c:pt>
                <c:pt idx="90">
                  <c:v>3.6180842704272762E-3</c:v>
                </c:pt>
                <c:pt idx="91">
                  <c:v>3.7054131687048828E-3</c:v>
                </c:pt>
                <c:pt idx="92">
                  <c:v>3.6342848671572377E-3</c:v>
                </c:pt>
                <c:pt idx="93">
                  <c:v>3.2711474781609339E-3</c:v>
                </c:pt>
                <c:pt idx="94">
                  <c:v>2.6303880780491843E-3</c:v>
                </c:pt>
                <c:pt idx="95">
                  <c:v>1.8822541236190335E-3</c:v>
                </c:pt>
                <c:pt idx="96">
                  <c:v>1.2629993250514004E-3</c:v>
                </c:pt>
                <c:pt idx="97">
                  <c:v>9.7055382808176882E-4</c:v>
                </c:pt>
                <c:pt idx="98">
                  <c:v>1.1125153416565181E-3</c:v>
                </c:pt>
              </c:numCache>
            </c:numRef>
          </c:yVal>
          <c:smooth val="1"/>
        </c:ser>
        <c:ser>
          <c:idx val="3"/>
          <c:order val="3"/>
          <c:tx>
            <c:v>Higher principal</c:v>
          </c:tx>
          <c:marker>
            <c:symbol val="none"/>
          </c:marker>
          <c:xVal>
            <c:numRef>
              <c:f>'B dist'!$N$3:$N$101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 dist'!$O$3:$O$101</c:f>
              <c:numCache>
                <c:formatCode>General</c:formatCode>
                <c:ptCount val="99"/>
                <c:pt idx="0">
                  <c:v>2.8311099174752542E-2</c:v>
                </c:pt>
                <c:pt idx="1">
                  <c:v>3.4742703426567073E-2</c:v>
                </c:pt>
                <c:pt idx="2">
                  <c:v>4.1616318990714003E-2</c:v>
                </c:pt>
                <c:pt idx="3">
                  <c:v>4.8697899876673653E-2</c:v>
                </c:pt>
                <c:pt idx="4">
                  <c:v>5.5714492428163016E-2</c:v>
                </c:pt>
                <c:pt idx="5">
                  <c:v>6.2401012886522444E-2</c:v>
                </c:pt>
                <c:pt idx="6">
                  <c:v>6.8497833104112033E-2</c:v>
                </c:pt>
                <c:pt idx="7">
                  <c:v>7.3814249428828929E-2</c:v>
                </c:pt>
                <c:pt idx="8">
                  <c:v>7.8220289847801827E-2</c:v>
                </c:pt>
                <c:pt idx="9">
                  <c:v>8.1670779013169936E-2</c:v>
                </c:pt>
                <c:pt idx="10">
                  <c:v>8.4192336896361825E-2</c:v>
                </c:pt>
                <c:pt idx="11">
                  <c:v>8.5880734738386422E-2</c:v>
                </c:pt>
                <c:pt idx="12">
                  <c:v>8.6880715029140784E-2</c:v>
                </c:pt>
                <c:pt idx="13">
                  <c:v>8.7347084430243527E-2</c:v>
                </c:pt>
                <c:pt idx="14">
                  <c:v>8.7443408849215032E-2</c:v>
                </c:pt>
                <c:pt idx="15">
                  <c:v>8.731747361400391E-2</c:v>
                </c:pt>
                <c:pt idx="16">
                  <c:v>8.7103652470565507E-2</c:v>
                </c:pt>
                <c:pt idx="17">
                  <c:v>8.6905344123893474E-2</c:v>
                </c:pt>
                <c:pt idx="18">
                  <c:v>8.6812962971819563E-2</c:v>
                </c:pt>
                <c:pt idx="19">
                  <c:v>8.690455275374763E-2</c:v>
                </c:pt>
                <c:pt idx="20">
                  <c:v>8.7257245817526807E-2</c:v>
                </c:pt>
                <c:pt idx="21">
                  <c:v>8.7929596594168366E-2</c:v>
                </c:pt>
                <c:pt idx="22">
                  <c:v>8.8985869797060371E-2</c:v>
                </c:pt>
                <c:pt idx="23">
                  <c:v>9.0475026908539216E-2</c:v>
                </c:pt>
                <c:pt idx="24">
                  <c:v>9.2437480283736606E-2</c:v>
                </c:pt>
                <c:pt idx="25">
                  <c:v>9.4892210412585748E-2</c:v>
                </c:pt>
                <c:pt idx="26">
                  <c:v>9.7838569920496957E-2</c:v>
                </c:pt>
                <c:pt idx="27">
                  <c:v>0.10125602406142051</c:v>
                </c:pt>
                <c:pt idx="28">
                  <c:v>0.10509562421073189</c:v>
                </c:pt>
                <c:pt idx="29">
                  <c:v>0.10929125077243688</c:v>
                </c:pt>
                <c:pt idx="30">
                  <c:v>0.11375912608638751</c:v>
                </c:pt>
                <c:pt idx="31">
                  <c:v>0.11838050343014216</c:v>
                </c:pt>
                <c:pt idx="32">
                  <c:v>0.12308835100928481</c:v>
                </c:pt>
                <c:pt idx="33">
                  <c:v>0.12774130654237217</c:v>
                </c:pt>
                <c:pt idx="34">
                  <c:v>0.1322197854705143</c:v>
                </c:pt>
                <c:pt idx="35">
                  <c:v>0.13642978190446917</c:v>
                </c:pt>
                <c:pt idx="36">
                  <c:v>0.14027137708942958</c:v>
                </c:pt>
                <c:pt idx="37">
                  <c:v>0.14366450113607418</c:v>
                </c:pt>
                <c:pt idx="38">
                  <c:v>0.14655452674283689</c:v>
                </c:pt>
                <c:pt idx="39">
                  <c:v>0.14891506042707225</c:v>
                </c:pt>
                <c:pt idx="40">
                  <c:v>0.15074896240592395</c:v>
                </c:pt>
                <c:pt idx="41">
                  <c:v>0.15209414210933137</c:v>
                </c:pt>
                <c:pt idx="42">
                  <c:v>0.15299518957006494</c:v>
                </c:pt>
                <c:pt idx="43">
                  <c:v>0.15353576616788212</c:v>
                </c:pt>
                <c:pt idx="44">
                  <c:v>0.15379585753379524</c:v>
                </c:pt>
                <c:pt idx="45">
                  <c:v>0.15386456258469305</c:v>
                </c:pt>
                <c:pt idx="46">
                  <c:v>0.15382330193568375</c:v>
                </c:pt>
                <c:pt idx="47">
                  <c:v>0.15372144338203236</c:v>
                </c:pt>
                <c:pt idx="48">
                  <c:v>0.15359315685969618</c:v>
                </c:pt>
                <c:pt idx="49">
                  <c:v>0.15343087588785756</c:v>
                </c:pt>
                <c:pt idx="50">
                  <c:v>0.15320048489979743</c:v>
                </c:pt>
                <c:pt idx="51">
                  <c:v>0.15283928742996114</c:v>
                </c:pt>
                <c:pt idx="52">
                  <c:v>0.15226599813260955</c:v>
                </c:pt>
                <c:pt idx="53">
                  <c:v>0.15138582599462644</c:v>
                </c:pt>
                <c:pt idx="54">
                  <c:v>0.15011336621884763</c:v>
                </c:pt>
                <c:pt idx="55">
                  <c:v>0.1483739420641477</c:v>
                </c:pt>
                <c:pt idx="56">
                  <c:v>0.14612461191983844</c:v>
                </c:pt>
                <c:pt idx="57">
                  <c:v>0.1433498205279766</c:v>
                </c:pt>
                <c:pt idx="58">
                  <c:v>0.1400721297348477</c:v>
                </c:pt>
                <c:pt idx="59">
                  <c:v>0.13634135670764852</c:v>
                </c:pt>
                <c:pt idx="60">
                  <c:v>0.13224129151838929</c:v>
                </c:pt>
                <c:pt idx="61">
                  <c:v>0.12787064664166115</c:v>
                </c:pt>
                <c:pt idx="62">
                  <c:v>0.12334399008688524</c:v>
                </c:pt>
                <c:pt idx="63">
                  <c:v>0.1187635653144765</c:v>
                </c:pt>
                <c:pt idx="64">
                  <c:v>0.11421606689791529</c:v>
                </c:pt>
                <c:pt idx="65">
                  <c:v>0.1097812306959836</c:v>
                </c:pt>
                <c:pt idx="66">
                  <c:v>0.10549954367217648</c:v>
                </c:pt>
                <c:pt idx="67">
                  <c:v>0.10139300831224601</c:v>
                </c:pt>
                <c:pt idx="68">
                  <c:v>9.7453536955842149E-2</c:v>
                </c:pt>
                <c:pt idx="69">
                  <c:v>9.3664933982514922E-2</c:v>
                </c:pt>
                <c:pt idx="70">
                  <c:v>8.9991276391773234E-2</c:v>
                </c:pt>
                <c:pt idx="71">
                  <c:v>8.6402609211584422E-2</c:v>
                </c:pt>
                <c:pt idx="72">
                  <c:v>8.2866483272733674E-2</c:v>
                </c:pt>
                <c:pt idx="73">
                  <c:v>7.9358642676846669E-2</c:v>
                </c:pt>
                <c:pt idx="74">
                  <c:v>7.5862801449250519E-2</c:v>
                </c:pt>
                <c:pt idx="75">
                  <c:v>7.236909168061248E-2</c:v>
                </c:pt>
                <c:pt idx="76">
                  <c:v>6.8876200582669619E-2</c:v>
                </c:pt>
                <c:pt idx="77">
                  <c:v>6.5385208039505205E-2</c:v>
                </c:pt>
                <c:pt idx="78">
                  <c:v>6.1900575526059563E-2</c:v>
                </c:pt>
                <c:pt idx="79">
                  <c:v>5.8427335463612118E-2</c:v>
                </c:pt>
                <c:pt idx="80">
                  <c:v>5.4977505733085394E-2</c:v>
                </c:pt>
                <c:pt idx="81">
                  <c:v>5.1569943885682604E-2</c:v>
                </c:pt>
                <c:pt idx="82">
                  <c:v>4.8230412482366897E-2</c:v>
                </c:pt>
                <c:pt idx="83">
                  <c:v>4.4984080540576371E-2</c:v>
                </c:pt>
                <c:pt idx="84">
                  <c:v>4.1865827365614623E-2</c:v>
                </c:pt>
                <c:pt idx="85">
                  <c:v>3.8915170106789798E-2</c:v>
                </c:pt>
                <c:pt idx="86">
                  <c:v>3.6155303637676564E-2</c:v>
                </c:pt>
                <c:pt idx="87">
                  <c:v>3.3607756873078015E-2</c:v>
                </c:pt>
                <c:pt idx="88">
                  <c:v>3.1285115484233371E-2</c:v>
                </c:pt>
                <c:pt idx="89">
                  <c:v>2.918666192883785E-2</c:v>
                </c:pt>
                <c:pt idx="90">
                  <c:v>2.7307337866290169E-2</c:v>
                </c:pt>
                <c:pt idx="91">
                  <c:v>2.5632879427445163E-2</c:v>
                </c:pt>
                <c:pt idx="92">
                  <c:v>2.4147598850323877E-2</c:v>
                </c:pt>
                <c:pt idx="93">
                  <c:v>2.2836025131378997E-2</c:v>
                </c:pt>
                <c:pt idx="94">
                  <c:v>2.168475800730181E-2</c:v>
                </c:pt>
                <c:pt idx="95">
                  <c:v>2.068297938307722E-2</c:v>
                </c:pt>
                <c:pt idx="96">
                  <c:v>1.981662412448025E-2</c:v>
                </c:pt>
                <c:pt idx="97">
                  <c:v>1.9076575403062564E-2</c:v>
                </c:pt>
                <c:pt idx="98">
                  <c:v>1.8441426391847881E-2</c:v>
                </c:pt>
              </c:numCache>
            </c:numRef>
          </c:yVal>
        </c:ser>
        <c:ser>
          <c:idx val="4"/>
          <c:order val="4"/>
          <c:tx>
            <c:v>Higher credit score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 dist'!$N$3:$N$101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 dist'!$S$3:$S$101</c:f>
              <c:numCache>
                <c:formatCode>General</c:formatCode>
                <c:ptCount val="99"/>
                <c:pt idx="0">
                  <c:v>1.7894168275431695E-3</c:v>
                </c:pt>
                <c:pt idx="1">
                  <c:v>4.4779048975323518E-3</c:v>
                </c:pt>
                <c:pt idx="2">
                  <c:v>1.0015664299332394E-2</c:v>
                </c:pt>
                <c:pt idx="3">
                  <c:v>2.0098330996116562E-2</c:v>
                </c:pt>
                <c:pt idx="4">
                  <c:v>3.6398641757575956E-2</c:v>
                </c:pt>
                <c:pt idx="5">
                  <c:v>5.9654939982872322E-2</c:v>
                </c:pt>
                <c:pt idx="6">
                  <c:v>8.9108107438643933E-2</c:v>
                </c:pt>
                <c:pt idx="7">
                  <c:v>0.12230852050371756</c:v>
                </c:pt>
                <c:pt idx="8">
                  <c:v>0.15583173311354986</c:v>
                </c:pt>
                <c:pt idx="9">
                  <c:v>0.18648815509797129</c:v>
                </c:pt>
                <c:pt idx="10">
                  <c:v>0.21227835651126858</c:v>
                </c:pt>
                <c:pt idx="11">
                  <c:v>0.23262651170252382</c:v>
                </c:pt>
                <c:pt idx="12">
                  <c:v>0.2480878390948465</c:v>
                </c:pt>
                <c:pt idx="13">
                  <c:v>0.25982647889146476</c:v>
                </c:pt>
                <c:pt idx="14">
                  <c:v>0.26926781748050488</c:v>
                </c:pt>
                <c:pt idx="15">
                  <c:v>0.27781677494567031</c:v>
                </c:pt>
                <c:pt idx="16">
                  <c:v>0.28673574315398892</c:v>
                </c:pt>
                <c:pt idx="17">
                  <c:v>0.29710835884065157</c:v>
                </c:pt>
                <c:pt idx="18">
                  <c:v>0.30973442114767696</c:v>
                </c:pt>
                <c:pt idx="19">
                  <c:v>0.3248559449858528</c:v>
                </c:pt>
                <c:pt idx="20">
                  <c:v>0.34143885423337417</c:v>
                </c:pt>
                <c:pt idx="21">
                  <c:v>0.35675655375168691</c:v>
                </c:pt>
                <c:pt idx="22">
                  <c:v>0.36676948752666944</c:v>
                </c:pt>
                <c:pt idx="23">
                  <c:v>0.36757415592951559</c:v>
                </c:pt>
                <c:pt idx="24">
                  <c:v>0.3573667227394533</c:v>
                </c:pt>
                <c:pt idx="25">
                  <c:v>0.33760796535991883</c:v>
                </c:pt>
                <c:pt idx="26">
                  <c:v>0.31254198726484211</c:v>
                </c:pt>
                <c:pt idx="27">
                  <c:v>0.28735885012070672</c:v>
                </c:pt>
                <c:pt idx="28">
                  <c:v>0.26621177735696155</c:v>
                </c:pt>
                <c:pt idx="29">
                  <c:v>0.25080568136460052</c:v>
                </c:pt>
                <c:pt idx="30">
                  <c:v>0.2403073135401057</c:v>
                </c:pt>
                <c:pt idx="31">
                  <c:v>0.23226562061842301</c:v>
                </c:pt>
                <c:pt idx="32">
                  <c:v>0.22382576686949282</c:v>
                </c:pt>
                <c:pt idx="33">
                  <c:v>0.2129010593256174</c:v>
                </c:pt>
                <c:pt idx="34">
                  <c:v>0.19881973870169223</c:v>
                </c:pt>
                <c:pt idx="35">
                  <c:v>0.18235052714492966</c:v>
                </c:pt>
                <c:pt idx="36">
                  <c:v>0.16513132707049047</c:v>
                </c:pt>
                <c:pt idx="37">
                  <c:v>0.14882875042913266</c:v>
                </c:pt>
                <c:pt idx="38">
                  <c:v>0.13446970440529585</c:v>
                </c:pt>
                <c:pt idx="39">
                  <c:v>0.1222402291897727</c:v>
                </c:pt>
                <c:pt idx="40">
                  <c:v>0.11179107950548203</c:v>
                </c:pt>
                <c:pt idx="41">
                  <c:v>0.10277442044325578</c:v>
                </c:pt>
                <c:pt idx="42">
                  <c:v>9.5151323819977721E-2</c:v>
                </c:pt>
                <c:pt idx="43">
                  <c:v>8.9206243914443914E-2</c:v>
                </c:pt>
                <c:pt idx="44">
                  <c:v>8.513088141384309E-2</c:v>
                </c:pt>
                <c:pt idx="45">
                  <c:v>8.2636691496985951E-2</c:v>
                </c:pt>
                <c:pt idx="46">
                  <c:v>8.0772389634237815E-2</c:v>
                </c:pt>
                <c:pt idx="47">
                  <c:v>7.8201671591853358E-2</c:v>
                </c:pt>
                <c:pt idx="48">
                  <c:v>7.3675307071753376E-2</c:v>
                </c:pt>
                <c:pt idx="49">
                  <c:v>6.6639573461932194E-2</c:v>
                </c:pt>
                <c:pt idx="50">
                  <c:v>5.750989668191904E-2</c:v>
                </c:pt>
                <c:pt idx="51">
                  <c:v>4.7482777184017805E-2</c:v>
                </c:pt>
                <c:pt idx="52">
                  <c:v>3.8024821830302924E-2</c:v>
                </c:pt>
                <c:pt idx="53">
                  <c:v>3.0310370220923762E-2</c:v>
                </c:pt>
                <c:pt idx="54">
                  <c:v>2.4849277483128464E-2</c:v>
                </c:pt>
                <c:pt idx="55">
                  <c:v>2.1517679741333038E-2</c:v>
                </c:pt>
                <c:pt idx="56">
                  <c:v>1.9820539294658376E-2</c:v>
                </c:pt>
                <c:pt idx="57">
                  <c:v>1.9176336932041755E-2</c:v>
                </c:pt>
                <c:pt idx="58">
                  <c:v>1.9073600243438547E-2</c:v>
                </c:pt>
                <c:pt idx="59">
                  <c:v>1.9121348468736202E-2</c:v>
                </c:pt>
                <c:pt idx="60">
                  <c:v>1.9051969038168817E-2</c:v>
                </c:pt>
                <c:pt idx="61">
                  <c:v>1.8681507216435685E-2</c:v>
                </c:pt>
                <c:pt idx="62">
                  <c:v>1.7935569551926808E-2</c:v>
                </c:pt>
                <c:pt idx="63">
                  <c:v>1.6788115616233713E-2</c:v>
                </c:pt>
                <c:pt idx="64">
                  <c:v>1.5267444498167256E-2</c:v>
                </c:pt>
                <c:pt idx="65">
                  <c:v>1.3442781644738696E-2</c:v>
                </c:pt>
                <c:pt idx="66">
                  <c:v>1.1437938222767251E-2</c:v>
                </c:pt>
                <c:pt idx="67">
                  <c:v>9.4370031323846686E-3</c:v>
                </c:pt>
                <c:pt idx="68">
                  <c:v>7.6465818101058205E-3</c:v>
                </c:pt>
                <c:pt idx="69">
                  <c:v>6.2319034843241403E-3</c:v>
                </c:pt>
                <c:pt idx="70">
                  <c:v>5.2536796361508575E-3</c:v>
                </c:pt>
                <c:pt idx="71">
                  <c:v>4.6549769899043407E-3</c:v>
                </c:pt>
                <c:pt idx="72">
                  <c:v>4.2990388887908142E-3</c:v>
                </c:pt>
                <c:pt idx="73">
                  <c:v>4.0332710385356059E-3</c:v>
                </c:pt>
                <c:pt idx="74">
                  <c:v>3.7626238454089573E-3</c:v>
                </c:pt>
                <c:pt idx="75">
                  <c:v>3.4925893974962394E-3</c:v>
                </c:pt>
                <c:pt idx="76">
                  <c:v>3.3033187193967591E-3</c:v>
                </c:pt>
                <c:pt idx="77">
                  <c:v>3.2836795337315909E-3</c:v>
                </c:pt>
                <c:pt idx="78">
                  <c:v>3.4550652519840137E-3</c:v>
                </c:pt>
                <c:pt idx="79">
                  <c:v>3.734223389509142E-3</c:v>
                </c:pt>
                <c:pt idx="80">
                  <c:v>3.9762029235862646E-3</c:v>
                </c:pt>
                <c:pt idx="81">
                  <c:v>4.0760890022224867E-3</c:v>
                </c:pt>
                <c:pt idx="82">
                  <c:v>4.0443288879225573E-3</c:v>
                </c:pt>
                <c:pt idx="83">
                  <c:v>4.002497415521198E-3</c:v>
                </c:pt>
                <c:pt idx="84">
                  <c:v>4.0854633905167198E-3</c:v>
                </c:pt>
                <c:pt idx="85">
                  <c:v>4.3290184393120767E-3</c:v>
                </c:pt>
                <c:pt idx="86">
                  <c:v>4.6180429751735809E-3</c:v>
                </c:pt>
                <c:pt idx="87">
                  <c:v>4.7454994650850332E-3</c:v>
                </c:pt>
                <c:pt idx="88">
                  <c:v>4.5332694822223301E-3</c:v>
                </c:pt>
                <c:pt idx="89">
                  <c:v>3.941725245069104E-3</c:v>
                </c:pt>
                <c:pt idx="90">
                  <c:v>3.0856972623653435E-3</c:v>
                </c:pt>
                <c:pt idx="91">
                  <c:v>2.1632910892018906E-3</c:v>
                </c:pt>
                <c:pt idx="92">
                  <c:v>1.3548688852693044E-3</c:v>
                </c:pt>
                <c:pt idx="93">
                  <c:v>7.566890997742396E-4</c:v>
                </c:pt>
                <c:pt idx="94">
                  <c:v>3.7729735048299144E-4</c:v>
                </c:pt>
                <c:pt idx="95">
                  <c:v>1.6771101722986683E-4</c:v>
                </c:pt>
                <c:pt idx="96">
                  <c:v>6.6458569257546462E-5</c:v>
                </c:pt>
                <c:pt idx="97">
                  <c:v>2.3477504624978176E-5</c:v>
                </c:pt>
                <c:pt idx="98">
                  <c:v>7.3937443756859982E-6</c:v>
                </c:pt>
              </c:numCache>
            </c:numRef>
          </c:yVal>
        </c:ser>
        <c:axId val="69070848"/>
        <c:axId val="69072768"/>
      </c:scatterChart>
      <c:valAx>
        <c:axId val="69070848"/>
        <c:scaling>
          <c:orientation val="minMax"/>
          <c:max val="10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Implied broker cost, thousands of dollars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9072768"/>
        <c:crosses val="autoZero"/>
        <c:crossBetween val="midCat"/>
      </c:valAx>
      <c:valAx>
        <c:axId val="690727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Density</a:t>
                </a:r>
              </a:p>
            </c:rich>
          </c:tx>
          <c:layout/>
        </c:title>
        <c:numFmt formatCode="#,##0.0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9070848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sz="2000"/>
          </a:pPr>
          <a:endParaRPr lang="en-US"/>
        </a:p>
      </c:txPr>
    </c:legend>
    <c:plotVisOnly val="1"/>
  </c:chart>
  <c:spPr>
    <a:ln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Two brokers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'Better shopping'!$C$28:$C$126</c:f>
              <c:numCache>
                <c:formatCode>0.0000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'Better shopping'!$D$28:$D$126</c:f>
              <c:numCache>
                <c:formatCode>General</c:formatCode>
                <c:ptCount val="99"/>
                <c:pt idx="0">
                  <c:v>1.9344722565466973E-3</c:v>
                </c:pt>
                <c:pt idx="1">
                  <c:v>3.1050376855757951E-3</c:v>
                </c:pt>
                <c:pt idx="2">
                  <c:v>4.7777369110153624E-3</c:v>
                </c:pt>
                <c:pt idx="3">
                  <c:v>7.0637363339221323E-3</c:v>
                </c:pt>
                <c:pt idx="4">
                  <c:v>1.0062238560631572E-2</c:v>
                </c:pt>
                <c:pt idx="5">
                  <c:v>1.3854620130619175E-2</c:v>
                </c:pt>
                <c:pt idx="6">
                  <c:v>1.850655927748877E-2</c:v>
                </c:pt>
                <c:pt idx="7">
                  <c:v>2.4079416110896427E-2</c:v>
                </c:pt>
                <c:pt idx="8">
                  <c:v>3.0648300243213442E-2</c:v>
                </c:pt>
                <c:pt idx="9">
                  <c:v>3.8320437799150786E-2</c:v>
                </c:pt>
                <c:pt idx="10">
                  <c:v>4.7245408978407684E-2</c:v>
                </c:pt>
                <c:pt idx="11">
                  <c:v>5.760983110680324E-2</c:v>
                </c:pt>
                <c:pt idx="12">
                  <c:v>6.9613136928107319E-2</c:v>
                </c:pt>
                <c:pt idx="13">
                  <c:v>8.3426914941835295E-2</c:v>
                </c:pt>
                <c:pt idx="14">
                  <c:v>9.9145745727268114E-2</c:v>
                </c:pt>
                <c:pt idx="15">
                  <c:v>0.11674069598198279</c:v>
                </c:pt>
                <c:pt idx="16">
                  <c:v>0.13602670332197553</c:v>
                </c:pt>
                <c:pt idx="17">
                  <c:v>0.15665222786117036</c:v>
                </c:pt>
                <c:pt idx="18">
                  <c:v>0.17811475441874705</c:v>
                </c:pt>
                <c:pt idx="19">
                  <c:v>0.19980022494152941</c:v>
                </c:pt>
                <c:pt idx="20">
                  <c:v>0.22103940762313967</c:v>
                </c:pt>
                <c:pt idx="21">
                  <c:v>0.24117059695930582</c:v>
                </c:pt>
                <c:pt idx="22">
                  <c:v>0.25959679489366916</c:v>
                </c:pt>
                <c:pt idx="23">
                  <c:v>0.27582721302504837</c:v>
                </c:pt>
                <c:pt idx="24">
                  <c:v>0.28949740691630088</c:v>
                </c:pt>
                <c:pt idx="25">
                  <c:v>0.30036850031128004</c:v>
                </c:pt>
                <c:pt idx="26">
                  <c:v>0.30831189287791316</c:v>
                </c:pt>
                <c:pt idx="27">
                  <c:v>0.31328948594581979</c:v>
                </c:pt>
                <c:pt idx="28">
                  <c:v>0.31533929985678516</c:v>
                </c:pt>
                <c:pt idx="29">
                  <c:v>0.31457215542028022</c:v>
                </c:pt>
                <c:pt idx="30">
                  <c:v>0.31117824103921737</c:v>
                </c:pt>
                <c:pt idx="31">
                  <c:v>0.30543568675313754</c:v>
                </c:pt>
                <c:pt idx="32">
                  <c:v>0.29770994817770491</c:v>
                </c:pt>
                <c:pt idx="33">
                  <c:v>0.28843496891521458</c:v>
                </c:pt>
                <c:pt idx="34">
                  <c:v>0.27807431559931195</c:v>
                </c:pt>
                <c:pt idx="35">
                  <c:v>0.26706959689089022</c:v>
                </c:pt>
                <c:pt idx="36">
                  <c:v>0.25579001696865616</c:v>
                </c:pt>
                <c:pt idx="37">
                  <c:v>0.24449755201920886</c:v>
                </c:pt>
                <c:pt idx="38">
                  <c:v>0.23333671757347227</c:v>
                </c:pt>
                <c:pt idx="39">
                  <c:v>0.22234911058538345</c:v>
                </c:pt>
                <c:pt idx="40">
                  <c:v>0.21150511001495018</c:v>
                </c:pt>
                <c:pt idx="41">
                  <c:v>0.200741463237471</c:v>
                </c:pt>
                <c:pt idx="42">
                  <c:v>0.18999455987407987</c:v>
                </c:pt>
                <c:pt idx="43">
                  <c:v>0.17922326264362071</c:v>
                </c:pt>
                <c:pt idx="44">
                  <c:v>0.16841968154402256</c:v>
                </c:pt>
                <c:pt idx="45">
                  <c:v>0.15760946898326386</c:v>
                </c:pt>
                <c:pt idx="46">
                  <c:v>0.14684472353253339</c:v>
                </c:pt>
                <c:pt idx="47">
                  <c:v>0.13619304101435717</c:v>
                </c:pt>
                <c:pt idx="48">
                  <c:v>0.1257263214541946</c:v>
                </c:pt>
                <c:pt idx="49">
                  <c:v>0.11551273391349039</c:v>
                </c:pt>
                <c:pt idx="50">
                  <c:v>0.10561433842095179</c:v>
                </c:pt>
                <c:pt idx="51">
                  <c:v>9.6090882563974411E-2</c:v>
                </c:pt>
                <c:pt idx="52">
                  <c:v>8.7007490325258216E-2</c:v>
                </c:pt>
                <c:pt idx="53">
                  <c:v>7.8441442918363302E-2</c:v>
                </c:pt>
                <c:pt idx="54">
                  <c:v>7.048252756585742E-2</c:v>
                </c:pt>
                <c:pt idx="55">
                  <c:v>6.3223505728503729E-2</c:v>
                </c:pt>
                <c:pt idx="56">
                  <c:v>5.6741731203312079E-2</c:v>
                </c:pt>
                <c:pt idx="57">
                  <c:v>5.1077847228998059E-2</c:v>
                </c:pt>
                <c:pt idx="58">
                  <c:v>4.6220137675181669E-2</c:v>
                </c:pt>
                <c:pt idx="59">
                  <c:v>4.2101739109007733E-2</c:v>
                </c:pt>
                <c:pt idx="60">
                  <c:v>3.8612938004983867E-2</c:v>
                </c:pt>
                <c:pt idx="61">
                  <c:v>3.5624665083007281E-2</c:v>
                </c:pt>
                <c:pt idx="62">
                  <c:v>3.3015154258905492E-2</c:v>
                </c:pt>
                <c:pt idx="63">
                  <c:v>3.069139272096677E-2</c:v>
                </c:pt>
                <c:pt idx="64">
                  <c:v>2.8600053518338778E-2</c:v>
                </c:pt>
                <c:pt idx="65">
                  <c:v>2.6726978070817798E-2</c:v>
                </c:pt>
                <c:pt idx="66">
                  <c:v>2.5087696667142893E-2</c:v>
                </c:pt>
                <c:pt idx="67">
                  <c:v>2.3712857290508399E-2</c:v>
                </c:pt>
                <c:pt idx="68">
                  <c:v>2.2632184398634968E-2</c:v>
                </c:pt>
                <c:pt idx="69">
                  <c:v>2.185985615682641E-2</c:v>
                </c:pt>
                <c:pt idx="70">
                  <c:v>2.1383776039080371E-2</c:v>
                </c:pt>
                <c:pt idx="71">
                  <c:v>2.1161013601560013E-2</c:v>
                </c:pt>
                <c:pt idx="72">
                  <c:v>2.1120961402788064E-2</c:v>
                </c:pt>
                <c:pt idx="73">
                  <c:v>2.117596178700731E-2</c:v>
                </c:pt>
                <c:pt idx="74">
                  <c:v>2.1236643175142216E-2</c:v>
                </c:pt>
                <c:pt idx="75">
                  <c:v>2.1227180346549468E-2</c:v>
                </c:pt>
                <c:pt idx="76">
                  <c:v>2.1095477671828081E-2</c:v>
                </c:pt>
                <c:pt idx="77">
                  <c:v>2.0815331893940942E-2</c:v>
                </c:pt>
                <c:pt idx="78">
                  <c:v>2.0381101690338629E-2</c:v>
                </c:pt>
                <c:pt idx="79">
                  <c:v>1.9798531473547338E-2</c:v>
                </c:pt>
                <c:pt idx="80">
                  <c:v>1.9076536608060961E-2</c:v>
                </c:pt>
                <c:pt idx="81">
                  <c:v>1.8223474386430346E-2</c:v>
                </c:pt>
                <c:pt idx="82">
                  <c:v>1.7248584227964117E-2</c:v>
                </c:pt>
                <c:pt idx="83">
                  <c:v>1.6166517891668807E-2</c:v>
                </c:pt>
                <c:pt idx="84">
                  <c:v>1.5001581372943818E-2</c:v>
                </c:pt>
                <c:pt idx="85">
                  <c:v>1.378888314803812E-2</c:v>
                </c:pt>
                <c:pt idx="86">
                  <c:v>1.2571404519078719E-2</c:v>
                </c:pt>
                <c:pt idx="87">
                  <c:v>1.1393952369952335E-2</c:v>
                </c:pt>
                <c:pt idx="88">
                  <c:v>1.0296101762219723E-2</c:v>
                </c:pt>
                <c:pt idx="89">
                  <c:v>9.3063062279243238E-3</c:v>
                </c:pt>
                <c:pt idx="90">
                  <c:v>8.438674462350684E-3</c:v>
                </c:pt>
                <c:pt idx="91">
                  <c:v>7.6930198697248119E-3</c:v>
                </c:pt>
                <c:pt idx="92">
                  <c:v>7.0580064466879092E-3</c:v>
                </c:pt>
                <c:pt idx="93">
                  <c:v>6.5165265284959804E-3</c:v>
                </c:pt>
                <c:pt idx="94">
                  <c:v>6.0517507128736679E-3</c:v>
                </c:pt>
                <c:pt idx="95">
                  <c:v>5.6517503876819851E-3</c:v>
                </c:pt>
                <c:pt idx="96">
                  <c:v>5.3106956990133106E-3</c:v>
                </c:pt>
                <c:pt idx="97">
                  <c:v>5.0257979691243999E-3</c:v>
                </c:pt>
                <c:pt idx="98">
                  <c:v>4.791202642571467E-3</c:v>
                </c:pt>
              </c:numCache>
            </c:numRef>
          </c:yVal>
        </c:ser>
        <c:ser>
          <c:idx val="1"/>
          <c:order val="1"/>
          <c:tx>
            <c:v>Three brokers</c:v>
          </c:tx>
          <c:marker>
            <c:symbol val="none"/>
          </c:marker>
          <c:xVal>
            <c:numRef>
              <c:f>'Better shopping'!$C$28:$C$126</c:f>
              <c:numCache>
                <c:formatCode>0.0000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'Better shopping'!$E$28:$E$126</c:f>
              <c:numCache>
                <c:formatCode>General</c:formatCode>
                <c:ptCount val="99"/>
                <c:pt idx="0">
                  <c:v>2.9101824551975531E-3</c:v>
                </c:pt>
                <c:pt idx="1">
                  <c:v>5.9808381025066911E-3</c:v>
                </c:pt>
                <c:pt idx="2">
                  <c:v>1.1037040790173007E-2</c:v>
                </c:pt>
                <c:pt idx="3">
                  <c:v>1.842405955006822E-2</c:v>
                </c:pt>
                <c:pt idx="4">
                  <c:v>2.8083319484160138E-2</c:v>
                </c:pt>
                <c:pt idx="5">
                  <c:v>3.9542049549655227E-2</c:v>
                </c:pt>
                <c:pt idx="6">
                  <c:v>5.2121284521199927E-2</c:v>
                </c:pt>
                <c:pt idx="7">
                  <c:v>6.524252885877263E-2</c:v>
                </c:pt>
                <c:pt idx="8">
                  <c:v>7.8661863819648847E-2</c:v>
                </c:pt>
                <c:pt idx="9">
                  <c:v>9.2566202502277872E-2</c:v>
                </c:pt>
                <c:pt idx="10">
                  <c:v>0.10758560357720875</c:v>
                </c:pt>
                <c:pt idx="11">
                  <c:v>0.12475379443073094</c:v>
                </c:pt>
                <c:pt idx="12">
                  <c:v>0.14533978290879812</c:v>
                </c:pt>
                <c:pt idx="13">
                  <c:v>0.17047891806841581</c:v>
                </c:pt>
                <c:pt idx="14">
                  <c:v>0.2007138881282223</c:v>
                </c:pt>
                <c:pt idx="15">
                  <c:v>0.23570384384368506</c:v>
                </c:pt>
                <c:pt idx="16">
                  <c:v>0.2742490848784368</c:v>
                </c:pt>
                <c:pt idx="17">
                  <c:v>0.31451385082011446</c:v>
                </c:pt>
                <c:pt idx="18">
                  <c:v>0.35423969019055457</c:v>
                </c:pt>
                <c:pt idx="19">
                  <c:v>0.3909152571517539</c:v>
                </c:pt>
                <c:pt idx="20">
                  <c:v>0.42202896673175289</c:v>
                </c:pt>
                <c:pt idx="21">
                  <c:v>0.44546019506596429</c:v>
                </c:pt>
                <c:pt idx="22">
                  <c:v>0.45988737947620534</c:v>
                </c:pt>
                <c:pt idx="23">
                  <c:v>0.46502249841660204</c:v>
                </c:pt>
                <c:pt idx="24">
                  <c:v>0.46155161000923894</c:v>
                </c:pt>
                <c:pt idx="25">
                  <c:v>0.45080410998430481</c:v>
                </c:pt>
                <c:pt idx="26">
                  <c:v>0.4343246055038863</c:v>
                </c:pt>
                <c:pt idx="27">
                  <c:v>0.4135563886420312</c:v>
                </c:pt>
                <c:pt idx="28">
                  <c:v>0.38969471549161361</c:v>
                </c:pt>
                <c:pt idx="29">
                  <c:v>0.36361681978565547</c:v>
                </c:pt>
                <c:pt idx="30">
                  <c:v>0.33586442809818856</c:v>
                </c:pt>
                <c:pt idx="31">
                  <c:v>0.30679845711243625</c:v>
                </c:pt>
                <c:pt idx="32">
                  <c:v>0.27694057480867157</c:v>
                </c:pt>
                <c:pt idx="33">
                  <c:v>0.24723364202601755</c:v>
                </c:pt>
                <c:pt idx="34">
                  <c:v>0.2189233816279986</c:v>
                </c:pt>
                <c:pt idx="35">
                  <c:v>0.19311086336503741</c:v>
                </c:pt>
                <c:pt idx="36">
                  <c:v>0.17034414160398964</c:v>
                </c:pt>
                <c:pt idx="37">
                  <c:v>0.1505445976717355</c:v>
                </c:pt>
                <c:pt idx="38">
                  <c:v>0.13324040632001419</c:v>
                </c:pt>
                <c:pt idx="39">
                  <c:v>0.11787955840001622</c:v>
                </c:pt>
                <c:pt idx="40">
                  <c:v>0.10404013256554671</c:v>
                </c:pt>
                <c:pt idx="41">
                  <c:v>9.1489837995328741E-2</c:v>
                </c:pt>
                <c:pt idx="42">
                  <c:v>8.0131304924992014E-2</c:v>
                </c:pt>
                <c:pt idx="43">
                  <c:v>6.9904684484361782E-2</c:v>
                </c:pt>
                <c:pt idx="44">
                  <c:v>6.0726639909511548E-2</c:v>
                </c:pt>
                <c:pt idx="45">
                  <c:v>5.2501846869949263E-2</c:v>
                </c:pt>
                <c:pt idx="46">
                  <c:v>4.5164190473047816E-2</c:v>
                </c:pt>
                <c:pt idx="47">
                  <c:v>3.867550416647033E-2</c:v>
                </c:pt>
                <c:pt idx="48">
                  <c:v>3.2973635343420758E-2</c:v>
                </c:pt>
                <c:pt idx="49">
                  <c:v>2.7938438293396397E-2</c:v>
                </c:pt>
                <c:pt idx="50">
                  <c:v>2.3430214805657403E-2</c:v>
                </c:pt>
                <c:pt idx="51">
                  <c:v>1.9369347597355157E-2</c:v>
                </c:pt>
                <c:pt idx="52">
                  <c:v>1.5780380794924016E-2</c:v>
                </c:pt>
                <c:pt idx="53">
                  <c:v>1.2763713883530335E-2</c:v>
                </c:pt>
                <c:pt idx="54">
                  <c:v>1.0417002462052669E-2</c:v>
                </c:pt>
                <c:pt idx="55">
                  <c:v>8.7475005381481164E-3</c:v>
                </c:pt>
                <c:pt idx="56">
                  <c:v>7.6162056852834272E-3</c:v>
                </c:pt>
                <c:pt idx="57">
                  <c:v>6.7569648162174104E-3</c:v>
                </c:pt>
                <c:pt idx="58">
                  <c:v>5.8850268074123295E-3</c:v>
                </c:pt>
                <c:pt idx="59">
                  <c:v>4.8372611190037789E-3</c:v>
                </c:pt>
                <c:pt idx="60">
                  <c:v>3.6415577821296715E-3</c:v>
                </c:pt>
                <c:pt idx="61">
                  <c:v>2.4635401592074365E-3</c:v>
                </c:pt>
                <c:pt idx="62">
                  <c:v>1.4813482994677481E-3</c:v>
                </c:pt>
                <c:pt idx="63">
                  <c:v>7.8696532218738857E-4</c:v>
                </c:pt>
                <c:pt idx="64">
                  <c:v>3.6815928263828041E-4</c:v>
                </c:pt>
                <c:pt idx="65">
                  <c:v>1.5140333614430319E-4</c:v>
                </c:pt>
                <c:pt idx="66">
                  <c:v>5.4682174431913306E-5</c:v>
                </c:pt>
                <c:pt idx="67">
                  <c:v>1.7335931534333942E-5</c:v>
                </c:pt>
                <c:pt idx="68">
                  <c:v>4.82304784014261E-6</c:v>
                </c:pt>
                <c:pt idx="69">
                  <c:v>1.1773492480476308E-6</c:v>
                </c:pt>
                <c:pt idx="70">
                  <c:v>2.5215296533648453E-7</c:v>
                </c:pt>
                <c:pt idx="71">
                  <c:v>4.7378285097672664E-8</c:v>
                </c:pt>
                <c:pt idx="72">
                  <c:v>7.8098206382150668E-9</c:v>
                </c:pt>
                <c:pt idx="73">
                  <c:v>1.1293897128016642E-9</c:v>
                </c:pt>
                <c:pt idx="74">
                  <c:v>1.4327971414065831E-10</c:v>
                </c:pt>
                <c:pt idx="75">
                  <c:v>1.594637996786555E-11</c:v>
                </c:pt>
                <c:pt idx="76">
                  <c:v>1.5569518186752237E-12</c:v>
                </c:pt>
                <c:pt idx="77">
                  <c:v>1.3335933940373436E-13</c:v>
                </c:pt>
                <c:pt idx="78">
                  <c:v>1.0020898037605781E-14</c:v>
                </c:pt>
                <c:pt idx="79">
                  <c:v>6.6057884227970368E-16</c:v>
                </c:pt>
                <c:pt idx="80">
                  <c:v>3.8201235627372791E-17</c:v>
                </c:pt>
                <c:pt idx="81">
                  <c:v>1.9380494587823853E-18</c:v>
                </c:pt>
                <c:pt idx="82">
                  <c:v>8.6255535221175035E-20</c:v>
                </c:pt>
                <c:pt idx="83">
                  <c:v>3.3677803121853078E-21</c:v>
                </c:pt>
                <c:pt idx="84">
                  <c:v>1.1535467179126379E-22</c:v>
                </c:pt>
                <c:pt idx="85">
                  <c:v>3.4662610991303971E-24</c:v>
                </c:pt>
                <c:pt idx="86">
                  <c:v>9.1373867637120109E-26</c:v>
                </c:pt>
                <c:pt idx="87">
                  <c:v>2.1130870624968034E-27</c:v>
                </c:pt>
                <c:pt idx="88">
                  <c:v>4.2869401654656486E-29</c:v>
                </c:pt>
                <c:pt idx="89">
                  <c:v>7.6297814901460192E-31</c:v>
                </c:pt>
                <c:pt idx="90">
                  <c:v>1.1912733495166024E-32</c:v>
                </c:pt>
                <c:pt idx="91">
                  <c:v>1.6317191073560854E-34</c:v>
                </c:pt>
                <c:pt idx="92">
                  <c:v>1.960712959610286E-36</c:v>
                </c:pt>
                <c:pt idx="93">
                  <c:v>2.0668896323489378E-38</c:v>
                </c:pt>
                <c:pt idx="94">
                  <c:v>1.9114159312019034E-40</c:v>
                </c:pt>
                <c:pt idx="95">
                  <c:v>1.550699915476516E-42</c:v>
                </c:pt>
                <c:pt idx="96">
                  <c:v>1.1036591600743276E-44</c:v>
                </c:pt>
                <c:pt idx="97">
                  <c:v>6.8909139748870955E-47</c:v>
                </c:pt>
                <c:pt idx="98">
                  <c:v>3.7744470007305515E-49</c:v>
                </c:pt>
              </c:numCache>
            </c:numRef>
          </c:yVal>
        </c:ser>
        <c:ser>
          <c:idx val="2"/>
          <c:order val="2"/>
          <c:tx>
            <c:v>Four brokers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'Better shopping'!$C$28:$C$126</c:f>
              <c:numCache>
                <c:formatCode>0.0000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'Better shopping'!$F$28:$F$126</c:f>
              <c:numCache>
                <c:formatCode>General</c:formatCode>
                <c:ptCount val="99"/>
                <c:pt idx="0">
                  <c:v>3.9033475176007159E-3</c:v>
                </c:pt>
                <c:pt idx="1">
                  <c:v>9.2926527312576172E-3</c:v>
                </c:pt>
                <c:pt idx="2">
                  <c:v>1.9101240789741517E-2</c:v>
                </c:pt>
                <c:pt idx="3">
                  <c:v>3.4199022465402379E-2</c:v>
                </c:pt>
                <c:pt idx="4">
                  <c:v>5.4010701795813867E-2</c:v>
                </c:pt>
                <c:pt idx="5">
                  <c:v>7.6555289818741004E-2</c:v>
                </c:pt>
                <c:pt idx="6">
                  <c:v>9.9523627661786004E-2</c:v>
                </c:pt>
                <c:pt idx="7">
                  <c:v>0.12151560066692514</c:v>
                </c:pt>
                <c:pt idx="8">
                  <c:v>0.14237589187531022</c:v>
                </c:pt>
                <c:pt idx="9">
                  <c:v>0.16267939355852565</c:v>
                </c:pt>
                <c:pt idx="10">
                  <c:v>0.18335847615006481</c:v>
                </c:pt>
                <c:pt idx="11">
                  <c:v>0.20595346994500435</c:v>
                </c:pt>
                <c:pt idx="12">
                  <c:v>0.23277707556909391</c:v>
                </c:pt>
                <c:pt idx="13">
                  <c:v>0.2661030815507528</c:v>
                </c:pt>
                <c:pt idx="14">
                  <c:v>0.30666442975739627</c:v>
                </c:pt>
                <c:pt idx="15">
                  <c:v>0.35282058075874595</c:v>
                </c:pt>
                <c:pt idx="16">
                  <c:v>0.40119889847826623</c:v>
                </c:pt>
                <c:pt idx="17">
                  <c:v>0.44797115033071566</c:v>
                </c:pt>
                <c:pt idx="18">
                  <c:v>0.48943883703310342</c:v>
                </c:pt>
                <c:pt idx="19">
                  <c:v>0.5219360226360118</c:v>
                </c:pt>
                <c:pt idx="20">
                  <c:v>0.54208288878476452</c:v>
                </c:pt>
                <c:pt idx="21">
                  <c:v>0.54767339396436598</c:v>
                </c:pt>
                <c:pt idx="22">
                  <c:v>0.53843293332331099</c:v>
                </c:pt>
                <c:pt idx="23">
                  <c:v>0.51606941798331785</c:v>
                </c:pt>
                <c:pt idx="24">
                  <c:v>0.4837015029005291</c:v>
                </c:pt>
                <c:pt idx="25">
                  <c:v>0.44491948501121614</c:v>
                </c:pt>
                <c:pt idx="26">
                  <c:v>0.40284324658589771</c:v>
                </c:pt>
                <c:pt idx="27">
                  <c:v>0.35972185701710407</c:v>
                </c:pt>
                <c:pt idx="28">
                  <c:v>0.3171757619974136</c:v>
                </c:pt>
                <c:pt idx="29">
                  <c:v>0.27645644392156521</c:v>
                </c:pt>
                <c:pt idx="30">
                  <c:v>0.23831000654484244</c:v>
                </c:pt>
                <c:pt idx="31">
                  <c:v>0.2029016086613194</c:v>
                </c:pt>
                <c:pt idx="32">
                  <c:v>0.17026034536400023</c:v>
                </c:pt>
                <c:pt idx="33">
                  <c:v>0.14080335663173282</c:v>
                </c:pt>
                <c:pt idx="34">
                  <c:v>0.11524233863721742</c:v>
                </c:pt>
                <c:pt idx="35">
                  <c:v>9.3994905529575498E-2</c:v>
                </c:pt>
                <c:pt idx="36">
                  <c:v>7.6823576942525049E-2</c:v>
                </c:pt>
                <c:pt idx="37">
                  <c:v>6.302360636648327E-2</c:v>
                </c:pt>
                <c:pt idx="38">
                  <c:v>5.1828100008591754E-2</c:v>
                </c:pt>
                <c:pt idx="39">
                  <c:v>4.2635391425028271E-2</c:v>
                </c:pt>
                <c:pt idx="40">
                  <c:v>3.5009919449241901E-2</c:v>
                </c:pt>
                <c:pt idx="41">
                  <c:v>2.8604620187762525E-2</c:v>
                </c:pt>
                <c:pt idx="42">
                  <c:v>2.3105348018547314E-2</c:v>
                </c:pt>
                <c:pt idx="43">
                  <c:v>1.8229673818570595E-2</c:v>
                </c:pt>
                <c:pt idx="44">
                  <c:v>1.3789789900325098E-2</c:v>
                </c:pt>
                <c:pt idx="45">
                  <c:v>9.7729592930901089E-3</c:v>
                </c:pt>
                <c:pt idx="46">
                  <c:v>6.3377143939487759E-3</c:v>
                </c:pt>
                <c:pt idx="47">
                  <c:v>3.683520076578128E-3</c:v>
                </c:pt>
                <c:pt idx="48">
                  <c:v>1.8875076003666837E-3</c:v>
                </c:pt>
                <c:pt idx="49">
                  <c:v>8.4243850493898292E-4</c:v>
                </c:pt>
                <c:pt idx="50">
                  <c:v>3.2468211491821472E-4</c:v>
                </c:pt>
                <c:pt idx="51">
                  <c:v>1.0740531823337045E-4</c:v>
                </c:pt>
                <c:pt idx="52">
                  <c:v>3.0368184367465842E-5</c:v>
                </c:pt>
                <c:pt idx="53">
                  <c:v>7.3176668003248516E-6</c:v>
                </c:pt>
                <c:pt idx="54">
                  <c:v>1.4997059609034316E-6</c:v>
                </c:pt>
                <c:pt idx="55">
                  <c:v>2.6103740740579747E-7</c:v>
                </c:pt>
                <c:pt idx="56">
                  <c:v>3.8550409131177212E-8</c:v>
                </c:pt>
                <c:pt idx="57">
                  <c:v>4.8270143669502439E-9</c:v>
                </c:pt>
                <c:pt idx="58">
                  <c:v>5.1219376397747219E-10</c:v>
                </c:pt>
                <c:pt idx="59">
                  <c:v>4.6040643440945931E-11</c:v>
                </c:pt>
                <c:pt idx="60">
                  <c:v>3.5050110733416479E-12</c:v>
                </c:pt>
                <c:pt idx="61">
                  <c:v>2.2594315364817565E-13</c:v>
                </c:pt>
                <c:pt idx="62">
                  <c:v>1.2331444790436798E-14</c:v>
                </c:pt>
                <c:pt idx="63">
                  <c:v>5.6976121339158163E-16</c:v>
                </c:pt>
                <c:pt idx="64">
                  <c:v>2.228468634046719E-17</c:v>
                </c:pt>
                <c:pt idx="65">
                  <c:v>7.3779156248968492E-19</c:v>
                </c:pt>
                <c:pt idx="66">
                  <c:v>2.067564394561131E-20</c:v>
                </c:pt>
                <c:pt idx="67">
                  <c:v>4.9042380677155385E-22</c:v>
                </c:pt>
                <c:pt idx="68">
                  <c:v>9.8460760261100641E-24</c:v>
                </c:pt>
                <c:pt idx="69">
                  <c:v>1.6731242020396884E-25</c:v>
                </c:pt>
                <c:pt idx="70">
                  <c:v>2.4063696802602026E-27</c:v>
                </c:pt>
                <c:pt idx="71">
                  <c:v>2.9292918974876026E-29</c:v>
                </c:pt>
                <c:pt idx="72">
                  <c:v>3.0180532393888738E-31</c:v>
                </c:pt>
                <c:pt idx="73">
                  <c:v>2.6318037161918581E-33</c:v>
                </c:pt>
                <c:pt idx="74">
                  <c:v>1.9424117484377481E-35</c:v>
                </c:pt>
                <c:pt idx="75">
                  <c:v>1.2133594113467239E-37</c:v>
                </c:pt>
                <c:pt idx="76">
                  <c:v>6.4150107971707661E-40</c:v>
                </c:pt>
                <c:pt idx="77">
                  <c:v>2.8705468787661959E-42</c:v>
                </c:pt>
                <c:pt idx="78">
                  <c:v>1.08715358282857E-44</c:v>
                </c:pt>
                <c:pt idx="79">
                  <c:v>3.4847845665326962E-47</c:v>
                </c:pt>
                <c:pt idx="80">
                  <c:v>9.4540866060154389E-50</c:v>
                </c:pt>
                <c:pt idx="81">
                  <c:v>2.1708094611947928E-52</c:v>
                </c:pt>
                <c:pt idx="82">
                  <c:v>4.2187348917362778E-55</c:v>
                </c:pt>
                <c:pt idx="83">
                  <c:v>6.9390673104709482E-58</c:v>
                </c:pt>
                <c:pt idx="84">
                  <c:v>9.6600251211723695E-61</c:v>
                </c:pt>
                <c:pt idx="85">
                  <c:v>1.1381871236237774E-63</c:v>
                </c:pt>
                <c:pt idx="86">
                  <c:v>1.1350299278085724E-66</c:v>
                </c:pt>
                <c:pt idx="87">
                  <c:v>9.5798602273682285E-70</c:v>
                </c:pt>
                <c:pt idx="88">
                  <c:v>6.8433575992904248E-73</c:v>
                </c:pt>
                <c:pt idx="89">
                  <c:v>4.1374950726088265E-76</c:v>
                </c:pt>
                <c:pt idx="90">
                  <c:v>2.1172099719229766E-79</c:v>
                </c:pt>
                <c:pt idx="91">
                  <c:v>9.1695612012897394E-83</c:v>
                </c:pt>
                <c:pt idx="92">
                  <c:v>3.3611767758958985E-86</c:v>
                </c:pt>
                <c:pt idx="93">
                  <c:v>1.0427791285790094E-89</c:v>
                </c:pt>
                <c:pt idx="94">
                  <c:v>2.7381137086829038E-93</c:v>
                </c:pt>
                <c:pt idx="95">
                  <c:v>6.0851151554814127E-97</c:v>
                </c:pt>
                <c:pt idx="96">
                  <c:v>1.1445751013114837E-100</c:v>
                </c:pt>
                <c:pt idx="97">
                  <c:v>1.8221241222672912E-104</c:v>
                </c:pt>
                <c:pt idx="98">
                  <c:v>2.4551034183303572E-108</c:v>
                </c:pt>
              </c:numCache>
            </c:numRef>
          </c:yVal>
          <c:smooth val="1"/>
        </c:ser>
        <c:axId val="68926464"/>
        <c:axId val="68940928"/>
      </c:scatterChart>
      <c:valAx>
        <c:axId val="68926464"/>
        <c:scaling>
          <c:orientation val="minMax"/>
          <c:max val="10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Total closing charge, thousands of dollars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940928"/>
        <c:crosses val="autoZero"/>
        <c:crossBetween val="midCat"/>
      </c:valAx>
      <c:valAx>
        <c:axId val="68940928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Density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926464"/>
        <c:crosses val="autoZero"/>
        <c:crossBetween val="midCat"/>
      </c:valAx>
    </c:plotArea>
    <c:plotVisOnly val="1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>Margin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distprofit!$B$2:$B$100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distprofit!$C$2:$C$100</c:f>
              <c:numCache>
                <c:formatCode>General</c:formatCode>
                <c:ptCount val="99"/>
                <c:pt idx="0">
                  <c:v>0.22183370549991058</c:v>
                </c:pt>
                <c:pt idx="1">
                  <c:v>0.33428139924986194</c:v>
                </c:pt>
                <c:pt idx="2">
                  <c:v>0.39213754220807051</c:v>
                </c:pt>
                <c:pt idx="3">
                  <c:v>0.40794838943805928</c:v>
                </c:pt>
                <c:pt idx="4">
                  <c:v>0.40662978488543328</c:v>
                </c:pt>
                <c:pt idx="5">
                  <c:v>0.3987020966283612</c:v>
                </c:pt>
                <c:pt idx="6">
                  <c:v>0.38921468987758151</c:v>
                </c:pt>
                <c:pt idx="7">
                  <c:v>0.37976216036521598</c:v>
                </c:pt>
                <c:pt idx="8">
                  <c:v>0.37024353255160719</c:v>
                </c:pt>
                <c:pt idx="9">
                  <c:v>0.361917410065284</c:v>
                </c:pt>
                <c:pt idx="10">
                  <c:v>0.35387906257281621</c:v>
                </c:pt>
                <c:pt idx="11">
                  <c:v>0.34340834879345061</c:v>
                </c:pt>
                <c:pt idx="12">
                  <c:v>0.33143939457364885</c:v>
                </c:pt>
                <c:pt idx="13">
                  <c:v>0.32025686250843927</c:v>
                </c:pt>
                <c:pt idx="14">
                  <c:v>0.30829724543800829</c:v>
                </c:pt>
                <c:pt idx="15">
                  <c:v>0.29436987566043138</c:v>
                </c:pt>
                <c:pt idx="16">
                  <c:v>0.27997260922553208</c:v>
                </c:pt>
                <c:pt idx="17">
                  <c:v>0.26578158484642672</c:v>
                </c:pt>
                <c:pt idx="18">
                  <c:v>0.25065736456395243</c:v>
                </c:pt>
                <c:pt idx="19">
                  <c:v>0.23457048141302961</c:v>
                </c:pt>
                <c:pt idx="20">
                  <c:v>0.22010250817919144</c:v>
                </c:pt>
                <c:pt idx="21">
                  <c:v>0.20776133270242508</c:v>
                </c:pt>
                <c:pt idx="22">
                  <c:v>0.1943843018667126</c:v>
                </c:pt>
                <c:pt idx="23">
                  <c:v>0.17949105400556081</c:v>
                </c:pt>
                <c:pt idx="24">
                  <c:v>0.16668571606339852</c:v>
                </c:pt>
                <c:pt idx="25">
                  <c:v>0.15655696469224775</c:v>
                </c:pt>
                <c:pt idx="26">
                  <c:v>0.14560636251287534</c:v>
                </c:pt>
                <c:pt idx="27">
                  <c:v>0.13277970689255114</c:v>
                </c:pt>
                <c:pt idx="28">
                  <c:v>0.12107127259602382</c:v>
                </c:pt>
                <c:pt idx="29">
                  <c:v>0.11187098005615155</c:v>
                </c:pt>
                <c:pt idx="30">
                  <c:v>0.10358643990667278</c:v>
                </c:pt>
                <c:pt idx="31">
                  <c:v>9.5370946564511838E-2</c:v>
                </c:pt>
                <c:pt idx="32">
                  <c:v>8.7911341100247148E-2</c:v>
                </c:pt>
                <c:pt idx="33">
                  <c:v>8.1822521376833782E-2</c:v>
                </c:pt>
                <c:pt idx="34">
                  <c:v>7.5979166737238035E-2</c:v>
                </c:pt>
                <c:pt idx="35">
                  <c:v>6.9359462871060151E-2</c:v>
                </c:pt>
                <c:pt idx="36">
                  <c:v>6.3137414859733121E-2</c:v>
                </c:pt>
                <c:pt idx="37">
                  <c:v>5.8301829242831879E-2</c:v>
                </c:pt>
                <c:pt idx="38">
                  <c:v>5.423213500558223E-2</c:v>
                </c:pt>
                <c:pt idx="39">
                  <c:v>5.0066598046949226E-2</c:v>
                </c:pt>
                <c:pt idx="40">
                  <c:v>4.5709664139027537E-2</c:v>
                </c:pt>
                <c:pt idx="41">
                  <c:v>4.1599832167715727E-2</c:v>
                </c:pt>
                <c:pt idx="42">
                  <c:v>3.841048886258653E-2</c:v>
                </c:pt>
                <c:pt idx="43">
                  <c:v>3.621858489643523E-2</c:v>
                </c:pt>
                <c:pt idx="44">
                  <c:v>3.3731149130273662E-2</c:v>
                </c:pt>
                <c:pt idx="45">
                  <c:v>3.0356155082023328E-2</c:v>
                </c:pt>
                <c:pt idx="46">
                  <c:v>2.7722631805778761E-2</c:v>
                </c:pt>
                <c:pt idx="47">
                  <c:v>2.6596152750211779E-2</c:v>
                </c:pt>
                <c:pt idx="48">
                  <c:v>2.5310905818707083E-2</c:v>
                </c:pt>
                <c:pt idx="49">
                  <c:v>2.3178568508290212E-2</c:v>
                </c:pt>
                <c:pt idx="50">
                  <c:v>2.135615998424056E-2</c:v>
                </c:pt>
                <c:pt idx="51">
                  <c:v>2.0346871014433165E-2</c:v>
                </c:pt>
                <c:pt idx="52">
                  <c:v>1.9576313432832906E-2</c:v>
                </c:pt>
                <c:pt idx="53">
                  <c:v>1.8862794227153923E-2</c:v>
                </c:pt>
                <c:pt idx="54">
                  <c:v>1.8426416595349961E-2</c:v>
                </c:pt>
                <c:pt idx="55">
                  <c:v>1.7787418335526575E-2</c:v>
                </c:pt>
                <c:pt idx="56">
                  <c:v>1.6674212907433261E-2</c:v>
                </c:pt>
                <c:pt idx="57">
                  <c:v>1.5754122314930029E-2</c:v>
                </c:pt>
                <c:pt idx="58">
                  <c:v>1.5282921213433456E-2</c:v>
                </c:pt>
                <c:pt idx="59">
                  <c:v>1.4763098548582137E-2</c:v>
                </c:pt>
                <c:pt idx="60">
                  <c:v>1.4025482235270535E-2</c:v>
                </c:pt>
                <c:pt idx="61">
                  <c:v>1.3196104128148324E-2</c:v>
                </c:pt>
                <c:pt idx="62">
                  <c:v>1.2687375472167544E-2</c:v>
                </c:pt>
                <c:pt idx="63">
                  <c:v>1.257245840481945E-2</c:v>
                </c:pt>
                <c:pt idx="64">
                  <c:v>1.1912823945156505E-2</c:v>
                </c:pt>
                <c:pt idx="65">
                  <c:v>1.0753506661543854E-2</c:v>
                </c:pt>
                <c:pt idx="66">
                  <c:v>1.018266520730465E-2</c:v>
                </c:pt>
                <c:pt idx="67">
                  <c:v>1.0217982273855926E-2</c:v>
                </c:pt>
                <c:pt idx="68">
                  <c:v>1.0140728673269693E-2</c:v>
                </c:pt>
                <c:pt idx="69">
                  <c:v>9.8155173293098339E-3</c:v>
                </c:pt>
                <c:pt idx="70">
                  <c:v>9.3078923995073507E-3</c:v>
                </c:pt>
                <c:pt idx="71">
                  <c:v>8.4831046407702702E-3</c:v>
                </c:pt>
                <c:pt idx="72">
                  <c:v>7.8739766051017426E-3</c:v>
                </c:pt>
                <c:pt idx="73">
                  <c:v>7.7941926647380278E-3</c:v>
                </c:pt>
                <c:pt idx="74">
                  <c:v>7.6700510799441284E-3</c:v>
                </c:pt>
                <c:pt idx="75">
                  <c:v>7.3550075105664279E-3</c:v>
                </c:pt>
                <c:pt idx="76">
                  <c:v>7.0509912541568652E-3</c:v>
                </c:pt>
                <c:pt idx="77">
                  <c:v>6.4286243021616689E-3</c:v>
                </c:pt>
                <c:pt idx="78">
                  <c:v>5.7112088802247548E-3</c:v>
                </c:pt>
                <c:pt idx="79">
                  <c:v>5.5008428888522311E-3</c:v>
                </c:pt>
                <c:pt idx="80">
                  <c:v>5.4066386340106678E-3</c:v>
                </c:pt>
                <c:pt idx="81">
                  <c:v>4.7803578564838464E-3</c:v>
                </c:pt>
                <c:pt idx="82">
                  <c:v>3.9361706170103665E-3</c:v>
                </c:pt>
                <c:pt idx="83">
                  <c:v>3.3819936238087232E-3</c:v>
                </c:pt>
                <c:pt idx="84">
                  <c:v>3.0356551295656307E-3</c:v>
                </c:pt>
                <c:pt idx="85">
                  <c:v>2.8275928321991445E-3</c:v>
                </c:pt>
                <c:pt idx="86">
                  <c:v>2.6973258421292374E-3</c:v>
                </c:pt>
                <c:pt idx="87">
                  <c:v>2.5591666848818048E-3</c:v>
                </c:pt>
                <c:pt idx="88">
                  <c:v>2.6159098279070333E-3</c:v>
                </c:pt>
                <c:pt idx="89">
                  <c:v>2.7864140729970542E-3</c:v>
                </c:pt>
                <c:pt idx="90">
                  <c:v>2.4802325479939104E-3</c:v>
                </c:pt>
                <c:pt idx="91">
                  <c:v>1.7570242165036677E-3</c:v>
                </c:pt>
                <c:pt idx="92">
                  <c:v>1.2536687156964089E-3</c:v>
                </c:pt>
                <c:pt idx="93">
                  <c:v>1.0619396804303293E-3</c:v>
                </c:pt>
                <c:pt idx="94">
                  <c:v>1.0279980998437054E-3</c:v>
                </c:pt>
                <c:pt idx="95">
                  <c:v>1.2574241601617298E-3</c:v>
                </c:pt>
                <c:pt idx="96">
                  <c:v>1.6403449248781456E-3</c:v>
                </c:pt>
                <c:pt idx="97">
                  <c:v>1.5605636189879029E-3</c:v>
                </c:pt>
                <c:pt idx="98">
                  <c:v>8.8544848085958224E-4</c:v>
                </c:pt>
              </c:numCache>
            </c:numRef>
          </c:yVal>
        </c:ser>
        <c:ser>
          <c:idx val="1"/>
          <c:order val="1"/>
          <c:tx>
            <c:v>Cost</c:v>
          </c:tx>
          <c:marker>
            <c:symbol val="none"/>
          </c:marker>
          <c:xVal>
            <c:numRef>
              <c:f>distprofit!$B$2:$B$100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distprofit!$D$2:$D$100</c:f>
              <c:numCache>
                <c:formatCode>General</c:formatCode>
                <c:ptCount val="99"/>
                <c:pt idx="0">
                  <c:v>1.629966357014691E-10</c:v>
                </c:pt>
                <c:pt idx="1">
                  <c:v>1.0681986697893227E-8</c:v>
                </c:pt>
                <c:pt idx="2">
                  <c:v>3.6188963442719321E-3</c:v>
                </c:pt>
                <c:pt idx="3">
                  <c:v>4.3019863028673472E-2</c:v>
                </c:pt>
                <c:pt idx="4">
                  <c:v>0.21887310422901521</c:v>
                </c:pt>
                <c:pt idx="5">
                  <c:v>0.48766072858058562</c:v>
                </c:pt>
                <c:pt idx="6">
                  <c:v>0.51693932304259083</c:v>
                </c:pt>
                <c:pt idx="7">
                  <c:v>0.34547863486055236</c:v>
                </c:pt>
                <c:pt idx="8">
                  <c:v>0.26308551540721381</c:v>
                </c:pt>
                <c:pt idx="9">
                  <c:v>0.27699247262444598</c:v>
                </c:pt>
                <c:pt idx="10">
                  <c:v>0.28530876978494968</c:v>
                </c:pt>
                <c:pt idx="11">
                  <c:v>0.28175518567973823</c:v>
                </c:pt>
                <c:pt idx="12">
                  <c:v>0.27671772214736373</c:v>
                </c:pt>
                <c:pt idx="13">
                  <c:v>0.26226360438992352</c:v>
                </c:pt>
                <c:pt idx="14">
                  <c:v>0.28390892443718152</c:v>
                </c:pt>
                <c:pt idx="15">
                  <c:v>0.35239294350578193</c:v>
                </c:pt>
                <c:pt idx="16">
                  <c:v>0.3914170780470313</c:v>
                </c:pt>
                <c:pt idx="17">
                  <c:v>0.37982345248945121</c:v>
                </c:pt>
                <c:pt idx="18">
                  <c:v>0.3997275042171341</c:v>
                </c:pt>
                <c:pt idx="19">
                  <c:v>0.43868283616564235</c:v>
                </c:pt>
                <c:pt idx="20">
                  <c:v>0.43165218118593246</c:v>
                </c:pt>
                <c:pt idx="21">
                  <c:v>0.40715832080191078</c:v>
                </c:pt>
                <c:pt idx="22">
                  <c:v>0.39426107192145665</c:v>
                </c:pt>
                <c:pt idx="23">
                  <c:v>0.37528896503755488</c:v>
                </c:pt>
                <c:pt idx="24">
                  <c:v>0.33360583913568215</c:v>
                </c:pt>
                <c:pt idx="25">
                  <c:v>0.28987753471079697</c:v>
                </c:pt>
                <c:pt idx="26">
                  <c:v>0.27032943220878236</c:v>
                </c:pt>
                <c:pt idx="27">
                  <c:v>0.25420684367841095</c:v>
                </c:pt>
                <c:pt idx="28">
                  <c:v>0.21673043994378868</c:v>
                </c:pt>
                <c:pt idx="29">
                  <c:v>0.18232387746465412</c:v>
                </c:pt>
                <c:pt idx="30">
                  <c:v>0.17044634229719022</c:v>
                </c:pt>
                <c:pt idx="31">
                  <c:v>0.16078092402182262</c:v>
                </c:pt>
                <c:pt idx="32">
                  <c:v>0.13438577281397715</c:v>
                </c:pt>
                <c:pt idx="33">
                  <c:v>0.10526746477843139</c:v>
                </c:pt>
                <c:pt idx="34">
                  <c:v>8.8672441417548001E-2</c:v>
                </c:pt>
                <c:pt idx="35">
                  <c:v>7.7318733123412461E-2</c:v>
                </c:pt>
                <c:pt idx="36">
                  <c:v>6.8534314955334782E-2</c:v>
                </c:pt>
                <c:pt idx="37">
                  <c:v>6.0171930366176761E-2</c:v>
                </c:pt>
                <c:pt idx="38">
                  <c:v>5.1889333114062255E-2</c:v>
                </c:pt>
                <c:pt idx="39">
                  <c:v>4.7107145687073512E-2</c:v>
                </c:pt>
                <c:pt idx="40">
                  <c:v>4.1708998044463534E-2</c:v>
                </c:pt>
                <c:pt idx="41">
                  <c:v>3.429626918071306E-2</c:v>
                </c:pt>
                <c:pt idx="42">
                  <c:v>2.8096305531537975E-2</c:v>
                </c:pt>
                <c:pt idx="43">
                  <c:v>2.4866550379984809E-2</c:v>
                </c:pt>
                <c:pt idx="44">
                  <c:v>2.2789633664637859E-2</c:v>
                </c:pt>
                <c:pt idx="45">
                  <c:v>1.9711747107395948E-2</c:v>
                </c:pt>
                <c:pt idx="46">
                  <c:v>1.5474812052940195E-2</c:v>
                </c:pt>
                <c:pt idx="47">
                  <c:v>1.1665066061558054E-2</c:v>
                </c:pt>
                <c:pt idx="48">
                  <c:v>1.0602149252568074E-2</c:v>
                </c:pt>
                <c:pt idx="49">
                  <c:v>1.0571149494383111E-2</c:v>
                </c:pt>
                <c:pt idx="50">
                  <c:v>8.1293407174847388E-3</c:v>
                </c:pt>
                <c:pt idx="51">
                  <c:v>5.2159289815582027E-3</c:v>
                </c:pt>
                <c:pt idx="52">
                  <c:v>4.9041023170307875E-3</c:v>
                </c:pt>
                <c:pt idx="53">
                  <c:v>5.1932532287145092E-3</c:v>
                </c:pt>
                <c:pt idx="54">
                  <c:v>4.0096060199776495E-3</c:v>
                </c:pt>
                <c:pt idx="55">
                  <c:v>2.5245981732607663E-3</c:v>
                </c:pt>
                <c:pt idx="56">
                  <c:v>1.9588658487402085E-3</c:v>
                </c:pt>
                <c:pt idx="57">
                  <c:v>1.9423754136867442E-3</c:v>
                </c:pt>
                <c:pt idx="58">
                  <c:v>1.7052568069933886E-3</c:v>
                </c:pt>
                <c:pt idx="59">
                  <c:v>1.5304409174968505E-3</c:v>
                </c:pt>
                <c:pt idx="60">
                  <c:v>1.5969629368468904E-3</c:v>
                </c:pt>
                <c:pt idx="61">
                  <c:v>1.3431376458869241E-3</c:v>
                </c:pt>
                <c:pt idx="62">
                  <c:v>9.0100432175719734E-4</c:v>
                </c:pt>
                <c:pt idx="63">
                  <c:v>8.4578576964933292E-4</c:v>
                </c:pt>
                <c:pt idx="64">
                  <c:v>8.3146770405462841E-4</c:v>
                </c:pt>
                <c:pt idx="65">
                  <c:v>7.4061005151308541E-4</c:v>
                </c:pt>
                <c:pt idx="66">
                  <c:v>7.5798903993187674E-4</c:v>
                </c:pt>
                <c:pt idx="67">
                  <c:v>5.7658262383059294E-4</c:v>
                </c:pt>
                <c:pt idx="68">
                  <c:v>5.2939779920380093E-4</c:v>
                </c:pt>
                <c:pt idx="69">
                  <c:v>6.2486309695856512E-4</c:v>
                </c:pt>
                <c:pt idx="70">
                  <c:v>4.0188310782612576E-4</c:v>
                </c:pt>
                <c:pt idx="71">
                  <c:v>1.6604350569758639E-4</c:v>
                </c:pt>
                <c:pt idx="72">
                  <c:v>2.7729604977946815E-4</c:v>
                </c:pt>
                <c:pt idx="73">
                  <c:v>5.5783911739431201E-4</c:v>
                </c:pt>
                <c:pt idx="74">
                  <c:v>6.4441158943488578E-4</c:v>
                </c:pt>
                <c:pt idx="75">
                  <c:v>5.8179889400045192E-4</c:v>
                </c:pt>
                <c:pt idx="76">
                  <c:v>3.9026379416070287E-4</c:v>
                </c:pt>
                <c:pt idx="77">
                  <c:v>1.9938996796425444E-4</c:v>
                </c:pt>
                <c:pt idx="78">
                  <c:v>2.6611714460859649E-4</c:v>
                </c:pt>
                <c:pt idx="79">
                  <c:v>3.7339676883246694E-4</c:v>
                </c:pt>
                <c:pt idx="80">
                  <c:v>2.8719809269091864E-4</c:v>
                </c:pt>
                <c:pt idx="81">
                  <c:v>2.5731030281628958E-4</c:v>
                </c:pt>
                <c:pt idx="82">
                  <c:v>2.9101389990699269E-4</c:v>
                </c:pt>
                <c:pt idx="83">
                  <c:v>1.827260878513992E-4</c:v>
                </c:pt>
                <c:pt idx="84">
                  <c:v>9.9910870752896244E-5</c:v>
                </c:pt>
                <c:pt idx="85">
                  <c:v>1.6395577871889316E-4</c:v>
                </c:pt>
                <c:pt idx="86">
                  <c:v>1.9807957619223215E-4</c:v>
                </c:pt>
                <c:pt idx="87">
                  <c:v>1.0474225544033731E-4</c:v>
                </c:pt>
                <c:pt idx="88">
                  <c:v>2.3576760500232341E-5</c:v>
                </c:pt>
                <c:pt idx="89">
                  <c:v>2.256336721908924E-6</c:v>
                </c:pt>
                <c:pt idx="90">
                  <c:v>9.4104025218047541E-8</c:v>
                </c:pt>
                <c:pt idx="91">
                  <c:v>2.6862184925601498E-7</c:v>
                </c:pt>
                <c:pt idx="92">
                  <c:v>4.4482384175836234E-6</c:v>
                </c:pt>
                <c:pt idx="93">
                  <c:v>3.1317531440396239E-5</c:v>
                </c:pt>
                <c:pt idx="94">
                  <c:v>9.3743190634075813E-5</c:v>
                </c:pt>
                <c:pt idx="95">
                  <c:v>1.1930116468305241E-4</c:v>
                </c:pt>
                <c:pt idx="96">
                  <c:v>6.4550916922939238E-5</c:v>
                </c:pt>
                <c:pt idx="97">
                  <c:v>1.4850174976487531E-5</c:v>
                </c:pt>
                <c:pt idx="98">
                  <c:v>1.4847172786378954E-6</c:v>
                </c:pt>
              </c:numCache>
            </c:numRef>
          </c:yVal>
        </c:ser>
        <c:ser>
          <c:idx val="2"/>
          <c:order val="2"/>
          <c:tx>
            <c:v>Total charge</c:v>
          </c:tx>
          <c:marker>
            <c:symbol val="none"/>
          </c:marker>
          <c:xVal>
            <c:numRef>
              <c:f>distprofit!$B$2:$B$100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distprofit!$E$2:$E$100</c:f>
              <c:numCache>
                <c:formatCode>General</c:formatCode>
                <c:ptCount val="99"/>
                <c:pt idx="0">
                  <c:v>5.5734244653583825E-3</c:v>
                </c:pt>
                <c:pt idx="1">
                  <c:v>7.4805553457099128E-3</c:v>
                </c:pt>
                <c:pt idx="2">
                  <c:v>9.9428304877535456E-3</c:v>
                </c:pt>
                <c:pt idx="3">
                  <c:v>1.3077874395543925E-2</c:v>
                </c:pt>
                <c:pt idx="4">
                  <c:v>1.7008752415001171E-2</c:v>
                </c:pt>
                <c:pt idx="5">
                  <c:v>2.1848484151359305E-2</c:v>
                </c:pt>
                <c:pt idx="6">
                  <c:v>2.7691114416314413E-2</c:v>
                </c:pt>
                <c:pt idx="7">
                  <c:v>3.4597509847444689E-2</c:v>
                </c:pt>
                <c:pt idx="8">
                  <c:v>4.2585457322797789E-2</c:v>
                </c:pt>
                <c:pt idx="9">
                  <c:v>5.1627172402972092E-2</c:v>
                </c:pt>
                <c:pt idx="10">
                  <c:v>6.1639475547347986E-2</c:v>
                </c:pt>
                <c:pt idx="11">
                  <c:v>7.2489916499959492E-2</c:v>
                </c:pt>
                <c:pt idx="12">
                  <c:v>8.400697358865615E-2</c:v>
                </c:pt>
                <c:pt idx="13">
                  <c:v>9.5989847991919439E-2</c:v>
                </c:pt>
                <c:pt idx="14">
                  <c:v>0.10822113265431707</c:v>
                </c:pt>
                <c:pt idx="15">
                  <c:v>0.12049515243482663</c:v>
                </c:pt>
                <c:pt idx="16">
                  <c:v>0.1326150735960997</c:v>
                </c:pt>
                <c:pt idx="17">
                  <c:v>0.14441441063973409</c:v>
                </c:pt>
                <c:pt idx="18">
                  <c:v>0.15575383543756507</c:v>
                </c:pt>
                <c:pt idx="19">
                  <c:v>0.16653461305896275</c:v>
                </c:pt>
                <c:pt idx="20">
                  <c:v>0.17667659461879973</c:v>
                </c:pt>
                <c:pt idx="21">
                  <c:v>0.18612053461441705</c:v>
                </c:pt>
                <c:pt idx="22">
                  <c:v>0.19481894976786168</c:v>
                </c:pt>
                <c:pt idx="23">
                  <c:v>0.20272710502219918</c:v>
                </c:pt>
                <c:pt idx="24">
                  <c:v>0.20978119438308368</c:v>
                </c:pt>
                <c:pt idx="25">
                  <c:v>0.21591245359039685</c:v>
                </c:pt>
                <c:pt idx="26">
                  <c:v>0.22103775276211424</c:v>
                </c:pt>
                <c:pt idx="27">
                  <c:v>0.22506976427477904</c:v>
                </c:pt>
                <c:pt idx="28">
                  <c:v>0.227933687033508</c:v>
                </c:pt>
                <c:pt idx="29">
                  <c:v>0.22957982550019285</c:v>
                </c:pt>
                <c:pt idx="30">
                  <c:v>0.23000072290474879</c:v>
                </c:pt>
                <c:pt idx="31">
                  <c:v>0.22923135664565217</c:v>
                </c:pt>
                <c:pt idx="32">
                  <c:v>0.22734382250457821</c:v>
                </c:pt>
                <c:pt idx="33">
                  <c:v>0.22443650384295261</c:v>
                </c:pt>
                <c:pt idx="34">
                  <c:v>0.22062419918195084</c:v>
                </c:pt>
                <c:pt idx="35">
                  <c:v>0.21601736417892206</c:v>
                </c:pt>
                <c:pt idx="36">
                  <c:v>0.21072763025215888</c:v>
                </c:pt>
                <c:pt idx="37">
                  <c:v>0.20486623641192792</c:v>
                </c:pt>
                <c:pt idx="38">
                  <c:v>0.1985567558141737</c:v>
                </c:pt>
                <c:pt idx="39">
                  <c:v>0.19193767115075155</c:v>
                </c:pt>
                <c:pt idx="40">
                  <c:v>0.18515663441431854</c:v>
                </c:pt>
                <c:pt idx="41">
                  <c:v>0.17837276897510998</c:v>
                </c:pt>
                <c:pt idx="42">
                  <c:v>0.17172193150092907</c:v>
                </c:pt>
                <c:pt idx="43">
                  <c:v>0.16530980120515965</c:v>
                </c:pt>
                <c:pt idx="44">
                  <c:v>0.15918570601168724</c:v>
                </c:pt>
                <c:pt idx="45">
                  <c:v>0.15334229553437631</c:v>
                </c:pt>
                <c:pt idx="46">
                  <c:v>0.14773183750235039</c:v>
                </c:pt>
                <c:pt idx="47">
                  <c:v>0.14228217320456263</c:v>
                </c:pt>
                <c:pt idx="48">
                  <c:v>0.13692979043510436</c:v>
                </c:pt>
                <c:pt idx="49">
                  <c:v>0.13165272388419103</c:v>
                </c:pt>
                <c:pt idx="50">
                  <c:v>0.12647576422302506</c:v>
                </c:pt>
                <c:pt idx="51">
                  <c:v>0.12147040615199436</c:v>
                </c:pt>
                <c:pt idx="52">
                  <c:v>0.11673532039984666</c:v>
                </c:pt>
                <c:pt idx="53">
                  <c:v>0.11235965131436129</c:v>
                </c:pt>
                <c:pt idx="54">
                  <c:v>0.10838922218825117</c:v>
                </c:pt>
                <c:pt idx="55">
                  <c:v>0.10480194884653944</c:v>
                </c:pt>
                <c:pt idx="56">
                  <c:v>0.10151211765789675</c:v>
                </c:pt>
                <c:pt idx="57">
                  <c:v>9.8373668954462493E-2</c:v>
                </c:pt>
                <c:pt idx="58">
                  <c:v>9.521706487836018E-2</c:v>
                </c:pt>
                <c:pt idx="59">
                  <c:v>9.187944565279052E-2</c:v>
                </c:pt>
                <c:pt idx="60">
                  <c:v>8.8242172978925212E-2</c:v>
                </c:pt>
                <c:pt idx="61">
                  <c:v>8.4241707240470601E-2</c:v>
                </c:pt>
                <c:pt idx="62">
                  <c:v>7.9878024068909148E-2</c:v>
                </c:pt>
                <c:pt idx="63">
                  <c:v>7.5212022299002396E-2</c:v>
                </c:pt>
                <c:pt idx="64">
                  <c:v>7.034534361953175E-2</c:v>
                </c:pt>
                <c:pt idx="65">
                  <c:v>6.5407515689390641E-2</c:v>
                </c:pt>
                <c:pt idx="66">
                  <c:v>6.0535512730343875E-2</c:v>
                </c:pt>
                <c:pt idx="67">
                  <c:v>5.5856762353462958E-2</c:v>
                </c:pt>
                <c:pt idx="68">
                  <c:v>5.1481041716284238E-2</c:v>
                </c:pt>
                <c:pt idx="69">
                  <c:v>4.7480130398613776E-2</c:v>
                </c:pt>
                <c:pt idx="70">
                  <c:v>4.389548864072771E-2</c:v>
                </c:pt>
                <c:pt idx="71">
                  <c:v>4.0731279771608515E-2</c:v>
                </c:pt>
                <c:pt idx="72">
                  <c:v>3.7966732039784061E-2</c:v>
                </c:pt>
                <c:pt idx="73">
                  <c:v>3.5563154407794693E-2</c:v>
                </c:pt>
                <c:pt idx="74">
                  <c:v>3.3481040587333651E-2</c:v>
                </c:pt>
                <c:pt idx="75">
                  <c:v>3.1681475745168657E-2</c:v>
                </c:pt>
                <c:pt idx="76">
                  <c:v>3.0134736063485844E-2</c:v>
                </c:pt>
                <c:pt idx="77">
                  <c:v>2.8808862450800114E-2</c:v>
                </c:pt>
                <c:pt idx="78">
                  <c:v>2.7669448477176232E-2</c:v>
                </c:pt>
                <c:pt idx="79">
                  <c:v>2.6671248032865219E-2</c:v>
                </c:pt>
                <c:pt idx="80">
                  <c:v>2.5757441998339924E-2</c:v>
                </c:pt>
                <c:pt idx="81">
                  <c:v>2.4866200728259232E-2</c:v>
                </c:pt>
                <c:pt idx="82">
                  <c:v>2.394059165325306E-2</c:v>
                </c:pt>
                <c:pt idx="83">
                  <c:v>2.2937303401198074E-2</c:v>
                </c:pt>
                <c:pt idx="84">
                  <c:v>2.1837556360575185E-2</c:v>
                </c:pt>
                <c:pt idx="85">
                  <c:v>2.0645991296034498E-2</c:v>
                </c:pt>
                <c:pt idx="86">
                  <c:v>1.9391947696646761E-2</c:v>
                </c:pt>
                <c:pt idx="87">
                  <c:v>1.8115394396005662E-2</c:v>
                </c:pt>
                <c:pt idx="88">
                  <c:v>1.6862068678649644E-2</c:v>
                </c:pt>
                <c:pt idx="89">
                  <c:v>1.5671788202805799E-2</c:v>
                </c:pt>
                <c:pt idx="90">
                  <c:v>1.4570202756415537E-2</c:v>
                </c:pt>
                <c:pt idx="91">
                  <c:v>1.3568492690176017E-2</c:v>
                </c:pt>
                <c:pt idx="92">
                  <c:v>1.2665034910892442E-2</c:v>
                </c:pt>
                <c:pt idx="93">
                  <c:v>1.1847322547971016E-2</c:v>
                </c:pt>
                <c:pt idx="94">
                  <c:v>1.1095449969321851E-2</c:v>
                </c:pt>
                <c:pt idx="95">
                  <c:v>1.0397039467073779E-2</c:v>
                </c:pt>
                <c:pt idx="96">
                  <c:v>9.7463232159985744E-3</c:v>
                </c:pt>
                <c:pt idx="97">
                  <c:v>9.1540958743983099E-3</c:v>
                </c:pt>
                <c:pt idx="98">
                  <c:v>8.6443304221041871E-3</c:v>
                </c:pt>
              </c:numCache>
            </c:numRef>
          </c:yVal>
        </c:ser>
        <c:axId val="83739776"/>
        <c:axId val="83741696"/>
      </c:scatterChart>
      <c:valAx>
        <c:axId val="83739776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Thousands of dollars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3741696"/>
        <c:crosses val="autoZero"/>
        <c:crossBetween val="midCat"/>
      </c:valAx>
      <c:valAx>
        <c:axId val="837416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Smoothed density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3739776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37998714400763534"/>
          <c:y val="0.2320720562680583"/>
          <c:w val="0.53019498178234559"/>
          <c:h val="7.063475719590219E-2"/>
        </c:manualLayout>
      </c:layout>
      <c:txPr>
        <a:bodyPr/>
        <a:lstStyle/>
        <a:p>
          <a:pPr>
            <a:defRPr sz="2400"/>
          </a:pPr>
          <a:endParaRPr lang="en-US"/>
        </a:p>
      </c:txPr>
    </c:legend>
    <c:plotVisOnly val="1"/>
  </c:chart>
  <c:spPr>
    <a:ln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 dens'!$B$2:$B$100</c:f>
              <c:numCache>
                <c:formatCode>General</c:formatCode>
                <c:ptCount val="99"/>
                <c:pt idx="0">
                  <c:v>0</c:v>
                </c:pt>
                <c:pt idx="1">
                  <c:v>1.020408163265306E-2</c:v>
                </c:pt>
                <c:pt idx="2">
                  <c:v>2.0408163265306121E-2</c:v>
                </c:pt>
                <c:pt idx="3">
                  <c:v>3.0612244897959183E-2</c:v>
                </c:pt>
                <c:pt idx="4">
                  <c:v>4.0816326530612242E-2</c:v>
                </c:pt>
                <c:pt idx="5">
                  <c:v>5.10204081632653E-2</c:v>
                </c:pt>
                <c:pt idx="6">
                  <c:v>6.1224489795918359E-2</c:v>
                </c:pt>
                <c:pt idx="7">
                  <c:v>7.1428571428571425E-2</c:v>
                </c:pt>
                <c:pt idx="8">
                  <c:v>8.1632653061224483E-2</c:v>
                </c:pt>
                <c:pt idx="9">
                  <c:v>9.1836734693877542E-2</c:v>
                </c:pt>
                <c:pt idx="10">
                  <c:v>0.1020408163265306</c:v>
                </c:pt>
                <c:pt idx="11">
                  <c:v>0.11224489795918366</c:v>
                </c:pt>
                <c:pt idx="12">
                  <c:v>0.12244897959183672</c:v>
                </c:pt>
                <c:pt idx="13">
                  <c:v>0.13265306122448978</c:v>
                </c:pt>
                <c:pt idx="14">
                  <c:v>0.14285714285714285</c:v>
                </c:pt>
                <c:pt idx="15">
                  <c:v>0.15306122448979592</c:v>
                </c:pt>
                <c:pt idx="16">
                  <c:v>0.16326530612244899</c:v>
                </c:pt>
                <c:pt idx="17">
                  <c:v>0.17346938775510207</c:v>
                </c:pt>
                <c:pt idx="18">
                  <c:v>0.18367346938775514</c:v>
                </c:pt>
                <c:pt idx="19">
                  <c:v>0.19387755102040821</c:v>
                </c:pt>
                <c:pt idx="20">
                  <c:v>0.20408163265306128</c:v>
                </c:pt>
                <c:pt idx="21">
                  <c:v>0.21428571428571436</c:v>
                </c:pt>
                <c:pt idx="22">
                  <c:v>0.22448979591836743</c:v>
                </c:pt>
                <c:pt idx="23">
                  <c:v>0.2346938775510205</c:v>
                </c:pt>
                <c:pt idx="24">
                  <c:v>0.24489795918367357</c:v>
                </c:pt>
                <c:pt idx="25">
                  <c:v>0.25510204081632665</c:v>
                </c:pt>
                <c:pt idx="26">
                  <c:v>0.26530612244897972</c:v>
                </c:pt>
                <c:pt idx="27">
                  <c:v>0.27551020408163279</c:v>
                </c:pt>
                <c:pt idx="28">
                  <c:v>0.28571428571428586</c:v>
                </c:pt>
                <c:pt idx="29">
                  <c:v>0.29591836734693894</c:v>
                </c:pt>
                <c:pt idx="30">
                  <c:v>0.30612244897959201</c:v>
                </c:pt>
                <c:pt idx="31">
                  <c:v>0.31632653061224508</c:v>
                </c:pt>
                <c:pt idx="32">
                  <c:v>0.32653061224489816</c:v>
                </c:pt>
                <c:pt idx="33">
                  <c:v>0.33673469387755123</c:v>
                </c:pt>
                <c:pt idx="34">
                  <c:v>0.3469387755102043</c:v>
                </c:pt>
                <c:pt idx="35">
                  <c:v>0.35714285714285737</c:v>
                </c:pt>
                <c:pt idx="36">
                  <c:v>0.36734693877551045</c:v>
                </c:pt>
                <c:pt idx="37">
                  <c:v>0.37755102040816352</c:v>
                </c:pt>
                <c:pt idx="38">
                  <c:v>0.38775510204081659</c:v>
                </c:pt>
                <c:pt idx="39">
                  <c:v>0.39795918367346966</c:v>
                </c:pt>
                <c:pt idx="40">
                  <c:v>0.40816326530612274</c:v>
                </c:pt>
                <c:pt idx="41">
                  <c:v>0.41836734693877581</c:v>
                </c:pt>
                <c:pt idx="42">
                  <c:v>0.42857142857142888</c:v>
                </c:pt>
                <c:pt idx="43">
                  <c:v>0.43877551020408195</c:v>
                </c:pt>
                <c:pt idx="44">
                  <c:v>0.44897959183673503</c:v>
                </c:pt>
                <c:pt idx="45">
                  <c:v>0.4591836734693881</c:v>
                </c:pt>
                <c:pt idx="46">
                  <c:v>0.46938775510204117</c:v>
                </c:pt>
                <c:pt idx="47">
                  <c:v>0.47959183673469424</c:v>
                </c:pt>
                <c:pt idx="48">
                  <c:v>0.48979591836734732</c:v>
                </c:pt>
                <c:pt idx="49">
                  <c:v>0.50000000000000033</c:v>
                </c:pt>
                <c:pt idx="50">
                  <c:v>0.51020408163265341</c:v>
                </c:pt>
                <c:pt idx="51">
                  <c:v>0.52040816326530648</c:v>
                </c:pt>
                <c:pt idx="52">
                  <c:v>0.53061224489795955</c:v>
                </c:pt>
                <c:pt idx="53">
                  <c:v>0.54081632653061262</c:v>
                </c:pt>
                <c:pt idx="54">
                  <c:v>0.5510204081632657</c:v>
                </c:pt>
                <c:pt idx="55">
                  <c:v>0.56122448979591877</c:v>
                </c:pt>
                <c:pt idx="56">
                  <c:v>0.57142857142857184</c:v>
                </c:pt>
                <c:pt idx="57">
                  <c:v>0.58163265306122491</c:v>
                </c:pt>
                <c:pt idx="58">
                  <c:v>0.59183673469387799</c:v>
                </c:pt>
                <c:pt idx="59">
                  <c:v>0.60204081632653106</c:v>
                </c:pt>
                <c:pt idx="60">
                  <c:v>0.61224489795918413</c:v>
                </c:pt>
                <c:pt idx="61">
                  <c:v>0.6224489795918372</c:v>
                </c:pt>
                <c:pt idx="62">
                  <c:v>0.63265306122449028</c:v>
                </c:pt>
                <c:pt idx="63">
                  <c:v>0.64285714285714335</c:v>
                </c:pt>
                <c:pt idx="64">
                  <c:v>0.65306122448979642</c:v>
                </c:pt>
                <c:pt idx="65">
                  <c:v>0.66326530612244949</c:v>
                </c:pt>
                <c:pt idx="66">
                  <c:v>0.67346938775510257</c:v>
                </c:pt>
                <c:pt idx="67">
                  <c:v>0.68367346938775564</c:v>
                </c:pt>
                <c:pt idx="68">
                  <c:v>0.69387755102040871</c:v>
                </c:pt>
                <c:pt idx="69">
                  <c:v>0.70408163265306178</c:v>
                </c:pt>
                <c:pt idx="70">
                  <c:v>0.71428571428571486</c:v>
                </c:pt>
                <c:pt idx="71">
                  <c:v>0.72448979591836793</c:v>
                </c:pt>
                <c:pt idx="72">
                  <c:v>0.734693877551021</c:v>
                </c:pt>
                <c:pt idx="73">
                  <c:v>0.74489795918367407</c:v>
                </c:pt>
                <c:pt idx="74">
                  <c:v>0.75510204081632715</c:v>
                </c:pt>
                <c:pt idx="75">
                  <c:v>0.76530612244898022</c:v>
                </c:pt>
                <c:pt idx="76">
                  <c:v>0.77551020408163329</c:v>
                </c:pt>
                <c:pt idx="77">
                  <c:v>0.78571428571428636</c:v>
                </c:pt>
                <c:pt idx="78">
                  <c:v>0.79591836734693944</c:v>
                </c:pt>
                <c:pt idx="79">
                  <c:v>0.80612244897959251</c:v>
                </c:pt>
                <c:pt idx="80">
                  <c:v>0.81632653061224558</c:v>
                </c:pt>
                <c:pt idx="81">
                  <c:v>0.82653061224489865</c:v>
                </c:pt>
                <c:pt idx="82">
                  <c:v>0.83673469387755173</c:v>
                </c:pt>
                <c:pt idx="83">
                  <c:v>0.8469387755102048</c:v>
                </c:pt>
                <c:pt idx="84">
                  <c:v>0.85714285714285787</c:v>
                </c:pt>
                <c:pt idx="85">
                  <c:v>0.86734693877551094</c:v>
                </c:pt>
                <c:pt idx="86">
                  <c:v>0.87755102040816402</c:v>
                </c:pt>
                <c:pt idx="87">
                  <c:v>0.88775510204081709</c:v>
                </c:pt>
                <c:pt idx="88">
                  <c:v>0.89795918367347016</c:v>
                </c:pt>
                <c:pt idx="89">
                  <c:v>0.90816326530612324</c:v>
                </c:pt>
                <c:pt idx="90">
                  <c:v>0.91836734693877631</c:v>
                </c:pt>
                <c:pt idx="91">
                  <c:v>0.92857142857142938</c:v>
                </c:pt>
                <c:pt idx="92">
                  <c:v>0.93877551020408245</c:v>
                </c:pt>
                <c:pt idx="93">
                  <c:v>0.94897959183673553</c:v>
                </c:pt>
                <c:pt idx="94">
                  <c:v>0.9591836734693886</c:v>
                </c:pt>
                <c:pt idx="95">
                  <c:v>0.96938775510204167</c:v>
                </c:pt>
                <c:pt idx="96">
                  <c:v>0.97959183673469474</c:v>
                </c:pt>
                <c:pt idx="97">
                  <c:v>0.98979591836734782</c:v>
                </c:pt>
                <c:pt idx="98">
                  <c:v>1.0000000000000009</c:v>
                </c:pt>
              </c:numCache>
            </c:numRef>
          </c:xVal>
          <c:yVal>
            <c:numRef>
              <c:f>'s dens'!$C$2:$C$200</c:f>
              <c:numCache>
                <c:formatCode>General</c:formatCode>
                <c:ptCount val="199"/>
                <c:pt idx="0">
                  <c:v>0.56789223753193818</c:v>
                </c:pt>
                <c:pt idx="1">
                  <c:v>0.60482741316746857</c:v>
                </c:pt>
                <c:pt idx="2">
                  <c:v>0.64074439997592791</c:v>
                </c:pt>
                <c:pt idx="3">
                  <c:v>0.67549673761836759</c:v>
                </c:pt>
                <c:pt idx="4">
                  <c:v>0.70881151086475103</c:v>
                </c:pt>
                <c:pt idx="5">
                  <c:v>0.74027167029254948</c:v>
                </c:pt>
                <c:pt idx="6">
                  <c:v>0.76926887973301805</c:v>
                </c:pt>
                <c:pt idx="7">
                  <c:v>0.79511619114921206</c:v>
                </c:pt>
                <c:pt idx="8">
                  <c:v>0.81713252779699697</c:v>
                </c:pt>
                <c:pt idx="9">
                  <c:v>0.83474508308127782</c:v>
                </c:pt>
                <c:pt idx="10">
                  <c:v>0.84762317796966624</c:v>
                </c:pt>
                <c:pt idx="11">
                  <c:v>0.85579428116392298</c:v>
                </c:pt>
                <c:pt idx="12">
                  <c:v>0.85967347823170626</c:v>
                </c:pt>
                <c:pt idx="13">
                  <c:v>0.8601109656012722</c:v>
                </c:pt>
                <c:pt idx="14">
                  <c:v>0.85834842920031063</c:v>
                </c:pt>
                <c:pt idx="15">
                  <c:v>0.85592300284445477</c:v>
                </c:pt>
                <c:pt idx="16">
                  <c:v>0.8545250054527973</c:v>
                </c:pt>
                <c:pt idx="17">
                  <c:v>0.85585154049122492</c:v>
                </c:pt>
                <c:pt idx="18">
                  <c:v>0.86150030637427022</c:v>
                </c:pt>
                <c:pt idx="19">
                  <c:v>0.87277958724048754</c:v>
                </c:pt>
                <c:pt idx="20">
                  <c:v>0.89069386618183488</c:v>
                </c:pt>
                <c:pt idx="21">
                  <c:v>0.91575543351474531</c:v>
                </c:pt>
                <c:pt idx="22">
                  <c:v>0.94806889480336531</c:v>
                </c:pt>
                <c:pt idx="23">
                  <c:v>0.98730723419188682</c:v>
                </c:pt>
                <c:pt idx="24">
                  <c:v>1.0326114435510738</c:v>
                </c:pt>
                <c:pt idx="25">
                  <c:v>1.0827626688592935</c:v>
                </c:pt>
                <c:pt idx="26">
                  <c:v>1.1362748816305546</c:v>
                </c:pt>
                <c:pt idx="27">
                  <c:v>1.1913668679789045</c:v>
                </c:pt>
                <c:pt idx="28">
                  <c:v>1.2462829514919</c:v>
                </c:pt>
                <c:pt idx="29">
                  <c:v>1.2993245905202646</c:v>
                </c:pt>
                <c:pt idx="30">
                  <c:v>1.3489401421296574</c:v>
                </c:pt>
                <c:pt idx="31">
                  <c:v>1.3939957338533144</c:v>
                </c:pt>
                <c:pt idx="32">
                  <c:v>1.4337261272775081</c:v>
                </c:pt>
                <c:pt idx="33">
                  <c:v>1.4678493651952713</c:v>
                </c:pt>
                <c:pt idx="34">
                  <c:v>1.4964923388756959</c:v>
                </c:pt>
                <c:pt idx="35">
                  <c:v>1.5201434524486437</c:v>
                </c:pt>
                <c:pt idx="36">
                  <c:v>1.5394972041365369</c:v>
                </c:pt>
                <c:pt idx="37">
                  <c:v>1.5554144588867393</c:v>
                </c:pt>
                <c:pt idx="38">
                  <c:v>1.5686253441550233</c:v>
                </c:pt>
                <c:pt idx="39">
                  <c:v>1.5797273419063325</c:v>
                </c:pt>
                <c:pt idx="40">
                  <c:v>1.5890965758360962</c:v>
                </c:pt>
                <c:pt idx="41">
                  <c:v>1.5968561385177007</c:v>
                </c:pt>
                <c:pt idx="42">
                  <c:v>1.6029263077607865</c:v>
                </c:pt>
                <c:pt idx="43">
                  <c:v>1.607036224650868</c:v>
                </c:pt>
                <c:pt idx="44">
                  <c:v>1.6088430672146676</c:v>
                </c:pt>
                <c:pt idx="45">
                  <c:v>1.6080209579685236</c:v>
                </c:pt>
                <c:pt idx="46">
                  <c:v>1.6042879480137644</c:v>
                </c:pt>
                <c:pt idx="47">
                  <c:v>1.5974609314793502</c:v>
                </c:pt>
                <c:pt idx="48">
                  <c:v>1.5874084159677286</c:v>
                </c:pt>
                <c:pt idx="49">
                  <c:v>1.5741004264850809</c:v>
                </c:pt>
                <c:pt idx="50">
                  <c:v>1.5575017557424944</c:v>
                </c:pt>
                <c:pt idx="51">
                  <c:v>1.5375927290612688</c:v>
                </c:pt>
                <c:pt idx="52">
                  <c:v>1.5142903259438216</c:v>
                </c:pt>
                <c:pt idx="53">
                  <c:v>1.48755947800824</c:v>
                </c:pt>
                <c:pt idx="54">
                  <c:v>1.457292017211677</c:v>
                </c:pt>
                <c:pt idx="55">
                  <c:v>1.4234602207023077</c:v>
                </c:pt>
                <c:pt idx="56">
                  <c:v>1.3860842909576483</c:v>
                </c:pt>
                <c:pt idx="57">
                  <c:v>1.3453546751390606</c:v>
                </c:pt>
                <c:pt idx="58">
                  <c:v>1.3015349991368137</c:v>
                </c:pt>
                <c:pt idx="59">
                  <c:v>1.2550884137082037</c:v>
                </c:pt>
                <c:pt idx="60">
                  <c:v>1.2065312066657981</c:v>
                </c:pt>
                <c:pt idx="61">
                  <c:v>1.1564689053684356</c:v>
                </c:pt>
                <c:pt idx="62">
                  <c:v>1.1055662378646851</c:v>
                </c:pt>
                <c:pt idx="63">
                  <c:v>1.0544688838046581</c:v>
                </c:pt>
                <c:pt idx="64">
                  <c:v>1.0037781132241583</c:v>
                </c:pt>
                <c:pt idx="65">
                  <c:v>0.9540676102307678</c:v>
                </c:pt>
                <c:pt idx="66">
                  <c:v>0.90577175377949604</c:v>
                </c:pt>
                <c:pt idx="67">
                  <c:v>0.85926674833493666</c:v>
                </c:pt>
                <c:pt idx="68">
                  <c:v>0.81482451396677436</c:v>
                </c:pt>
                <c:pt idx="69">
                  <c:v>0.77262389195764258</c:v>
                </c:pt>
                <c:pt idx="70">
                  <c:v>0.73273187615083557</c:v>
                </c:pt>
                <c:pt idx="71">
                  <c:v>0.69518267355977215</c:v>
                </c:pt>
                <c:pt idx="72">
                  <c:v>0.65988225010676516</c:v>
                </c:pt>
                <c:pt idx="73">
                  <c:v>0.62675420435288953</c:v>
                </c:pt>
                <c:pt idx="74">
                  <c:v>0.59567291708984171</c:v>
                </c:pt>
                <c:pt idx="75">
                  <c:v>0.56649295466317262</c:v>
                </c:pt>
                <c:pt idx="76">
                  <c:v>0.53910877502166499</c:v>
                </c:pt>
                <c:pt idx="77">
                  <c:v>0.51341730124957363</c:v>
                </c:pt>
                <c:pt idx="78">
                  <c:v>0.48931344426246898</c:v>
                </c:pt>
                <c:pt idx="79">
                  <c:v>0.46664724860582096</c:v>
                </c:pt>
                <c:pt idx="80">
                  <c:v>0.44525543058001443</c:v>
                </c:pt>
                <c:pt idx="81">
                  <c:v>0.42491103922949752</c:v>
                </c:pt>
                <c:pt idx="82">
                  <c:v>0.40532189987925105</c:v>
                </c:pt>
                <c:pt idx="83">
                  <c:v>0.38615102470802326</c:v>
                </c:pt>
                <c:pt idx="84">
                  <c:v>0.36701848697935235</c:v>
                </c:pt>
                <c:pt idx="85">
                  <c:v>0.34758997302440375</c:v>
                </c:pt>
                <c:pt idx="86">
                  <c:v>0.32752042759937472</c:v>
                </c:pt>
                <c:pt idx="87">
                  <c:v>0.30660461624029917</c:v>
                </c:pt>
                <c:pt idx="88">
                  <c:v>0.28474095360494966</c:v>
                </c:pt>
                <c:pt idx="89">
                  <c:v>0.26194830032937527</c:v>
                </c:pt>
                <c:pt idx="90">
                  <c:v>0.23842497552533121</c:v>
                </c:pt>
                <c:pt idx="91">
                  <c:v>0.21443735157425192</c:v>
                </c:pt>
                <c:pt idx="92">
                  <c:v>0.19038006367990318</c:v>
                </c:pt>
                <c:pt idx="93">
                  <c:v>0.166693417732762</c:v>
                </c:pt>
                <c:pt idx="94">
                  <c:v>0.14382449811164</c:v>
                </c:pt>
                <c:pt idx="95">
                  <c:v>0.12220481857785032</c:v>
                </c:pt>
                <c:pt idx="96">
                  <c:v>0.10219517398203858</c:v>
                </c:pt>
                <c:pt idx="97">
                  <c:v>8.4068519975330866E-2</c:v>
                </c:pt>
                <c:pt idx="98">
                  <c:v>6.7999821944576641E-2</c:v>
                </c:pt>
                <c:pt idx="99">
                  <c:v>1.5741004264850824</c:v>
                </c:pt>
                <c:pt idx="100">
                  <c:v>1.5662991094941277</c:v>
                </c:pt>
                <c:pt idx="101">
                  <c:v>1.5576857903355841</c:v>
                </c:pt>
                <c:pt idx="102">
                  <c:v>1.5482646111541674</c:v>
                </c:pt>
                <c:pt idx="103">
                  <c:v>1.5380295461242854</c:v>
                </c:pt>
                <c:pt idx="104">
                  <c:v>1.5269477449041822</c:v>
                </c:pt>
                <c:pt idx="105">
                  <c:v>1.5150441467572924</c:v>
                </c:pt>
                <c:pt idx="106">
                  <c:v>1.5023040248608859</c:v>
                </c:pt>
                <c:pt idx="107">
                  <c:v>1.4887084568459306</c:v>
                </c:pt>
                <c:pt idx="108">
                  <c:v>1.4742479138027773</c:v>
                </c:pt>
                <c:pt idx="109">
                  <c:v>1.4589048277143652</c:v>
                </c:pt>
                <c:pt idx="110">
                  <c:v>1.4426952698440418</c:v>
                </c:pt>
                <c:pt idx="111">
                  <c:v>1.4256139581000751</c:v>
                </c:pt>
                <c:pt idx="112">
                  <c:v>1.4076526894714518</c:v>
                </c:pt>
                <c:pt idx="113">
                  <c:v>1.3888338531274433</c:v>
                </c:pt>
                <c:pt idx="114">
                  <c:v>1.3692020921994419</c:v>
                </c:pt>
                <c:pt idx="115">
                  <c:v>1.3487630889875004</c:v>
                </c:pt>
                <c:pt idx="116">
                  <c:v>1.3275550251172716</c:v>
                </c:pt>
                <c:pt idx="117">
                  <c:v>1.3056326373354161</c:v>
                </c:pt>
                <c:pt idx="118">
                  <c:v>1.2830635144051787</c:v>
                </c:pt>
                <c:pt idx="119">
                  <c:v>1.2598863727710399</c:v>
                </c:pt>
                <c:pt idx="120">
                  <c:v>1.2361770027884023</c:v>
                </c:pt>
                <c:pt idx="121">
                  <c:v>1.2120134044683506</c:v>
                </c:pt>
                <c:pt idx="122">
                  <c:v>1.1874621387309829</c:v>
                </c:pt>
                <c:pt idx="123">
                  <c:v>1.1625923127121303</c:v>
                </c:pt>
                <c:pt idx="124">
                  <c:v>1.1375112455335379</c:v>
                </c:pt>
                <c:pt idx="125">
                  <c:v>1.1122753558559979</c:v>
                </c:pt>
                <c:pt idx="126">
                  <c:v>1.0869738535312379</c:v>
                </c:pt>
                <c:pt idx="127">
                  <c:v>1.0616792025377157</c:v>
                </c:pt>
                <c:pt idx="128">
                  <c:v>1.0364754469856128</c:v>
                </c:pt>
                <c:pt idx="129">
                  <c:v>1.0114115475806271</c:v>
                </c:pt>
                <c:pt idx="130">
                  <c:v>0.98656741815644877</c:v>
                </c:pt>
                <c:pt idx="131">
                  <c:v>0.96201448344122753</c:v>
                </c:pt>
                <c:pt idx="132">
                  <c:v>0.93778889095727447</c:v>
                </c:pt>
                <c:pt idx="133">
                  <c:v>0.91394632942930709</c:v>
                </c:pt>
                <c:pt idx="134">
                  <c:v>0.89052523425295715</c:v>
                </c:pt>
                <c:pt idx="135">
                  <c:v>0.86756726318171373</c:v>
                </c:pt>
                <c:pt idx="136">
                  <c:v>0.84512296578234491</c:v>
                </c:pt>
                <c:pt idx="137">
                  <c:v>0.82318639036433328</c:v>
                </c:pt>
                <c:pt idx="138">
                  <c:v>0.80179525218145609</c:v>
                </c:pt>
                <c:pt idx="139">
                  <c:v>0.78096847604344177</c:v>
                </c:pt>
                <c:pt idx="140">
                  <c:v>0.76068899575243487</c:v>
                </c:pt>
                <c:pt idx="141">
                  <c:v>0.74099124869543564</c:v>
                </c:pt>
                <c:pt idx="142">
                  <c:v>0.72187525640496375</c:v>
                </c:pt>
                <c:pt idx="143">
                  <c:v>0.70332557203258028</c:v>
                </c:pt>
                <c:pt idx="144">
                  <c:v>0.6853401898135103</c:v>
                </c:pt>
                <c:pt idx="145">
                  <c:v>0.66789249880816381</c:v>
                </c:pt>
                <c:pt idx="146">
                  <c:v>0.65097402110328395</c:v>
                </c:pt>
                <c:pt idx="147">
                  <c:v>0.63458445526626284</c:v>
                </c:pt>
                <c:pt idx="148">
                  <c:v>0.61871918889609934</c:v>
                </c:pt>
                <c:pt idx="149">
                  <c:v>0.60333576435219882</c:v>
                </c:pt>
                <c:pt idx="150">
                  <c:v>0.58842822477150269</c:v>
                </c:pt>
                <c:pt idx="151">
                  <c:v>0.57398222117529807</c:v>
                </c:pt>
                <c:pt idx="152">
                  <c:v>0.559971407490652</c:v>
                </c:pt>
                <c:pt idx="153">
                  <c:v>0.54640353101057859</c:v>
                </c:pt>
                <c:pt idx="154">
                  <c:v>0.53326331703137175</c:v>
                </c:pt>
                <c:pt idx="155">
                  <c:v>0.52052573156818338</c:v>
                </c:pt>
                <c:pt idx="156">
                  <c:v>0.50817891548262328</c:v>
                </c:pt>
                <c:pt idx="157">
                  <c:v>0.49622091560798992</c:v>
                </c:pt>
                <c:pt idx="158">
                  <c:v>0.48462693321869255</c:v>
                </c:pt>
                <c:pt idx="159">
                  <c:v>0.47337409238506523</c:v>
                </c:pt>
                <c:pt idx="160">
                  <c:v>0.4624481117006769</c:v>
                </c:pt>
                <c:pt idx="161">
                  <c:v>0.45183113827282512</c:v>
                </c:pt>
                <c:pt idx="162">
                  <c:v>0.44148743192414452</c:v>
                </c:pt>
                <c:pt idx="163">
                  <c:v>0.43138694730874533</c:v>
                </c:pt>
                <c:pt idx="164">
                  <c:v>0.42150152649707034</c:v>
                </c:pt>
                <c:pt idx="165">
                  <c:v>0.41178349558564076</c:v>
                </c:pt>
                <c:pt idx="166">
                  <c:v>0.40220606585560303</c:v>
                </c:pt>
                <c:pt idx="167">
                  <c:v>0.39271145050396922</c:v>
                </c:pt>
                <c:pt idx="168">
                  <c:v>0.38325266915493955</c:v>
                </c:pt>
                <c:pt idx="169">
                  <c:v>0.37379573120713527</c:v>
                </c:pt>
                <c:pt idx="170">
                  <c:v>0.36429590379802568</c:v>
                </c:pt>
                <c:pt idx="171">
                  <c:v>0.35470984622658203</c:v>
                </c:pt>
                <c:pt idx="172">
                  <c:v>0.3449946023776394</c:v>
                </c:pt>
                <c:pt idx="173">
                  <c:v>0.33510720401321981</c:v>
                </c:pt>
                <c:pt idx="174">
                  <c:v>0.32503337187329878</c:v>
                </c:pt>
                <c:pt idx="175">
                  <c:v>0.31474312121615516</c:v>
                </c:pt>
                <c:pt idx="176">
                  <c:v>0.30421893745884948</c:v>
                </c:pt>
                <c:pt idx="177">
                  <c:v>0.29346932802930215</c:v>
                </c:pt>
                <c:pt idx="178">
                  <c:v>0.28247831088913178</c:v>
                </c:pt>
                <c:pt idx="179">
                  <c:v>0.27125442299192937</c:v>
                </c:pt>
                <c:pt idx="180">
                  <c:v>0.25983699610175387</c:v>
                </c:pt>
                <c:pt idx="181">
                  <c:v>0.24824002415414037</c:v>
                </c:pt>
                <c:pt idx="182">
                  <c:v>0.23649873680318292</c:v>
                </c:pt>
                <c:pt idx="183">
                  <c:v>0.22464501041034604</c:v>
                </c:pt>
                <c:pt idx="184">
                  <c:v>0.21273336275184063</c:v>
                </c:pt>
                <c:pt idx="185">
                  <c:v>0.20080885200556126</c:v>
                </c:pt>
                <c:pt idx="186">
                  <c:v>0.18892726939736598</c:v>
                </c:pt>
                <c:pt idx="187">
                  <c:v>0.17714558523459539</c:v>
                </c:pt>
                <c:pt idx="188">
                  <c:v>0.16551433451448255</c:v>
                </c:pt>
                <c:pt idx="189">
                  <c:v>0.15409135147677983</c:v>
                </c:pt>
                <c:pt idx="190">
                  <c:v>0.14292480067118407</c:v>
                </c:pt>
                <c:pt idx="191">
                  <c:v>0.13207406426255389</c:v>
                </c:pt>
                <c:pt idx="192">
                  <c:v>0.12157361332399984</c:v>
                </c:pt>
                <c:pt idx="193">
                  <c:v>0.1114760702757686</c:v>
                </c:pt>
                <c:pt idx="194">
                  <c:v>0.10180980400951863</c:v>
                </c:pt>
                <c:pt idx="195">
                  <c:v>9.2612006065391481E-2</c:v>
                </c:pt>
                <c:pt idx="196">
                  <c:v>8.3895813573673303E-2</c:v>
                </c:pt>
                <c:pt idx="197">
                  <c:v>7.5688127055127216E-2</c:v>
                </c:pt>
                <c:pt idx="198">
                  <c:v>6.799982194457467E-2</c:v>
                </c:pt>
              </c:numCache>
            </c:numRef>
          </c:yVal>
        </c:ser>
        <c:axId val="69691264"/>
        <c:axId val="69701632"/>
      </c:scatterChart>
      <c:valAx>
        <c:axId val="69691264"/>
        <c:scaling>
          <c:orientation val="minMax"/>
          <c:max val="1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Fraction of total closing cost paid in cash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9701632"/>
        <c:crosses val="autoZero"/>
        <c:crossBetween val="midCat"/>
      </c:valAx>
      <c:valAx>
        <c:axId val="697016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Smoothed density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9691264"/>
        <c:crosses val="autoZero"/>
        <c:crossBetween val="midCat"/>
      </c:valAx>
    </c:plotArea>
    <c:plotVisOnly val="1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8.5 percent</c:v>
          </c:tx>
          <c:marker>
            <c:symbol val="none"/>
          </c:marker>
          <c:xVal>
            <c:numRef>
              <c:f>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'benefits 7'!$M$9:$M$28</c:f>
              <c:numCache>
                <c:formatCode>0.0000</c:formatCode>
                <c:ptCount val="20"/>
                <c:pt idx="0">
                  <c:v>1.1586004977865079</c:v>
                </c:pt>
                <c:pt idx="1">
                  <c:v>1.2859830141740991</c:v>
                </c:pt>
                <c:pt idx="2">
                  <c:v>1.1623373100073904</c:v>
                </c:pt>
                <c:pt idx="3">
                  <c:v>0.86569003336638239</c:v>
                </c:pt>
                <c:pt idx="4">
                  <c:v>0.92240078786067947</c:v>
                </c:pt>
                <c:pt idx="5">
                  <c:v>0.8792454607373954</c:v>
                </c:pt>
                <c:pt idx="6">
                  <c:v>0.76419955146768981</c:v>
                </c:pt>
                <c:pt idx="7">
                  <c:v>0.64315028868351165</c:v>
                </c:pt>
                <c:pt idx="8">
                  <c:v>0.44200268697051914</c:v>
                </c:pt>
                <c:pt idx="9">
                  <c:v>0.36921742229659471</c:v>
                </c:pt>
                <c:pt idx="10">
                  <c:v>0.12360628364187853</c:v>
                </c:pt>
                <c:pt idx="11">
                  <c:v>-2.8973890088357379E-2</c:v>
                </c:pt>
                <c:pt idx="12">
                  <c:v>-0.39199999999999618</c:v>
                </c:pt>
                <c:pt idx="13">
                  <c:v>-0.69000996158146699</c:v>
                </c:pt>
                <c:pt idx="14">
                  <c:v>-0.74944253278555817</c:v>
                </c:pt>
                <c:pt idx="15">
                  <c:v>-1.1770290897722449</c:v>
                </c:pt>
                <c:pt idx="16">
                  <c:v>-1.5686994715362237</c:v>
                </c:pt>
                <c:pt idx="17">
                  <c:v>-2.0902064388853745</c:v>
                </c:pt>
                <c:pt idx="18">
                  <c:v>-2.6019460205094429</c:v>
                </c:pt>
                <c:pt idx="19">
                  <c:v>-2.9476479885750653</c:v>
                </c:pt>
              </c:numCache>
            </c:numRef>
          </c:yVal>
        </c:ser>
        <c:ser>
          <c:idx val="1"/>
          <c:order val="1"/>
          <c:tx>
            <c:v>10percent</c:v>
          </c:tx>
          <c:marker>
            <c:symbol val="none"/>
          </c:marker>
          <c:xVal>
            <c:numRef>
              <c:f>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'benefits 7'!$M$34:$M$53</c:f>
              <c:numCache>
                <c:formatCode>0.0000</c:formatCode>
                <c:ptCount val="20"/>
                <c:pt idx="0">
                  <c:v>25.1453591718473</c:v>
                </c:pt>
                <c:pt idx="1">
                  <c:v>25.391431091918328</c:v>
                </c:pt>
                <c:pt idx="2">
                  <c:v>25.386390477903298</c:v>
                </c:pt>
                <c:pt idx="3">
                  <c:v>25.208261666328667</c:v>
                </c:pt>
                <c:pt idx="4">
                  <c:v>25.383402061349159</c:v>
                </c:pt>
                <c:pt idx="5">
                  <c:v>25.458585461311909</c:v>
                </c:pt>
                <c:pt idx="6">
                  <c:v>25.461785385736288</c:v>
                </c:pt>
                <c:pt idx="7">
                  <c:v>25.458887190584555</c:v>
                </c:pt>
                <c:pt idx="8">
                  <c:v>25.37579412333357</c:v>
                </c:pt>
                <c:pt idx="9">
                  <c:v>25.420965196630604</c:v>
                </c:pt>
                <c:pt idx="10">
                  <c:v>25.29321063810335</c:v>
                </c:pt>
                <c:pt idx="11">
                  <c:v>25.258385825408869</c:v>
                </c:pt>
                <c:pt idx="12">
                  <c:v>25.013012494393578</c:v>
                </c:pt>
                <c:pt idx="13">
                  <c:v>24.832551462781886</c:v>
                </c:pt>
                <c:pt idx="14">
                  <c:v>24.890562800121955</c:v>
                </c:pt>
                <c:pt idx="15">
                  <c:v>24.580314050041149</c:v>
                </c:pt>
                <c:pt idx="16">
                  <c:v>24.305874383591544</c:v>
                </c:pt>
                <c:pt idx="17">
                  <c:v>23.901490138222119</c:v>
                </c:pt>
                <c:pt idx="18">
                  <c:v>23.506764469642111</c:v>
                </c:pt>
                <c:pt idx="19">
                  <c:v>23.277966874142418</c:v>
                </c:pt>
              </c:numCache>
            </c:numRef>
          </c:yVal>
        </c:ser>
        <c:ser>
          <c:idx val="2"/>
          <c:order val="2"/>
          <c:tx>
            <c:v>15 percent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'benefits 7'!$M$59:$M$78</c:f>
              <c:numCache>
                <c:formatCode>0.0000</c:formatCode>
                <c:ptCount val="20"/>
                <c:pt idx="0">
                  <c:v>39.39006278988257</c:v>
                </c:pt>
                <c:pt idx="1">
                  <c:v>39.71155630538189</c:v>
                </c:pt>
                <c:pt idx="2">
                  <c:v>39.781927687524046</c:v>
                </c:pt>
                <c:pt idx="3">
                  <c:v>39.679199369640195</c:v>
                </c:pt>
                <c:pt idx="4">
                  <c:v>39.929726917635648</c:v>
                </c:pt>
                <c:pt idx="5">
                  <c:v>40.080282355971462</c:v>
                </c:pt>
                <c:pt idx="6">
                  <c:v>40.158837494017362</c:v>
                </c:pt>
                <c:pt idx="7">
                  <c:v>40.231276040652936</c:v>
                </c:pt>
                <c:pt idx="8">
                  <c:v>40.223499658629578</c:v>
                </c:pt>
                <c:pt idx="9">
                  <c:v>40.343965837478535</c:v>
                </c:pt>
                <c:pt idx="10">
                  <c:v>40.291483342536928</c:v>
                </c:pt>
                <c:pt idx="11">
                  <c:v>40.331906149178984</c:v>
                </c:pt>
                <c:pt idx="12">
                  <c:v>40.161754650126532</c:v>
                </c:pt>
                <c:pt idx="13">
                  <c:v>40.056488378258344</c:v>
                </c:pt>
                <c:pt idx="14">
                  <c:v>40.189666175648988</c:v>
                </c:pt>
                <c:pt idx="15">
                  <c:v>39.954554414892016</c:v>
                </c:pt>
                <c:pt idx="16">
                  <c:v>39.75522115148928</c:v>
                </c:pt>
                <c:pt idx="17">
                  <c:v>39.425911661845618</c:v>
                </c:pt>
                <c:pt idx="18">
                  <c:v>39.106228094135069</c:v>
                </c:pt>
                <c:pt idx="19">
                  <c:v>38.952438989607131</c:v>
                </c:pt>
              </c:numCache>
            </c:numRef>
          </c:yVal>
        </c:ser>
        <c:axId val="86069248"/>
        <c:axId val="86071168"/>
      </c:scatterChart>
      <c:valAx>
        <c:axId val="86069248"/>
        <c:scaling>
          <c:orientation val="minMax"/>
          <c:max val="10"/>
          <c:min val="7.5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Mortgage coupon interest rate, percent per year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6071168"/>
        <c:crossesAt val="-25"/>
        <c:crossBetween val="midCat"/>
      </c:valAx>
      <c:valAx>
        <c:axId val="860711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Joint surplus of borrower and broker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6069248"/>
        <c:crossesAt val="-4"/>
        <c:crossBetween val="midCat"/>
      </c:valAx>
    </c:plotArea>
    <c:plotVisOnly val="1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8.5 percent</c:v>
          </c:tx>
          <c:marker>
            <c:symbol val="none"/>
          </c:marker>
          <c:xVal>
            <c:numRef>
              <c:f>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'benefits 4'!$M$9:$M$28</c:f>
              <c:numCache>
                <c:formatCode>0.0000</c:formatCode>
                <c:ptCount val="20"/>
                <c:pt idx="0">
                  <c:v>-0.9287371304790657</c:v>
                </c:pt>
                <c:pt idx="1">
                  <c:v>-0.5889489200195035</c:v>
                </c:pt>
                <c:pt idx="2">
                  <c:v>-0.49955538576559183</c:v>
                </c:pt>
                <c:pt idx="3">
                  <c:v>-0.58254553416030763</c:v>
                </c:pt>
                <c:pt idx="4">
                  <c:v>-0.31157522142562927</c:v>
                </c:pt>
                <c:pt idx="5">
                  <c:v>-0.13988382133923</c:v>
                </c:pt>
                <c:pt idx="6">
                  <c:v>-3.9510892821073909E-2</c:v>
                </c:pt>
                <c:pt idx="7">
                  <c:v>5.5415940543421596E-2</c:v>
                </c:pt>
                <c:pt idx="8">
                  <c:v>7.0787050555018091E-2</c:v>
                </c:pt>
                <c:pt idx="9">
                  <c:v>0.21504868280999012</c:v>
                </c:pt>
                <c:pt idx="10">
                  <c:v>0.18699841103794501</c:v>
                </c:pt>
                <c:pt idx="11">
                  <c:v>0.25247907645414813</c:v>
                </c:pt>
                <c:pt idx="12">
                  <c:v>0.10800000000000393</c:v>
                </c:pt>
                <c:pt idx="13">
                  <c:v>2.9009709890753452E-2</c:v>
                </c:pt>
                <c:pt idx="14">
                  <c:v>0.18905611520106008</c:v>
                </c:pt>
                <c:pt idx="15">
                  <c:v>-1.8605268456310317E-2</c:v>
                </c:pt>
                <c:pt idx="16">
                  <c:v>-0.18991716237617035</c:v>
                </c:pt>
                <c:pt idx="17">
                  <c:v>-0.49064498279090785</c:v>
                </c:pt>
                <c:pt idx="18">
                  <c:v>-0.78119718621765777</c:v>
                </c:pt>
                <c:pt idx="19">
                  <c:v>-0.90531574455208386</c:v>
                </c:pt>
              </c:numCache>
            </c:numRef>
          </c:yVal>
        </c:ser>
        <c:ser>
          <c:idx val="1"/>
          <c:order val="1"/>
          <c:tx>
            <c:v>10percent</c:v>
          </c:tx>
          <c:marker>
            <c:symbol val="none"/>
          </c:marker>
          <c:xVal>
            <c:numRef>
              <c:f>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'benefits 4'!$M$34:$M$53</c:f>
              <c:numCache>
                <c:formatCode>0.0000</c:formatCode>
                <c:ptCount val="20"/>
                <c:pt idx="0">
                  <c:v>18.26869903046067</c:v>
                </c:pt>
                <c:pt idx="1">
                  <c:v>18.658393258500627</c:v>
                </c:pt>
                <c:pt idx="2">
                  <c:v>18.797603691649631</c:v>
                </c:pt>
                <c:pt idx="3">
                  <c:v>18.764341686140934</c:v>
                </c:pt>
                <c:pt idx="4">
                  <c:v>19.084951780569469</c:v>
                </c:pt>
                <c:pt idx="5">
                  <c:v>19.306195027028899</c:v>
                </c:pt>
                <c:pt idx="6">
                  <c:v>19.45603232243797</c:v>
                </c:pt>
                <c:pt idx="7">
                  <c:v>19.600336527931834</c:v>
                </c:pt>
                <c:pt idx="8">
                  <c:v>19.664998527830317</c:v>
                </c:pt>
                <c:pt idx="9">
                  <c:v>19.858465106967863</c:v>
                </c:pt>
                <c:pt idx="10">
                  <c:v>19.879534403956963</c:v>
                </c:pt>
                <c:pt idx="11">
                  <c:v>19.994049849472489</c:v>
                </c:pt>
                <c:pt idx="12">
                  <c:v>19.898521377431582</c:v>
                </c:pt>
                <c:pt idx="13">
                  <c:v>19.868398151489465</c:v>
                </c:pt>
                <c:pt idx="14">
                  <c:v>20.077228737582796</c:v>
                </c:pt>
                <c:pt idx="15">
                  <c:v>19.91826932857688</c:v>
                </c:pt>
                <c:pt idx="16">
                  <c:v>19.795577899800112</c:v>
                </c:pt>
                <c:pt idx="17">
                  <c:v>19.543389750006721</c:v>
                </c:pt>
                <c:pt idx="18">
                  <c:v>19.30129715503594</c:v>
                </c:pt>
                <c:pt idx="19">
                  <c:v>19.225558891738533</c:v>
                </c:pt>
              </c:numCache>
            </c:numRef>
          </c:yVal>
        </c:ser>
        <c:ser>
          <c:idx val="2"/>
          <c:order val="2"/>
          <c:tx>
            <c:v>15 percent</c:v>
          </c:tx>
          <c:spPr>
            <a:ln>
              <a:solidFill>
                <a:srgbClr val="F79646">
                  <a:lumMod val="50000"/>
                </a:srgbClr>
              </a:solidFill>
            </a:ln>
          </c:spPr>
          <c:marker>
            <c:symbol val="none"/>
          </c:marker>
          <c:xVal>
            <c:numRef>
              <c:f>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'benefits 4'!$M$59:$M$78</c:f>
              <c:numCache>
                <c:formatCode>0.0000</c:formatCode>
                <c:ptCount val="20"/>
                <c:pt idx="0">
                  <c:v>27.961102357873742</c:v>
                </c:pt>
                <c:pt idx="1">
                  <c:v>28.386190568356152</c:v>
                </c:pt>
                <c:pt idx="2">
                  <c:v>28.560744840621709</c:v>
                </c:pt>
                <c:pt idx="3">
                  <c:v>28.562776626195657</c:v>
                </c:pt>
                <c:pt idx="4">
                  <c:v>28.91863058082026</c:v>
                </c:pt>
                <c:pt idx="5">
                  <c:v>29.175067894937452</c:v>
                </c:pt>
                <c:pt idx="6">
                  <c:v>29.360049624358727</c:v>
                </c:pt>
                <c:pt idx="7">
                  <c:v>29.53944880899833</c:v>
                </c:pt>
                <c:pt idx="8">
                  <c:v>29.639156531182881</c:v>
                </c:pt>
                <c:pt idx="9">
                  <c:v>29.867619792322891</c:v>
                </c:pt>
                <c:pt idx="10">
                  <c:v>29.923636965519108</c:v>
                </c:pt>
                <c:pt idx="11">
                  <c:v>30.07305173319147</c:v>
                </c:pt>
                <c:pt idx="12">
                  <c:v>30.012374297606474</c:v>
                </c:pt>
                <c:pt idx="13">
                  <c:v>30.017054106724068</c:v>
                </c:pt>
                <c:pt idx="14">
                  <c:v>30.260640026096031</c:v>
                </c:pt>
                <c:pt idx="15">
                  <c:v>30.136388562873357</c:v>
                </c:pt>
                <c:pt idx="16">
                  <c:v>30.048358020706289</c:v>
                </c:pt>
                <c:pt idx="17">
                  <c:v>29.830784040078917</c:v>
                </c:pt>
                <c:pt idx="18">
                  <c:v>29.623259251346784</c:v>
                </c:pt>
                <c:pt idx="19">
                  <c:v>29.58204279804945</c:v>
                </c:pt>
              </c:numCache>
            </c:numRef>
          </c:yVal>
        </c:ser>
        <c:axId val="86083840"/>
        <c:axId val="86680704"/>
      </c:scatterChart>
      <c:valAx>
        <c:axId val="86083840"/>
        <c:scaling>
          <c:orientation val="minMax"/>
          <c:max val="10"/>
          <c:min val="7.5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Mortgage coupon interest rate, percent per year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6680704"/>
        <c:crossesAt val="-25"/>
        <c:crossBetween val="midCat"/>
      </c:valAx>
      <c:valAx>
        <c:axId val="866807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Joint surplus of borrower and broker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6083840"/>
        <c:crossesAt val="-4"/>
        <c:crossBetween val="midCat"/>
      </c:valAx>
    </c:plotArea>
    <c:plotVisOnly val="1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FHA</c:v>
          </c:tx>
          <c:marker>
            <c:symbol val="dash"/>
            <c:size val="10"/>
          </c:marker>
          <c:errBars>
            <c:errDir val="y"/>
            <c:errBarType val="both"/>
            <c:errValType val="cust"/>
            <c:plus>
              <c:numRef>
                <c:f>YSP!$O$65:$O$68</c:f>
                <c:numCache>
                  <c:formatCode>General</c:formatCode>
                  <c:ptCount val="4"/>
                  <c:pt idx="0">
                    <c:v>2.5903078151013181E-2</c:v>
                  </c:pt>
                  <c:pt idx="1">
                    <c:v>2.5213961263540943E-2</c:v>
                  </c:pt>
                  <c:pt idx="2">
                    <c:v>6.2411477751084986E-2</c:v>
                  </c:pt>
                  <c:pt idx="3">
                    <c:v>8.9957881589852462E-2</c:v>
                  </c:pt>
                </c:numCache>
              </c:numRef>
            </c:plus>
            <c:minus>
              <c:numRef>
                <c:f>YSP!$O$65:$O$68</c:f>
                <c:numCache>
                  <c:formatCode>General</c:formatCode>
                  <c:ptCount val="4"/>
                  <c:pt idx="0">
                    <c:v>2.5903078151013181E-2</c:v>
                  </c:pt>
                  <c:pt idx="1">
                    <c:v>2.5213961263540943E-2</c:v>
                  </c:pt>
                  <c:pt idx="2">
                    <c:v>6.2411477751084986E-2</c:v>
                  </c:pt>
                  <c:pt idx="3">
                    <c:v>8.9957881589852462E-2</c:v>
                  </c:pt>
                </c:numCache>
              </c:numRef>
            </c:minus>
          </c:errBars>
          <c:xVal>
            <c:numRef>
              <c:f>YSP!$K$65:$K$68</c:f>
              <c:numCache>
                <c:formatCode>General</c:formatCode>
                <c:ptCount val="4"/>
                <c:pt idx="0">
                  <c:v>7.1729284369114872</c:v>
                </c:pt>
                <c:pt idx="1">
                  <c:v>7.5</c:v>
                </c:pt>
                <c:pt idx="2">
                  <c:v>7.7782485875706229</c:v>
                </c:pt>
                <c:pt idx="3">
                  <c:v>8.1147151898734169</c:v>
                </c:pt>
              </c:numCache>
            </c:numRef>
          </c:xVal>
          <c:yVal>
            <c:numRef>
              <c:f>YSP!$J$65:$J$68</c:f>
              <c:numCache>
                <c:formatCode>General</c:formatCode>
                <c:ptCount val="4"/>
                <c:pt idx="0">
                  <c:v>1.3303181239059623</c:v>
                </c:pt>
                <c:pt idx="1">
                  <c:v>2.3177900256443875</c:v>
                </c:pt>
                <c:pt idx="2">
                  <c:v>2.6759526676579841</c:v>
                </c:pt>
                <c:pt idx="3">
                  <c:v>3.1755471187601647</c:v>
                </c:pt>
              </c:numCache>
            </c:numRef>
          </c:yVal>
        </c:ser>
        <c:ser>
          <c:idx val="1"/>
          <c:order val="1"/>
          <c:tx>
            <c:v>Rate sheets</c:v>
          </c:tx>
          <c:marker>
            <c:symbol val="dash"/>
            <c:size val="10"/>
          </c:marker>
          <c:errBars>
            <c:errDir val="y"/>
            <c:errBarType val="both"/>
            <c:errValType val="cust"/>
            <c:plus>
              <c:numRef>
                <c:f>[1]Pivots!$M$5:$M$24</c:f>
                <c:numCache>
                  <c:formatCode>General</c:formatCode>
                  <c:ptCount val="20"/>
                  <c:pt idx="0">
                    <c:v>0.4</c:v>
                  </c:pt>
                  <c:pt idx="1">
                    <c:v>0.35355339059327379</c:v>
                  </c:pt>
                  <c:pt idx="2">
                    <c:v>0.35355339059327379</c:v>
                  </c:pt>
                  <c:pt idx="3">
                    <c:v>0.2065822408195411</c:v>
                  </c:pt>
                  <c:pt idx="4">
                    <c:v>0.2538725139375162</c:v>
                  </c:pt>
                  <c:pt idx="5">
                    <c:v>0.19683399718793396</c:v>
                  </c:pt>
                  <c:pt idx="6">
                    <c:v>0.14496221730052014</c:v>
                  </c:pt>
                  <c:pt idx="7">
                    <c:v>0.1372040351908799</c:v>
                  </c:pt>
                  <c:pt idx="8">
                    <c:v>0.13284604482401591</c:v>
                  </c:pt>
                  <c:pt idx="9">
                    <c:v>0.1026431675008722</c:v>
                  </c:pt>
                  <c:pt idx="10">
                    <c:v>0.12498683126285354</c:v>
                  </c:pt>
                  <c:pt idx="11">
                    <c:v>0.11257449324320998</c:v>
                  </c:pt>
                  <c:pt idx="12">
                    <c:v>0.16147346531142875</c:v>
                  </c:pt>
                  <c:pt idx="13">
                    <c:v>0.15619827725639357</c:v>
                  </c:pt>
                  <c:pt idx="14">
                    <c:v>0.12299987095125753</c:v>
                  </c:pt>
                  <c:pt idx="15">
                    <c:v>0.15562374497427472</c:v>
                  </c:pt>
                  <c:pt idx="16">
                    <c:v>0.17052818274734269</c:v>
                  </c:pt>
                  <c:pt idx="17">
                    <c:v>0.25515518154050842</c:v>
                  </c:pt>
                  <c:pt idx="18">
                    <c:v>0.18399501804932064</c:v>
                  </c:pt>
                  <c:pt idx="19">
                    <c:v>0.4</c:v>
                  </c:pt>
                </c:numCache>
              </c:numRef>
            </c:plus>
            <c:minus>
              <c:numRef>
                <c:f>[1]Pivots!$M$5:$M$24</c:f>
                <c:numCache>
                  <c:formatCode>General</c:formatCode>
                  <c:ptCount val="20"/>
                  <c:pt idx="0">
                    <c:v>0.4</c:v>
                  </c:pt>
                  <c:pt idx="1">
                    <c:v>0.35355339059327379</c:v>
                  </c:pt>
                  <c:pt idx="2">
                    <c:v>0.35355339059327379</c:v>
                  </c:pt>
                  <c:pt idx="3">
                    <c:v>0.2065822408195411</c:v>
                  </c:pt>
                  <c:pt idx="4">
                    <c:v>0.2538725139375162</c:v>
                  </c:pt>
                  <c:pt idx="5">
                    <c:v>0.19683399718793396</c:v>
                  </c:pt>
                  <c:pt idx="6">
                    <c:v>0.14496221730052014</c:v>
                  </c:pt>
                  <c:pt idx="7">
                    <c:v>0.1372040351908799</c:v>
                  </c:pt>
                  <c:pt idx="8">
                    <c:v>0.13284604482401591</c:v>
                  </c:pt>
                  <c:pt idx="9">
                    <c:v>0.1026431675008722</c:v>
                  </c:pt>
                  <c:pt idx="10">
                    <c:v>0.12498683126285354</c:v>
                  </c:pt>
                  <c:pt idx="11">
                    <c:v>0.11257449324320998</c:v>
                  </c:pt>
                  <c:pt idx="12">
                    <c:v>0.16147346531142875</c:v>
                  </c:pt>
                  <c:pt idx="13">
                    <c:v>0.15619827725639357</c:v>
                  </c:pt>
                  <c:pt idx="14">
                    <c:v>0.12299987095125753</c:v>
                  </c:pt>
                  <c:pt idx="15">
                    <c:v>0.15562374497427472</c:v>
                  </c:pt>
                  <c:pt idx="16">
                    <c:v>0.17052818274734269</c:v>
                  </c:pt>
                  <c:pt idx="17">
                    <c:v>0.25515518154050842</c:v>
                  </c:pt>
                  <c:pt idx="18">
                    <c:v>0.18399501804932064</c:v>
                  </c:pt>
                  <c:pt idx="19">
                    <c:v>0.4</c:v>
                  </c:pt>
                </c:numCache>
              </c:numRef>
            </c:minus>
          </c:errBars>
          <c:xVal>
            <c:numRef>
              <c:f>[1]Pivots!$K$5:$K$24</c:f>
              <c:numCache>
                <c:formatCode>General</c:formatCode>
                <c:ptCount val="20"/>
                <c:pt idx="0">
                  <c:v>7.5</c:v>
                </c:pt>
                <c:pt idx="1">
                  <c:v>7.625</c:v>
                </c:pt>
                <c:pt idx="2">
                  <c:v>7.75</c:v>
                </c:pt>
                <c:pt idx="3">
                  <c:v>7.875</c:v>
                </c:pt>
                <c:pt idx="4">
                  <c:v>8</c:v>
                </c:pt>
                <c:pt idx="5">
                  <c:v>8.125</c:v>
                </c:pt>
                <c:pt idx="6">
                  <c:v>8.25</c:v>
                </c:pt>
                <c:pt idx="7">
                  <c:v>8.375</c:v>
                </c:pt>
                <c:pt idx="8">
                  <c:v>8.5</c:v>
                </c:pt>
                <c:pt idx="9">
                  <c:v>8.625</c:v>
                </c:pt>
                <c:pt idx="10">
                  <c:v>8.75</c:v>
                </c:pt>
                <c:pt idx="11">
                  <c:v>8.875</c:v>
                </c:pt>
                <c:pt idx="12">
                  <c:v>9</c:v>
                </c:pt>
                <c:pt idx="13">
                  <c:v>9.125</c:v>
                </c:pt>
                <c:pt idx="14">
                  <c:v>9.25</c:v>
                </c:pt>
                <c:pt idx="15">
                  <c:v>9.375</c:v>
                </c:pt>
                <c:pt idx="16">
                  <c:v>9.5</c:v>
                </c:pt>
                <c:pt idx="17">
                  <c:v>9.625</c:v>
                </c:pt>
                <c:pt idx="18">
                  <c:v>9.75</c:v>
                </c:pt>
                <c:pt idx="19">
                  <c:v>9.875</c:v>
                </c:pt>
              </c:numCache>
            </c:numRef>
          </c:xVal>
          <c:yVal>
            <c:numRef>
              <c:f>[1]Pivots!$L$5:$L$24</c:f>
              <c:numCache>
                <c:formatCode>0.00</c:formatCode>
                <c:ptCount val="20"/>
                <c:pt idx="0">
                  <c:v>-3.875</c:v>
                </c:pt>
                <c:pt idx="1">
                  <c:v>-3.125</c:v>
                </c:pt>
                <c:pt idx="2">
                  <c:v>-2.625</c:v>
                </c:pt>
                <c:pt idx="3">
                  <c:v>-2.296999999999997</c:v>
                </c:pt>
                <c:pt idx="4">
                  <c:v>-1.6146666666666647</c:v>
                </c:pt>
                <c:pt idx="5">
                  <c:v>-1.03125</c:v>
                </c:pt>
                <c:pt idx="6">
                  <c:v>-0.51880000000001303</c:v>
                </c:pt>
                <c:pt idx="7">
                  <c:v>-1.1454545454540721E-2</c:v>
                </c:pt>
                <c:pt idx="8">
                  <c:v>0.4166666666666714</c:v>
                </c:pt>
                <c:pt idx="9">
                  <c:v>0.97400000000000375</c:v>
                </c:pt>
                <c:pt idx="10">
                  <c:v>1.3593333333333248</c:v>
                </c:pt>
                <c:pt idx="11">
                  <c:v>1.8384999999999962</c:v>
                </c:pt>
                <c:pt idx="12">
                  <c:v>2.1080000000000041</c:v>
                </c:pt>
                <c:pt idx="13">
                  <c:v>2.4432727272727419</c:v>
                </c:pt>
                <c:pt idx="14">
                  <c:v>3.0178571428571388</c:v>
                </c:pt>
                <c:pt idx="15">
                  <c:v>3.2249999999999943</c:v>
                </c:pt>
                <c:pt idx="16">
                  <c:v>3.46875</c:v>
                </c:pt>
                <c:pt idx="17">
                  <c:v>3.5833333333333286</c:v>
                </c:pt>
                <c:pt idx="18">
                  <c:v>3.7083333333333286</c:v>
                </c:pt>
                <c:pt idx="19">
                  <c:v>4</c:v>
                </c:pt>
              </c:numCache>
            </c:numRef>
          </c:yVal>
        </c:ser>
        <c:axId val="92437504"/>
        <c:axId val="92447872"/>
      </c:scatterChart>
      <c:valAx>
        <c:axId val="92437504"/>
        <c:scaling>
          <c:orientation val="minMax"/>
          <c:max val="10"/>
          <c:min val="6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Interest rate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2447872"/>
        <c:crossesAt val="-5"/>
        <c:crossBetween val="midCat"/>
      </c:valAx>
      <c:valAx>
        <c:axId val="92447872"/>
        <c:scaling>
          <c:orientation val="minMax"/>
          <c:max val="9"/>
          <c:min val="-5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Yield-Spread Premium, Dollars per Hundred Dollars Principal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2437504"/>
        <c:crossesAt val="-4"/>
        <c:crossBetween val="midCat"/>
      </c:valAx>
    </c:plotArea>
    <c:plotVisOnly val="1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1"/>
          <c:order val="0"/>
          <c:tx>
            <c:v>Raw estimated cumulative distribution</c:v>
          </c:tx>
          <c:marker>
            <c:symbol val="none"/>
          </c:marker>
          <c:xVal>
            <c:numRef>
              <c:f>'Dist data'!$C$5:$C$303</c:f>
              <c:numCache>
                <c:formatCode>General</c:formatCode>
                <c:ptCount val="299"/>
                <c:pt idx="0">
                  <c:v>0.54447063405174101</c:v>
                </c:pt>
                <c:pt idx="1">
                  <c:v>0.70581678772913059</c:v>
                </c:pt>
                <c:pt idx="2">
                  <c:v>0.86413069493737182</c:v>
                </c:pt>
                <c:pt idx="3">
                  <c:v>0.94882403151618366</c:v>
                </c:pt>
                <c:pt idx="4">
                  <c:v>1.0153758167732285</c:v>
                </c:pt>
                <c:pt idx="5">
                  <c:v>1.120413101937181</c:v>
                </c:pt>
                <c:pt idx="6">
                  <c:v>1.1790334140355254</c:v>
                </c:pt>
                <c:pt idx="7">
                  <c:v>1.2350617836417537</c:v>
                </c:pt>
                <c:pt idx="8">
                  <c:v>1.2919406280647681</c:v>
                </c:pt>
                <c:pt idx="9">
                  <c:v>1.3666504800767842</c:v>
                </c:pt>
                <c:pt idx="10">
                  <c:v>1.4478810977135459</c:v>
                </c:pt>
                <c:pt idx="11">
                  <c:v>1.4822382249903832</c:v>
                </c:pt>
                <c:pt idx="12">
                  <c:v>1.508763420019954</c:v>
                </c:pt>
                <c:pt idx="13">
                  <c:v>1.5409128157872838</c:v>
                </c:pt>
                <c:pt idx="14">
                  <c:v>1.593032555187158</c:v>
                </c:pt>
                <c:pt idx="15">
                  <c:v>1.5993863976133216</c:v>
                </c:pt>
                <c:pt idx="16">
                  <c:v>1.6157604222160455</c:v>
                </c:pt>
                <c:pt idx="17">
                  <c:v>1.6353207618565029</c:v>
                </c:pt>
                <c:pt idx="18">
                  <c:v>1.6597460543209379</c:v>
                </c:pt>
                <c:pt idx="19">
                  <c:v>1.6891033090278251</c:v>
                </c:pt>
                <c:pt idx="20">
                  <c:v>1.7213501265779374</c:v>
                </c:pt>
                <c:pt idx="21">
                  <c:v>1.751356364179991</c:v>
                </c:pt>
                <c:pt idx="22">
                  <c:v>1.7801044983167784</c:v>
                </c:pt>
                <c:pt idx="23">
                  <c:v>1.8285019121825015</c:v>
                </c:pt>
                <c:pt idx="24">
                  <c:v>1.8420630747741316</c:v>
                </c:pt>
                <c:pt idx="25">
                  <c:v>1.8510407293823863</c:v>
                </c:pt>
                <c:pt idx="26">
                  <c:v>1.8711181211754691</c:v>
                </c:pt>
                <c:pt idx="27">
                  <c:v>1.886568668119899</c:v>
                </c:pt>
                <c:pt idx="28">
                  <c:v>1.8938181201865851</c:v>
                </c:pt>
                <c:pt idx="29">
                  <c:v>1.9034464494370869</c:v>
                </c:pt>
                <c:pt idx="30">
                  <c:v>1.9164318306301082</c:v>
                </c:pt>
                <c:pt idx="31">
                  <c:v>1.948722593411305</c:v>
                </c:pt>
                <c:pt idx="32">
                  <c:v>1.9573711792136359</c:v>
                </c:pt>
                <c:pt idx="33">
                  <c:v>1.9744902908715491</c:v>
                </c:pt>
                <c:pt idx="34">
                  <c:v>1.9860604984960353</c:v>
                </c:pt>
                <c:pt idx="35">
                  <c:v>1.9933779220885106</c:v>
                </c:pt>
                <c:pt idx="36">
                  <c:v>2.0079947250377619</c:v>
                </c:pt>
                <c:pt idx="37">
                  <c:v>2.0204545055009611</c:v>
                </c:pt>
                <c:pt idx="38">
                  <c:v>2.0351886072284699</c:v>
                </c:pt>
                <c:pt idx="39">
                  <c:v>2.053434267516391</c:v>
                </c:pt>
                <c:pt idx="40">
                  <c:v>2.0574274133119674</c:v>
                </c:pt>
                <c:pt idx="41">
                  <c:v>2.0803884160847228</c:v>
                </c:pt>
                <c:pt idx="42">
                  <c:v>2.0985452260585102</c:v>
                </c:pt>
                <c:pt idx="43">
                  <c:v>2.1099992343939182</c:v>
                </c:pt>
                <c:pt idx="44">
                  <c:v>2.1300263738176479</c:v>
                </c:pt>
                <c:pt idx="45">
                  <c:v>2.1463928186743404</c:v>
                </c:pt>
                <c:pt idx="46">
                  <c:v>2.1514907697898442</c:v>
                </c:pt>
                <c:pt idx="47">
                  <c:v>2.1620120011292383</c:v>
                </c:pt>
                <c:pt idx="48">
                  <c:v>2.1669223634721471</c:v>
                </c:pt>
                <c:pt idx="49">
                  <c:v>2.1849415482167616</c:v>
                </c:pt>
                <c:pt idx="50">
                  <c:v>2.195052340482242</c:v>
                </c:pt>
                <c:pt idx="51">
                  <c:v>2.2083259356665392</c:v>
                </c:pt>
                <c:pt idx="52">
                  <c:v>2.2245469212274624</c:v>
                </c:pt>
                <c:pt idx="53">
                  <c:v>2.2374028965428692</c:v>
                </c:pt>
                <c:pt idx="54">
                  <c:v>2.2587252244338742</c:v>
                </c:pt>
                <c:pt idx="55">
                  <c:v>2.2644815657767645</c:v>
                </c:pt>
                <c:pt idx="56">
                  <c:v>2.2721978369417983</c:v>
                </c:pt>
                <c:pt idx="57">
                  <c:v>2.2742126973418468</c:v>
                </c:pt>
                <c:pt idx="58">
                  <c:v>2.2832669595214088</c:v>
                </c:pt>
                <c:pt idx="59">
                  <c:v>2.2944409240816639</c:v>
                </c:pt>
                <c:pt idx="60">
                  <c:v>2.3069191977993997</c:v>
                </c:pt>
                <c:pt idx="61">
                  <c:v>2.3162459749824178</c:v>
                </c:pt>
                <c:pt idx="62">
                  <c:v>2.3306580532373631</c:v>
                </c:pt>
                <c:pt idx="63">
                  <c:v>2.3452748869124793</c:v>
                </c:pt>
                <c:pt idx="64">
                  <c:v>2.3557439109362153</c:v>
                </c:pt>
                <c:pt idx="65">
                  <c:v>2.3606623225570074</c:v>
                </c:pt>
                <c:pt idx="66">
                  <c:v>2.3784732125063899</c:v>
                </c:pt>
                <c:pt idx="67">
                  <c:v>2.38662887284109</c:v>
                </c:pt>
                <c:pt idx="68">
                  <c:v>2.3920984508098151</c:v>
                </c:pt>
                <c:pt idx="69">
                  <c:v>2.3982876541115488</c:v>
                </c:pt>
                <c:pt idx="70">
                  <c:v>2.4102585999213755</c:v>
                </c:pt>
                <c:pt idx="71">
                  <c:v>2.4140082784971142</c:v>
                </c:pt>
                <c:pt idx="72">
                  <c:v>2.4196215709835207</c:v>
                </c:pt>
                <c:pt idx="73">
                  <c:v>2.4387511191202536</c:v>
                </c:pt>
                <c:pt idx="74">
                  <c:v>2.4459823790504172</c:v>
                </c:pt>
                <c:pt idx="75">
                  <c:v>2.4566339420406433</c:v>
                </c:pt>
                <c:pt idx="76">
                  <c:v>2.4706675534374165</c:v>
                </c:pt>
                <c:pt idx="77">
                  <c:v>2.4876477268975998</c:v>
                </c:pt>
                <c:pt idx="78">
                  <c:v>2.4963773787156684</c:v>
                </c:pt>
                <c:pt idx="79">
                  <c:v>2.5022259896659333</c:v>
                </c:pt>
                <c:pt idx="80">
                  <c:v>2.5164216914646036</c:v>
                </c:pt>
                <c:pt idx="81">
                  <c:v>2.5320469705781745</c:v>
                </c:pt>
                <c:pt idx="82">
                  <c:v>2.5489995259120009</c:v>
                </c:pt>
                <c:pt idx="83">
                  <c:v>2.5558238719785402</c:v>
                </c:pt>
                <c:pt idx="84">
                  <c:v>2.5757744150557675</c:v>
                </c:pt>
                <c:pt idx="85">
                  <c:v>2.5803759729062801</c:v>
                </c:pt>
                <c:pt idx="86">
                  <c:v>2.5926329397133108</c:v>
                </c:pt>
                <c:pt idx="87">
                  <c:v>2.6111764142539293</c:v>
                </c:pt>
                <c:pt idx="88">
                  <c:v>2.6166446714384559</c:v>
                </c:pt>
                <c:pt idx="89">
                  <c:v>2.6212732168691932</c:v>
                </c:pt>
                <c:pt idx="90">
                  <c:v>2.6230845637923927</c:v>
                </c:pt>
                <c:pt idx="91">
                  <c:v>2.6349179072419484</c:v>
                </c:pt>
                <c:pt idx="92">
                  <c:v>2.6494760154819286</c:v>
                </c:pt>
                <c:pt idx="93">
                  <c:v>2.6657534737171544</c:v>
                </c:pt>
                <c:pt idx="94">
                  <c:v>2.6737310843960813</c:v>
                </c:pt>
                <c:pt idx="95">
                  <c:v>2.6867309789352221</c:v>
                </c:pt>
                <c:pt idx="96">
                  <c:v>2.6878308325357767</c:v>
                </c:pt>
                <c:pt idx="97">
                  <c:v>2.6959373328824157</c:v>
                </c:pt>
                <c:pt idx="98">
                  <c:v>2.706667445767295</c:v>
                </c:pt>
                <c:pt idx="99">
                  <c:v>2.7161792586673594</c:v>
                </c:pt>
                <c:pt idx="100">
                  <c:v>2.7275105465069629</c:v>
                </c:pt>
                <c:pt idx="101">
                  <c:v>2.7371282768634284</c:v>
                </c:pt>
                <c:pt idx="102">
                  <c:v>2.7401772271177847</c:v>
                </c:pt>
                <c:pt idx="103">
                  <c:v>2.7463691715121543</c:v>
                </c:pt>
                <c:pt idx="104">
                  <c:v>2.7503428619482326</c:v>
                </c:pt>
                <c:pt idx="105">
                  <c:v>2.7584210389738644</c:v>
                </c:pt>
                <c:pt idx="106">
                  <c:v>2.7698906742739919</c:v>
                </c:pt>
                <c:pt idx="107">
                  <c:v>2.7799291951843186</c:v>
                </c:pt>
                <c:pt idx="108">
                  <c:v>2.7936340250640987</c:v>
                </c:pt>
                <c:pt idx="109">
                  <c:v>2.7968891803439018</c:v>
                </c:pt>
                <c:pt idx="110">
                  <c:v>2.8059106663126685</c:v>
                </c:pt>
                <c:pt idx="111">
                  <c:v>2.8075944008413707</c:v>
                </c:pt>
                <c:pt idx="112">
                  <c:v>2.8153048425536102</c:v>
                </c:pt>
                <c:pt idx="113">
                  <c:v>2.8337344139001894</c:v>
                </c:pt>
                <c:pt idx="114">
                  <c:v>2.852798222833143</c:v>
                </c:pt>
                <c:pt idx="115">
                  <c:v>2.8645444643970377</c:v>
                </c:pt>
                <c:pt idx="116">
                  <c:v>2.8657773431687277</c:v>
                </c:pt>
                <c:pt idx="117">
                  <c:v>2.8776002763242738</c:v>
                </c:pt>
                <c:pt idx="118">
                  <c:v>2.8949347612721468</c:v>
                </c:pt>
                <c:pt idx="119">
                  <c:v>2.9145352360714023</c:v>
                </c:pt>
                <c:pt idx="120">
                  <c:v>2.9358567232982171</c:v>
                </c:pt>
                <c:pt idx="121">
                  <c:v>2.940757631344364</c:v>
                </c:pt>
                <c:pt idx="122">
                  <c:v>2.942407421590703</c:v>
                </c:pt>
                <c:pt idx="123">
                  <c:v>2.9705170900176308</c:v>
                </c:pt>
                <c:pt idx="124">
                  <c:v>2.9732319541151426</c:v>
                </c:pt>
                <c:pt idx="125">
                  <c:v>2.9768469603712897</c:v>
                </c:pt>
                <c:pt idx="126">
                  <c:v>2.9857824428878068</c:v>
                </c:pt>
                <c:pt idx="127">
                  <c:v>3.0004119853454627</c:v>
                </c:pt>
                <c:pt idx="128">
                  <c:v>3.0025182077217569</c:v>
                </c:pt>
                <c:pt idx="129">
                  <c:v>3.012893829034426</c:v>
                </c:pt>
                <c:pt idx="130">
                  <c:v>3.0204000732382461</c:v>
                </c:pt>
                <c:pt idx="131">
                  <c:v>3.0422476195985566</c:v>
                </c:pt>
                <c:pt idx="132">
                  <c:v>3.0510482810389927</c:v>
                </c:pt>
                <c:pt idx="133">
                  <c:v>3.0681349518570027</c:v>
                </c:pt>
                <c:pt idx="134">
                  <c:v>3.0766332952637274</c:v>
                </c:pt>
                <c:pt idx="135">
                  <c:v>3.0839525358633808</c:v>
                </c:pt>
                <c:pt idx="136">
                  <c:v>3.0921763188261022</c:v>
                </c:pt>
                <c:pt idx="137">
                  <c:v>3.098147040273211</c:v>
                </c:pt>
                <c:pt idx="138">
                  <c:v>3.104909837897329</c:v>
                </c:pt>
                <c:pt idx="139">
                  <c:v>3.1230668818381426</c:v>
                </c:pt>
                <c:pt idx="140">
                  <c:v>3.1320661881072511</c:v>
                </c:pt>
                <c:pt idx="141">
                  <c:v>3.1414588960534164</c:v>
                </c:pt>
                <c:pt idx="142">
                  <c:v>3.1439838068298176</c:v>
                </c:pt>
                <c:pt idx="143">
                  <c:v>3.1503830829093156</c:v>
                </c:pt>
                <c:pt idx="144">
                  <c:v>3.1570058522830875</c:v>
                </c:pt>
                <c:pt idx="145">
                  <c:v>3.1671188505042309</c:v>
                </c:pt>
                <c:pt idx="146">
                  <c:v>3.1689584292185091</c:v>
                </c:pt>
                <c:pt idx="147">
                  <c:v>3.1760484580209347</c:v>
                </c:pt>
                <c:pt idx="148">
                  <c:v>3.1818198747707873</c:v>
                </c:pt>
                <c:pt idx="149">
                  <c:v>3.1938719044123243</c:v>
                </c:pt>
                <c:pt idx="150">
                  <c:v>3.2043263842744532</c:v>
                </c:pt>
                <c:pt idx="151">
                  <c:v>3.212289928479513</c:v>
                </c:pt>
                <c:pt idx="152">
                  <c:v>3.2175889971821099</c:v>
                </c:pt>
                <c:pt idx="153">
                  <c:v>3.2287771536111451</c:v>
                </c:pt>
                <c:pt idx="154">
                  <c:v>3.2332933105684694</c:v>
                </c:pt>
                <c:pt idx="155">
                  <c:v>3.2444976868322026</c:v>
                </c:pt>
                <c:pt idx="156">
                  <c:v>3.2668424663821409</c:v>
                </c:pt>
                <c:pt idx="157">
                  <c:v>3.2778818219286228</c:v>
                </c:pt>
                <c:pt idx="158">
                  <c:v>3.2896417966261406</c:v>
                </c:pt>
                <c:pt idx="159">
                  <c:v>3.3155434384216256</c:v>
                </c:pt>
                <c:pt idx="160">
                  <c:v>3.3269596439589799</c:v>
                </c:pt>
                <c:pt idx="161">
                  <c:v>3.3395557792372181</c:v>
                </c:pt>
                <c:pt idx="162">
                  <c:v>3.3453114535516839</c:v>
                </c:pt>
                <c:pt idx="163">
                  <c:v>3.3607663066954454</c:v>
                </c:pt>
                <c:pt idx="164">
                  <c:v>3.3665136811592675</c:v>
                </c:pt>
                <c:pt idx="165">
                  <c:v>3.3922669620631973</c:v>
                </c:pt>
                <c:pt idx="166">
                  <c:v>3.4041115926847656</c:v>
                </c:pt>
                <c:pt idx="167">
                  <c:v>3.4201993119259577</c:v>
                </c:pt>
                <c:pt idx="168">
                  <c:v>3.4280294824402553</c:v>
                </c:pt>
                <c:pt idx="169">
                  <c:v>3.4367260356901066</c:v>
                </c:pt>
                <c:pt idx="170">
                  <c:v>3.4528719724499664</c:v>
                </c:pt>
                <c:pt idx="171">
                  <c:v>3.4590319741372522</c:v>
                </c:pt>
                <c:pt idx="172">
                  <c:v>3.4690075480420379</c:v>
                </c:pt>
                <c:pt idx="173">
                  <c:v>3.4813469457719854</c:v>
                </c:pt>
                <c:pt idx="174">
                  <c:v>3.4895713285062588</c:v>
                </c:pt>
                <c:pt idx="175">
                  <c:v>3.5047370594811174</c:v>
                </c:pt>
                <c:pt idx="176">
                  <c:v>3.5229056953245217</c:v>
                </c:pt>
                <c:pt idx="177">
                  <c:v>3.5333530105893849</c:v>
                </c:pt>
                <c:pt idx="178">
                  <c:v>3.5511857203564308</c:v>
                </c:pt>
                <c:pt idx="179">
                  <c:v>3.5608440610686323</c:v>
                </c:pt>
                <c:pt idx="180">
                  <c:v>3.5732775979209324</c:v>
                </c:pt>
                <c:pt idx="181">
                  <c:v>3.584140949917888</c:v>
                </c:pt>
                <c:pt idx="182">
                  <c:v>3.6044992718231152</c:v>
                </c:pt>
                <c:pt idx="183">
                  <c:v>3.6243387477664335</c:v>
                </c:pt>
                <c:pt idx="184">
                  <c:v>3.6383626004900447</c:v>
                </c:pt>
                <c:pt idx="185">
                  <c:v>3.6575127473577034</c:v>
                </c:pt>
                <c:pt idx="186">
                  <c:v>3.6664183966877815</c:v>
                </c:pt>
                <c:pt idx="187">
                  <c:v>3.6723568890564078</c:v>
                </c:pt>
                <c:pt idx="188">
                  <c:v>3.6829339995861572</c:v>
                </c:pt>
                <c:pt idx="189">
                  <c:v>3.6993887597768942</c:v>
                </c:pt>
                <c:pt idx="190">
                  <c:v>3.7021880881863911</c:v>
                </c:pt>
                <c:pt idx="191">
                  <c:v>3.7163660816764641</c:v>
                </c:pt>
                <c:pt idx="192">
                  <c:v>3.7293116053373456</c:v>
                </c:pt>
                <c:pt idx="193">
                  <c:v>3.7434503652074147</c:v>
                </c:pt>
                <c:pt idx="194">
                  <c:v>3.7474735850504932</c:v>
                </c:pt>
                <c:pt idx="195">
                  <c:v>3.7649697423766622</c:v>
                </c:pt>
                <c:pt idx="196">
                  <c:v>3.7857869489847995</c:v>
                </c:pt>
                <c:pt idx="197">
                  <c:v>3.8197619216052123</c:v>
                </c:pt>
                <c:pt idx="198">
                  <c:v>3.8317804146001011</c:v>
                </c:pt>
                <c:pt idx="199">
                  <c:v>3.8447894475813573</c:v>
                </c:pt>
                <c:pt idx="200">
                  <c:v>3.8628551342874551</c:v>
                </c:pt>
                <c:pt idx="201">
                  <c:v>3.8784582670941985</c:v>
                </c:pt>
                <c:pt idx="202">
                  <c:v>3.8952609757755443</c:v>
                </c:pt>
                <c:pt idx="203">
                  <c:v>3.8987099996607593</c:v>
                </c:pt>
                <c:pt idx="204">
                  <c:v>3.9230062408815556</c:v>
                </c:pt>
                <c:pt idx="205">
                  <c:v>3.9490571744815508</c:v>
                </c:pt>
                <c:pt idx="206">
                  <c:v>3.9524885911611882</c:v>
                </c:pt>
                <c:pt idx="207">
                  <c:v>3.9539996383001652</c:v>
                </c:pt>
                <c:pt idx="208">
                  <c:v>3.9726871366246179</c:v>
                </c:pt>
                <c:pt idx="209">
                  <c:v>3.9844465110528722</c:v>
                </c:pt>
                <c:pt idx="210">
                  <c:v>3.9927460260799168</c:v>
                </c:pt>
                <c:pt idx="211">
                  <c:v>4.0160281081709517</c:v>
                </c:pt>
                <c:pt idx="212">
                  <c:v>4.0273757337217688</c:v>
                </c:pt>
                <c:pt idx="213">
                  <c:v>4.0464974848994704</c:v>
                </c:pt>
                <c:pt idx="214">
                  <c:v>4.0545104100311065</c:v>
                </c:pt>
                <c:pt idx="215">
                  <c:v>4.0860282492703108</c:v>
                </c:pt>
                <c:pt idx="216">
                  <c:v>4.090780454670214</c:v>
                </c:pt>
                <c:pt idx="217">
                  <c:v>4.1114500394554927</c:v>
                </c:pt>
                <c:pt idx="218">
                  <c:v>4.1329634981783299</c:v>
                </c:pt>
                <c:pt idx="219">
                  <c:v>4.1346081618961605</c:v>
                </c:pt>
                <c:pt idx="220">
                  <c:v>4.162257862034318</c:v>
                </c:pt>
                <c:pt idx="221">
                  <c:v>4.1715697876515714</c:v>
                </c:pt>
                <c:pt idx="222">
                  <c:v>4.1802979255589747</c:v>
                </c:pt>
                <c:pt idx="223">
                  <c:v>4.2007355027273112</c:v>
                </c:pt>
                <c:pt idx="224">
                  <c:v>4.2232512912917848</c:v>
                </c:pt>
                <c:pt idx="225">
                  <c:v>4.2568575589210322</c:v>
                </c:pt>
                <c:pt idx="226">
                  <c:v>4.2746690754957823</c:v>
                </c:pt>
                <c:pt idx="227">
                  <c:v>4.2896790656009207</c:v>
                </c:pt>
                <c:pt idx="228">
                  <c:v>4.3155133144151456</c:v>
                </c:pt>
                <c:pt idx="229">
                  <c:v>4.3347890666305418</c:v>
                </c:pt>
                <c:pt idx="230">
                  <c:v>4.3461879914852828</c:v>
                </c:pt>
                <c:pt idx="231">
                  <c:v>4.3604334953728019</c:v>
                </c:pt>
                <c:pt idx="232">
                  <c:v>4.3796454982527564</c:v>
                </c:pt>
                <c:pt idx="233">
                  <c:v>4.4136029274019233</c:v>
                </c:pt>
                <c:pt idx="234">
                  <c:v>4.4246702441434795</c:v>
                </c:pt>
                <c:pt idx="235">
                  <c:v>4.4419293751617817</c:v>
                </c:pt>
                <c:pt idx="236">
                  <c:v>4.4515972599539442</c:v>
                </c:pt>
                <c:pt idx="237">
                  <c:v>4.4701299897358266</c:v>
                </c:pt>
                <c:pt idx="238">
                  <c:v>4.4991409691299147</c:v>
                </c:pt>
                <c:pt idx="239">
                  <c:v>4.5161766203987721</c:v>
                </c:pt>
                <c:pt idx="240">
                  <c:v>4.5359540662083884</c:v>
                </c:pt>
                <c:pt idx="241">
                  <c:v>4.5539737507448432</c:v>
                </c:pt>
                <c:pt idx="242">
                  <c:v>4.573574851189834</c:v>
                </c:pt>
                <c:pt idx="243">
                  <c:v>4.5943235214064604</c:v>
                </c:pt>
                <c:pt idx="244">
                  <c:v>4.6062507854444998</c:v>
                </c:pt>
                <c:pt idx="245">
                  <c:v>4.6299937481765028</c:v>
                </c:pt>
                <c:pt idx="246">
                  <c:v>4.6579565869796422</c:v>
                </c:pt>
                <c:pt idx="247">
                  <c:v>4.6671064240232569</c:v>
                </c:pt>
                <c:pt idx="248">
                  <c:v>4.7012728918171529</c:v>
                </c:pt>
                <c:pt idx="249">
                  <c:v>4.7372800907730177</c:v>
                </c:pt>
                <c:pt idx="250">
                  <c:v>4.7714235786844981</c:v>
                </c:pt>
                <c:pt idx="251">
                  <c:v>4.8180845181121512</c:v>
                </c:pt>
                <c:pt idx="252">
                  <c:v>4.8364828074794275</c:v>
                </c:pt>
                <c:pt idx="253">
                  <c:v>4.8873716891384369</c:v>
                </c:pt>
                <c:pt idx="254">
                  <c:v>4.9039434791766174</c:v>
                </c:pt>
                <c:pt idx="255">
                  <c:v>4.9124715200861928</c:v>
                </c:pt>
                <c:pt idx="256">
                  <c:v>4.9391508599505096</c:v>
                </c:pt>
                <c:pt idx="257">
                  <c:v>4.9683641106173146</c:v>
                </c:pt>
                <c:pt idx="258">
                  <c:v>4.9921356398135002</c:v>
                </c:pt>
                <c:pt idx="259">
                  <c:v>4.999713534154985</c:v>
                </c:pt>
                <c:pt idx="260">
                  <c:v>5.0142787522074217</c:v>
                </c:pt>
                <c:pt idx="261">
                  <c:v>5.03477015379476</c:v>
                </c:pt>
                <c:pt idx="262">
                  <c:v>5.0858403069721874</c:v>
                </c:pt>
                <c:pt idx="263">
                  <c:v>5.1922564126611217</c:v>
                </c:pt>
                <c:pt idx="264">
                  <c:v>5.2506532299065976</c:v>
                </c:pt>
                <c:pt idx="265">
                  <c:v>5.3037450170835587</c:v>
                </c:pt>
                <c:pt idx="266">
                  <c:v>5.3104260664773264</c:v>
                </c:pt>
                <c:pt idx="267">
                  <c:v>5.3259090997450924</c:v>
                </c:pt>
                <c:pt idx="268">
                  <c:v>5.3586804367388945</c:v>
                </c:pt>
                <c:pt idx="269">
                  <c:v>5.3771271419031059</c:v>
                </c:pt>
                <c:pt idx="270">
                  <c:v>5.4111366130568364</c:v>
                </c:pt>
                <c:pt idx="271">
                  <c:v>5.4910324252015181</c:v>
                </c:pt>
                <c:pt idx="272">
                  <c:v>5.5189564324261546</c:v>
                </c:pt>
                <c:pt idx="273">
                  <c:v>5.6508854661185843</c:v>
                </c:pt>
                <c:pt idx="274">
                  <c:v>5.703743094794385</c:v>
                </c:pt>
                <c:pt idx="275">
                  <c:v>5.8315113412757391</c:v>
                </c:pt>
                <c:pt idx="276">
                  <c:v>5.9426755677526737</c:v>
                </c:pt>
                <c:pt idx="277">
                  <c:v>6.0257788929523288</c:v>
                </c:pt>
                <c:pt idx="278">
                  <c:v>6.0737447366135306</c:v>
                </c:pt>
                <c:pt idx="279">
                  <c:v>6.1546699798699231</c:v>
                </c:pt>
                <c:pt idx="280">
                  <c:v>6.2434729499180683</c:v>
                </c:pt>
                <c:pt idx="281">
                  <c:v>6.4158911211158154</c:v>
                </c:pt>
                <c:pt idx="282">
                  <c:v>6.4666503239277553</c:v>
                </c:pt>
                <c:pt idx="283">
                  <c:v>6.6697623766395679</c:v>
                </c:pt>
                <c:pt idx="284">
                  <c:v>6.7554228990874652</c:v>
                </c:pt>
                <c:pt idx="285">
                  <c:v>6.9693748242430482</c:v>
                </c:pt>
                <c:pt idx="286">
                  <c:v>7.1508005343858621</c:v>
                </c:pt>
                <c:pt idx="287">
                  <c:v>7.4026561756840721</c:v>
                </c:pt>
                <c:pt idx="288">
                  <c:v>7.4768858187116987</c:v>
                </c:pt>
                <c:pt idx="289">
                  <c:v>7.6046494038660448</c:v>
                </c:pt>
                <c:pt idx="290">
                  <c:v>7.7048674579124761</c:v>
                </c:pt>
                <c:pt idx="291">
                  <c:v>7.9755989225976496</c:v>
                </c:pt>
                <c:pt idx="292">
                  <c:v>8.0652116558318347</c:v>
                </c:pt>
                <c:pt idx="293">
                  <c:v>8.2760140570377771</c:v>
                </c:pt>
                <c:pt idx="294">
                  <c:v>8.421902563804661</c:v>
                </c:pt>
                <c:pt idx="295">
                  <c:v>8.6622674245179123</c:v>
                </c:pt>
                <c:pt idx="296">
                  <c:v>9.0449480211265492</c:v>
                </c:pt>
                <c:pt idx="297">
                  <c:v>9.5739276533636719</c:v>
                </c:pt>
                <c:pt idx="298">
                  <c:v>10.311566398659695</c:v>
                </c:pt>
              </c:numCache>
            </c:numRef>
          </c:xVal>
          <c:yVal>
            <c:numRef>
              <c:f>'Dist data'!$B$5:$B$303</c:f>
              <c:numCache>
                <c:formatCode>0.0</c:formatCode>
                <c:ptCount val="299"/>
                <c:pt idx="0">
                  <c:v>3.3333333333333335E-3</c:v>
                </c:pt>
                <c:pt idx="1">
                  <c:v>6.6666666666666671E-3</c:v>
                </c:pt>
                <c:pt idx="2">
                  <c:v>0.01</c:v>
                </c:pt>
                <c:pt idx="3">
                  <c:v>1.3333333333333334E-2</c:v>
                </c:pt>
                <c:pt idx="4">
                  <c:v>1.6666666666666666E-2</c:v>
                </c:pt>
                <c:pt idx="5">
                  <c:v>0.02</c:v>
                </c:pt>
                <c:pt idx="6">
                  <c:v>2.3333333333333334E-2</c:v>
                </c:pt>
                <c:pt idx="7">
                  <c:v>2.6666666666666668E-2</c:v>
                </c:pt>
                <c:pt idx="8">
                  <c:v>3.0000000000000002E-2</c:v>
                </c:pt>
                <c:pt idx="9">
                  <c:v>3.3333333333333333E-2</c:v>
                </c:pt>
                <c:pt idx="10">
                  <c:v>3.6666666666666667E-2</c:v>
                </c:pt>
                <c:pt idx="11">
                  <c:v>0.04</c:v>
                </c:pt>
                <c:pt idx="12">
                  <c:v>4.3333333333333335E-2</c:v>
                </c:pt>
                <c:pt idx="13">
                  <c:v>4.6666666666666669E-2</c:v>
                </c:pt>
                <c:pt idx="14">
                  <c:v>0.05</c:v>
                </c:pt>
                <c:pt idx="15">
                  <c:v>5.3333333333333337E-2</c:v>
                </c:pt>
                <c:pt idx="16">
                  <c:v>5.6666666666666671E-2</c:v>
                </c:pt>
                <c:pt idx="17">
                  <c:v>6.0000000000000005E-2</c:v>
                </c:pt>
                <c:pt idx="18">
                  <c:v>6.3333333333333339E-2</c:v>
                </c:pt>
                <c:pt idx="19">
                  <c:v>6.6666666666666666E-2</c:v>
                </c:pt>
                <c:pt idx="20">
                  <c:v>6.9999999999999993E-2</c:v>
                </c:pt>
                <c:pt idx="21">
                  <c:v>7.333333333333332E-2</c:v>
                </c:pt>
                <c:pt idx="22">
                  <c:v>7.6666666666666647E-2</c:v>
                </c:pt>
                <c:pt idx="23">
                  <c:v>7.9999999999999974E-2</c:v>
                </c:pt>
                <c:pt idx="24">
                  <c:v>8.3333333333333301E-2</c:v>
                </c:pt>
                <c:pt idx="25">
                  <c:v>8.6666666666666628E-2</c:v>
                </c:pt>
                <c:pt idx="26">
                  <c:v>8.9999999999999955E-2</c:v>
                </c:pt>
                <c:pt idx="27">
                  <c:v>9.3333333333333282E-2</c:v>
                </c:pt>
                <c:pt idx="28">
                  <c:v>9.6666666666666609E-2</c:v>
                </c:pt>
                <c:pt idx="29">
                  <c:v>9.9999999999999936E-2</c:v>
                </c:pt>
                <c:pt idx="30">
                  <c:v>0.10333333333333326</c:v>
                </c:pt>
                <c:pt idx="31">
                  <c:v>0.10666666666666659</c:v>
                </c:pt>
                <c:pt idx="32">
                  <c:v>0.10999999999999992</c:v>
                </c:pt>
                <c:pt idx="33">
                  <c:v>0.11333333333333324</c:v>
                </c:pt>
                <c:pt idx="34">
                  <c:v>0.11666666666666657</c:v>
                </c:pt>
                <c:pt idx="35">
                  <c:v>0.1199999999999999</c:v>
                </c:pt>
                <c:pt idx="36">
                  <c:v>0.12333333333333323</c:v>
                </c:pt>
                <c:pt idx="37">
                  <c:v>0.12666666666666657</c:v>
                </c:pt>
                <c:pt idx="38">
                  <c:v>0.12999999999999989</c:v>
                </c:pt>
                <c:pt idx="39">
                  <c:v>0.13333333333333322</c:v>
                </c:pt>
                <c:pt idx="40">
                  <c:v>0.13666666666666655</c:v>
                </c:pt>
                <c:pt idx="41">
                  <c:v>0.13999999999999987</c:v>
                </c:pt>
                <c:pt idx="42">
                  <c:v>0.1433333333333332</c:v>
                </c:pt>
                <c:pt idx="43">
                  <c:v>0.14666666666666653</c:v>
                </c:pt>
                <c:pt idx="44">
                  <c:v>0.14999999999999986</c:v>
                </c:pt>
                <c:pt idx="45">
                  <c:v>0.15333333333333318</c:v>
                </c:pt>
                <c:pt idx="46">
                  <c:v>0.15666666666666651</c:v>
                </c:pt>
                <c:pt idx="47">
                  <c:v>0.15999999999999984</c:v>
                </c:pt>
                <c:pt idx="48">
                  <c:v>0.16333333333333316</c:v>
                </c:pt>
                <c:pt idx="49">
                  <c:v>0.16666666666666649</c:v>
                </c:pt>
                <c:pt idx="50">
                  <c:v>0.16999999999999982</c:v>
                </c:pt>
                <c:pt idx="51">
                  <c:v>0.17333333333333314</c:v>
                </c:pt>
                <c:pt idx="52">
                  <c:v>0.17666666666666647</c:v>
                </c:pt>
                <c:pt idx="53">
                  <c:v>0.1799999999999998</c:v>
                </c:pt>
                <c:pt idx="54">
                  <c:v>0.18333333333333313</c:v>
                </c:pt>
                <c:pt idx="55">
                  <c:v>0.18666666666666645</c:v>
                </c:pt>
                <c:pt idx="56">
                  <c:v>0.18999999999999978</c:v>
                </c:pt>
                <c:pt idx="57">
                  <c:v>0.19333333333333311</c:v>
                </c:pt>
                <c:pt idx="58">
                  <c:v>0.19666666666666643</c:v>
                </c:pt>
                <c:pt idx="59">
                  <c:v>0.19999999999999976</c:v>
                </c:pt>
                <c:pt idx="60">
                  <c:v>0.20333333333333309</c:v>
                </c:pt>
                <c:pt idx="61">
                  <c:v>0.20666666666666642</c:v>
                </c:pt>
                <c:pt idx="62">
                  <c:v>0.20999999999999974</c:v>
                </c:pt>
                <c:pt idx="63">
                  <c:v>0.21333333333333307</c:v>
                </c:pt>
                <c:pt idx="64">
                  <c:v>0.2166666666666664</c:v>
                </c:pt>
                <c:pt idx="65">
                  <c:v>0.21999999999999972</c:v>
                </c:pt>
                <c:pt idx="66">
                  <c:v>0.22333333333333305</c:v>
                </c:pt>
                <c:pt idx="67">
                  <c:v>0.22666666666666638</c:v>
                </c:pt>
                <c:pt idx="68">
                  <c:v>0.2299999999999997</c:v>
                </c:pt>
                <c:pt idx="69">
                  <c:v>0.23333333333333303</c:v>
                </c:pt>
                <c:pt idx="70">
                  <c:v>0.23666666666666636</c:v>
                </c:pt>
                <c:pt idx="71">
                  <c:v>0.23999999999999969</c:v>
                </c:pt>
                <c:pt idx="72">
                  <c:v>0.24333333333333301</c:v>
                </c:pt>
                <c:pt idx="73">
                  <c:v>0.24666666666666634</c:v>
                </c:pt>
                <c:pt idx="74">
                  <c:v>0.24999999999999967</c:v>
                </c:pt>
                <c:pt idx="75">
                  <c:v>0.25333333333333302</c:v>
                </c:pt>
                <c:pt idx="76">
                  <c:v>0.25666666666666638</c:v>
                </c:pt>
                <c:pt idx="77">
                  <c:v>0.25999999999999973</c:v>
                </c:pt>
                <c:pt idx="78">
                  <c:v>0.26333333333333309</c:v>
                </c:pt>
                <c:pt idx="79">
                  <c:v>0.26666666666666644</c:v>
                </c:pt>
                <c:pt idx="80">
                  <c:v>0.2699999999999998</c:v>
                </c:pt>
                <c:pt idx="81">
                  <c:v>0.27333333333333315</c:v>
                </c:pt>
                <c:pt idx="82">
                  <c:v>0.27666666666666651</c:v>
                </c:pt>
                <c:pt idx="83">
                  <c:v>0.27999999999999986</c:v>
                </c:pt>
                <c:pt idx="84">
                  <c:v>0.28333333333333321</c:v>
                </c:pt>
                <c:pt idx="85">
                  <c:v>0.28666666666666657</c:v>
                </c:pt>
                <c:pt idx="86">
                  <c:v>0.28999999999999992</c:v>
                </c:pt>
                <c:pt idx="87">
                  <c:v>0.29333333333333328</c:v>
                </c:pt>
                <c:pt idx="88">
                  <c:v>0.29666666666666663</c:v>
                </c:pt>
                <c:pt idx="89">
                  <c:v>0.3</c:v>
                </c:pt>
                <c:pt idx="90">
                  <c:v>0.30333333333333334</c:v>
                </c:pt>
                <c:pt idx="91">
                  <c:v>0.3066666666666667</c:v>
                </c:pt>
                <c:pt idx="92">
                  <c:v>0.31000000000000005</c:v>
                </c:pt>
                <c:pt idx="93">
                  <c:v>0.31333333333333341</c:v>
                </c:pt>
                <c:pt idx="94">
                  <c:v>0.31666666666666676</c:v>
                </c:pt>
                <c:pt idx="95">
                  <c:v>0.32000000000000012</c:v>
                </c:pt>
                <c:pt idx="96">
                  <c:v>0.32333333333333347</c:v>
                </c:pt>
                <c:pt idx="97">
                  <c:v>0.32666666666666683</c:v>
                </c:pt>
                <c:pt idx="98">
                  <c:v>0.33000000000000018</c:v>
                </c:pt>
                <c:pt idx="99" formatCode="General">
                  <c:v>0.33333333333333354</c:v>
                </c:pt>
                <c:pt idx="100" formatCode="General">
                  <c:v>0.33666666666666689</c:v>
                </c:pt>
                <c:pt idx="101" formatCode="General">
                  <c:v>0.34000000000000025</c:v>
                </c:pt>
                <c:pt idx="102" formatCode="General">
                  <c:v>0.3433333333333336</c:v>
                </c:pt>
                <c:pt idx="103" formatCode="General">
                  <c:v>0.34666666666666696</c:v>
                </c:pt>
                <c:pt idx="104" formatCode="General">
                  <c:v>0.35000000000000031</c:v>
                </c:pt>
                <c:pt idx="105" formatCode="General">
                  <c:v>0.35333333333333367</c:v>
                </c:pt>
                <c:pt idx="106" formatCode="General">
                  <c:v>0.35666666666666702</c:v>
                </c:pt>
                <c:pt idx="107" formatCode="General">
                  <c:v>0.36000000000000038</c:v>
                </c:pt>
                <c:pt idx="108" formatCode="General">
                  <c:v>0.36333333333333373</c:v>
                </c:pt>
                <c:pt idx="109" formatCode="General">
                  <c:v>0.36666666666666708</c:v>
                </c:pt>
                <c:pt idx="110" formatCode="General">
                  <c:v>0.37000000000000044</c:v>
                </c:pt>
                <c:pt idx="111" formatCode="General">
                  <c:v>0.37333333333333379</c:v>
                </c:pt>
                <c:pt idx="112" formatCode="General">
                  <c:v>0.37666666666666715</c:v>
                </c:pt>
                <c:pt idx="113" formatCode="General">
                  <c:v>0.3800000000000005</c:v>
                </c:pt>
                <c:pt idx="114" formatCode="General">
                  <c:v>0.38333333333333386</c:v>
                </c:pt>
                <c:pt idx="115" formatCode="General">
                  <c:v>0.38666666666666721</c:v>
                </c:pt>
                <c:pt idx="116" formatCode="General">
                  <c:v>0.39000000000000057</c:v>
                </c:pt>
                <c:pt idx="117" formatCode="General">
                  <c:v>0.39333333333333392</c:v>
                </c:pt>
                <c:pt idx="118" formatCode="General">
                  <c:v>0.39666666666666728</c:v>
                </c:pt>
                <c:pt idx="119" formatCode="General">
                  <c:v>0.40000000000000063</c:v>
                </c:pt>
                <c:pt idx="120" formatCode="General">
                  <c:v>0.40333333333333399</c:v>
                </c:pt>
                <c:pt idx="121" formatCode="General">
                  <c:v>0.40666666666666734</c:v>
                </c:pt>
                <c:pt idx="122" formatCode="General">
                  <c:v>0.4100000000000007</c:v>
                </c:pt>
                <c:pt idx="123" formatCode="General">
                  <c:v>0.41333333333333405</c:v>
                </c:pt>
                <c:pt idx="124" formatCode="General">
                  <c:v>0.41666666666666741</c:v>
                </c:pt>
                <c:pt idx="125" formatCode="General">
                  <c:v>0.42000000000000076</c:v>
                </c:pt>
                <c:pt idx="126" formatCode="General">
                  <c:v>0.42333333333333412</c:v>
                </c:pt>
                <c:pt idx="127" formatCode="General">
                  <c:v>0.42666666666666747</c:v>
                </c:pt>
                <c:pt idx="128" formatCode="General">
                  <c:v>0.43000000000000083</c:v>
                </c:pt>
                <c:pt idx="129" formatCode="General">
                  <c:v>0.43333333333333418</c:v>
                </c:pt>
                <c:pt idx="130" formatCode="General">
                  <c:v>0.43666666666666754</c:v>
                </c:pt>
                <c:pt idx="131" formatCode="General">
                  <c:v>0.44000000000000089</c:v>
                </c:pt>
                <c:pt idx="132" formatCode="General">
                  <c:v>0.44333333333333425</c:v>
                </c:pt>
                <c:pt idx="133" formatCode="General">
                  <c:v>0.4466666666666676</c:v>
                </c:pt>
                <c:pt idx="134" formatCode="General">
                  <c:v>0.45000000000000095</c:v>
                </c:pt>
                <c:pt idx="135" formatCode="General">
                  <c:v>0.45333333333333431</c:v>
                </c:pt>
                <c:pt idx="136" formatCode="General">
                  <c:v>0.45666666666666766</c:v>
                </c:pt>
                <c:pt idx="137" formatCode="General">
                  <c:v>0.46000000000000102</c:v>
                </c:pt>
                <c:pt idx="138" formatCode="General">
                  <c:v>0.46333333333333437</c:v>
                </c:pt>
                <c:pt idx="139" formatCode="General">
                  <c:v>0.46666666666666773</c:v>
                </c:pt>
                <c:pt idx="140" formatCode="General">
                  <c:v>0.47000000000000108</c:v>
                </c:pt>
                <c:pt idx="141" formatCode="General">
                  <c:v>0.47333333333333444</c:v>
                </c:pt>
                <c:pt idx="142" formatCode="General">
                  <c:v>0.47666666666666779</c:v>
                </c:pt>
                <c:pt idx="143" formatCode="General">
                  <c:v>0.48000000000000115</c:v>
                </c:pt>
                <c:pt idx="144" formatCode="General">
                  <c:v>0.4833333333333345</c:v>
                </c:pt>
                <c:pt idx="145" formatCode="General">
                  <c:v>0.48666666666666786</c:v>
                </c:pt>
                <c:pt idx="146" formatCode="General">
                  <c:v>0.49000000000000121</c:v>
                </c:pt>
                <c:pt idx="147" formatCode="General">
                  <c:v>0.49333333333333457</c:v>
                </c:pt>
                <c:pt idx="148" formatCode="General">
                  <c:v>0.49666666666666792</c:v>
                </c:pt>
                <c:pt idx="149" formatCode="General">
                  <c:v>0.50000000000000122</c:v>
                </c:pt>
                <c:pt idx="150" formatCode="General">
                  <c:v>0.50333333333333452</c:v>
                </c:pt>
                <c:pt idx="151" formatCode="General">
                  <c:v>0.50666666666666782</c:v>
                </c:pt>
                <c:pt idx="152" formatCode="General">
                  <c:v>0.51000000000000112</c:v>
                </c:pt>
                <c:pt idx="153" formatCode="General">
                  <c:v>0.51333333333333442</c:v>
                </c:pt>
                <c:pt idx="154" formatCode="General">
                  <c:v>0.51666666666666772</c:v>
                </c:pt>
                <c:pt idx="155" formatCode="General">
                  <c:v>0.52000000000000102</c:v>
                </c:pt>
                <c:pt idx="156" formatCode="General">
                  <c:v>0.52333333333333432</c:v>
                </c:pt>
                <c:pt idx="157" formatCode="General">
                  <c:v>0.52666666666666762</c:v>
                </c:pt>
                <c:pt idx="158" formatCode="General">
                  <c:v>0.53000000000000091</c:v>
                </c:pt>
                <c:pt idx="159" formatCode="General">
                  <c:v>0.53333333333333421</c:v>
                </c:pt>
                <c:pt idx="160" formatCode="General">
                  <c:v>0.53666666666666751</c:v>
                </c:pt>
                <c:pt idx="161" formatCode="General">
                  <c:v>0.54000000000000081</c:v>
                </c:pt>
                <c:pt idx="162" formatCode="General">
                  <c:v>0.54333333333333411</c:v>
                </c:pt>
                <c:pt idx="163" formatCode="General">
                  <c:v>0.54666666666666741</c:v>
                </c:pt>
                <c:pt idx="164" formatCode="General">
                  <c:v>0.55000000000000071</c:v>
                </c:pt>
                <c:pt idx="165" formatCode="General">
                  <c:v>0.55333333333333401</c:v>
                </c:pt>
                <c:pt idx="166" formatCode="General">
                  <c:v>0.55666666666666731</c:v>
                </c:pt>
                <c:pt idx="167" formatCode="General">
                  <c:v>0.56000000000000061</c:v>
                </c:pt>
                <c:pt idx="168" formatCode="General">
                  <c:v>0.56333333333333391</c:v>
                </c:pt>
                <c:pt idx="169" formatCode="General">
                  <c:v>0.56666666666666721</c:v>
                </c:pt>
                <c:pt idx="170" formatCode="General">
                  <c:v>0.57000000000000051</c:v>
                </c:pt>
                <c:pt idx="171" formatCode="General">
                  <c:v>0.57333333333333381</c:v>
                </c:pt>
                <c:pt idx="172" formatCode="General">
                  <c:v>0.5766666666666671</c:v>
                </c:pt>
                <c:pt idx="173" formatCode="General">
                  <c:v>0.5800000000000004</c:v>
                </c:pt>
                <c:pt idx="174" formatCode="General">
                  <c:v>0.5833333333333337</c:v>
                </c:pt>
                <c:pt idx="175" formatCode="General">
                  <c:v>0.586666666666667</c:v>
                </c:pt>
                <c:pt idx="176" formatCode="General">
                  <c:v>0.5900000000000003</c:v>
                </c:pt>
                <c:pt idx="177" formatCode="General">
                  <c:v>0.5933333333333336</c:v>
                </c:pt>
                <c:pt idx="178" formatCode="General">
                  <c:v>0.5966666666666669</c:v>
                </c:pt>
                <c:pt idx="179" formatCode="General">
                  <c:v>0.6000000000000002</c:v>
                </c:pt>
                <c:pt idx="180" formatCode="General">
                  <c:v>0.6033333333333335</c:v>
                </c:pt>
                <c:pt idx="181" formatCode="General">
                  <c:v>0.6066666666666668</c:v>
                </c:pt>
                <c:pt idx="182" formatCode="General">
                  <c:v>0.6100000000000001</c:v>
                </c:pt>
                <c:pt idx="183" formatCode="General">
                  <c:v>0.6133333333333334</c:v>
                </c:pt>
                <c:pt idx="184" formatCode="General">
                  <c:v>0.6166666666666667</c:v>
                </c:pt>
                <c:pt idx="185" formatCode="General">
                  <c:v>0.62</c:v>
                </c:pt>
                <c:pt idx="186" formatCode="General">
                  <c:v>0.62333333333333329</c:v>
                </c:pt>
                <c:pt idx="187" formatCode="General">
                  <c:v>0.62666666666666659</c:v>
                </c:pt>
                <c:pt idx="188" formatCode="General">
                  <c:v>0.62999999999999989</c:v>
                </c:pt>
                <c:pt idx="189" formatCode="General">
                  <c:v>0.63333333333333319</c:v>
                </c:pt>
                <c:pt idx="190" formatCode="General">
                  <c:v>0.63666666666666649</c:v>
                </c:pt>
                <c:pt idx="191" formatCode="General">
                  <c:v>0.63999999999999979</c:v>
                </c:pt>
                <c:pt idx="192" formatCode="General">
                  <c:v>0.64333333333333309</c:v>
                </c:pt>
                <c:pt idx="193" formatCode="General">
                  <c:v>0.64666666666666639</c:v>
                </c:pt>
                <c:pt idx="194" formatCode="General">
                  <c:v>0.64999999999999969</c:v>
                </c:pt>
                <c:pt idx="195" formatCode="General">
                  <c:v>0.65333333333333299</c:v>
                </c:pt>
                <c:pt idx="196" formatCode="General">
                  <c:v>0.65666666666666629</c:v>
                </c:pt>
                <c:pt idx="197" formatCode="General">
                  <c:v>0.65999999999999959</c:v>
                </c:pt>
                <c:pt idx="198" formatCode="General">
                  <c:v>0.66333333333333289</c:v>
                </c:pt>
                <c:pt idx="199" formatCode="General">
                  <c:v>0.66666666666666619</c:v>
                </c:pt>
                <c:pt idx="200" formatCode="General">
                  <c:v>0.66999999999999948</c:v>
                </c:pt>
                <c:pt idx="201" formatCode="General">
                  <c:v>0.67333333333333278</c:v>
                </c:pt>
                <c:pt idx="202" formatCode="General">
                  <c:v>0.67666666666666608</c:v>
                </c:pt>
                <c:pt idx="203" formatCode="General">
                  <c:v>0.67999999999999938</c:v>
                </c:pt>
                <c:pt idx="204" formatCode="General">
                  <c:v>0.68333333333333268</c:v>
                </c:pt>
                <c:pt idx="205" formatCode="General">
                  <c:v>0.68666666666666598</c:v>
                </c:pt>
                <c:pt idx="206" formatCode="General">
                  <c:v>0.68999999999999928</c:v>
                </c:pt>
                <c:pt idx="207" formatCode="General">
                  <c:v>0.69333333333333258</c:v>
                </c:pt>
                <c:pt idx="208" formatCode="General">
                  <c:v>0.69666666666666588</c:v>
                </c:pt>
                <c:pt idx="209" formatCode="General">
                  <c:v>0.69999999999999918</c:v>
                </c:pt>
                <c:pt idx="210" formatCode="General">
                  <c:v>0.70333333333333248</c:v>
                </c:pt>
                <c:pt idx="211" formatCode="General">
                  <c:v>0.70666666666666578</c:v>
                </c:pt>
                <c:pt idx="212" formatCode="General">
                  <c:v>0.70999999999999908</c:v>
                </c:pt>
                <c:pt idx="213" formatCode="General">
                  <c:v>0.71333333333333238</c:v>
                </c:pt>
                <c:pt idx="214" formatCode="General">
                  <c:v>0.71666666666666567</c:v>
                </c:pt>
                <c:pt idx="215" formatCode="General">
                  <c:v>0.71999999999999897</c:v>
                </c:pt>
                <c:pt idx="216" formatCode="General">
                  <c:v>0.72333333333333227</c:v>
                </c:pt>
                <c:pt idx="217" formatCode="General">
                  <c:v>0.72666666666666557</c:v>
                </c:pt>
                <c:pt idx="218" formatCode="General">
                  <c:v>0.72999999999999887</c:v>
                </c:pt>
                <c:pt idx="219" formatCode="General">
                  <c:v>0.73333333333333217</c:v>
                </c:pt>
                <c:pt idx="220" formatCode="General">
                  <c:v>0.73666666666666547</c:v>
                </c:pt>
                <c:pt idx="221" formatCode="General">
                  <c:v>0.73999999999999877</c:v>
                </c:pt>
                <c:pt idx="222" formatCode="General">
                  <c:v>0.74333333333333207</c:v>
                </c:pt>
                <c:pt idx="223" formatCode="General">
                  <c:v>0.74666666666666537</c:v>
                </c:pt>
                <c:pt idx="224" formatCode="General">
                  <c:v>0.74999999999999867</c:v>
                </c:pt>
                <c:pt idx="225" formatCode="General">
                  <c:v>0.75333333333333197</c:v>
                </c:pt>
                <c:pt idx="226" formatCode="General">
                  <c:v>0.75666666666666527</c:v>
                </c:pt>
                <c:pt idx="227" formatCode="General">
                  <c:v>0.75999999999999857</c:v>
                </c:pt>
                <c:pt idx="228" formatCode="General">
                  <c:v>0.76333333333333186</c:v>
                </c:pt>
                <c:pt idx="229" formatCode="General">
                  <c:v>0.76666666666666516</c:v>
                </c:pt>
                <c:pt idx="230" formatCode="General">
                  <c:v>0.76999999999999846</c:v>
                </c:pt>
                <c:pt idx="231" formatCode="General">
                  <c:v>0.77333333333333176</c:v>
                </c:pt>
                <c:pt idx="232" formatCode="General">
                  <c:v>0.77666666666666506</c:v>
                </c:pt>
                <c:pt idx="233" formatCode="General">
                  <c:v>0.77999999999999836</c:v>
                </c:pt>
                <c:pt idx="234" formatCode="General">
                  <c:v>0.78333333333333166</c:v>
                </c:pt>
                <c:pt idx="235" formatCode="General">
                  <c:v>0.78666666666666496</c:v>
                </c:pt>
                <c:pt idx="236" formatCode="General">
                  <c:v>0.78999999999999826</c:v>
                </c:pt>
                <c:pt idx="237" formatCode="General">
                  <c:v>0.79333333333333156</c:v>
                </c:pt>
                <c:pt idx="238" formatCode="General">
                  <c:v>0.79666666666666486</c:v>
                </c:pt>
                <c:pt idx="239" formatCode="General">
                  <c:v>0.79999999999999816</c:v>
                </c:pt>
                <c:pt idx="240" formatCode="General">
                  <c:v>0.80333333333333146</c:v>
                </c:pt>
                <c:pt idx="241" formatCode="General">
                  <c:v>0.80666666666666476</c:v>
                </c:pt>
                <c:pt idx="242" formatCode="General">
                  <c:v>0.80999999999999805</c:v>
                </c:pt>
                <c:pt idx="243" formatCode="General">
                  <c:v>0.81333333333333135</c:v>
                </c:pt>
                <c:pt idx="244" formatCode="General">
                  <c:v>0.81666666666666465</c:v>
                </c:pt>
                <c:pt idx="245" formatCode="General">
                  <c:v>0.81999999999999795</c:v>
                </c:pt>
                <c:pt idx="246" formatCode="General">
                  <c:v>0.82333333333333125</c:v>
                </c:pt>
                <c:pt idx="247" formatCode="General">
                  <c:v>0.82666666666666455</c:v>
                </c:pt>
                <c:pt idx="248" formatCode="General">
                  <c:v>0.82999999999999785</c:v>
                </c:pt>
                <c:pt idx="249" formatCode="General">
                  <c:v>0.83333333333333115</c:v>
                </c:pt>
                <c:pt idx="250" formatCode="General">
                  <c:v>0.83666666666666445</c:v>
                </c:pt>
                <c:pt idx="251" formatCode="General">
                  <c:v>0.83999999999999775</c:v>
                </c:pt>
                <c:pt idx="252" formatCode="General">
                  <c:v>0.84333333333333105</c:v>
                </c:pt>
                <c:pt idx="253" formatCode="General">
                  <c:v>0.84666666666666435</c:v>
                </c:pt>
                <c:pt idx="254" formatCode="General">
                  <c:v>0.84999999999999765</c:v>
                </c:pt>
                <c:pt idx="255" formatCode="General">
                  <c:v>0.85333333333333095</c:v>
                </c:pt>
                <c:pt idx="256" formatCode="General">
                  <c:v>0.85666666666666424</c:v>
                </c:pt>
                <c:pt idx="257" formatCode="General">
                  <c:v>0.85999999999999754</c:v>
                </c:pt>
                <c:pt idx="258" formatCode="General">
                  <c:v>0.86333333333333084</c:v>
                </c:pt>
                <c:pt idx="259" formatCode="General">
                  <c:v>0.86666666666666414</c:v>
                </c:pt>
                <c:pt idx="260" formatCode="General">
                  <c:v>0.86999999999999744</c:v>
                </c:pt>
                <c:pt idx="261" formatCode="General">
                  <c:v>0.87333333333333074</c:v>
                </c:pt>
                <c:pt idx="262" formatCode="General">
                  <c:v>0.87666666666666404</c:v>
                </c:pt>
                <c:pt idx="263" formatCode="General">
                  <c:v>0.87999999999999734</c:v>
                </c:pt>
                <c:pt idx="264" formatCode="General">
                  <c:v>0.88333333333333064</c:v>
                </c:pt>
                <c:pt idx="265" formatCode="General">
                  <c:v>0.88666666666666394</c:v>
                </c:pt>
                <c:pt idx="266" formatCode="General">
                  <c:v>0.88999999999999724</c:v>
                </c:pt>
                <c:pt idx="267" formatCode="General">
                  <c:v>0.89333333333333054</c:v>
                </c:pt>
                <c:pt idx="268" formatCode="General">
                  <c:v>0.89666666666666384</c:v>
                </c:pt>
                <c:pt idx="269" formatCode="General">
                  <c:v>0.89999999999999714</c:v>
                </c:pt>
                <c:pt idx="270" formatCode="General">
                  <c:v>0.90333333333333043</c:v>
                </c:pt>
                <c:pt idx="271" formatCode="General">
                  <c:v>0.90666666666666373</c:v>
                </c:pt>
                <c:pt idx="272" formatCode="General">
                  <c:v>0.90999999999999703</c:v>
                </c:pt>
                <c:pt idx="273" formatCode="General">
                  <c:v>0.91333333333333033</c:v>
                </c:pt>
                <c:pt idx="274" formatCode="General">
                  <c:v>0.91666666666666363</c:v>
                </c:pt>
                <c:pt idx="275" formatCode="General">
                  <c:v>0.91999999999999693</c:v>
                </c:pt>
                <c:pt idx="276" formatCode="General">
                  <c:v>0.92333333333333023</c:v>
                </c:pt>
                <c:pt idx="277" formatCode="General">
                  <c:v>0.92666666666666353</c:v>
                </c:pt>
                <c:pt idx="278" formatCode="General">
                  <c:v>0.92999999999999683</c:v>
                </c:pt>
                <c:pt idx="279" formatCode="General">
                  <c:v>0.93333333333333013</c:v>
                </c:pt>
                <c:pt idx="280" formatCode="General">
                  <c:v>0.93666666666666343</c:v>
                </c:pt>
                <c:pt idx="281" formatCode="General">
                  <c:v>0.93999999999999673</c:v>
                </c:pt>
                <c:pt idx="282" formatCode="General">
                  <c:v>0.94333333333333003</c:v>
                </c:pt>
                <c:pt idx="283" formatCode="General">
                  <c:v>0.94666666666666333</c:v>
                </c:pt>
                <c:pt idx="284" formatCode="General">
                  <c:v>0.94999999999999662</c:v>
                </c:pt>
                <c:pt idx="285" formatCode="General">
                  <c:v>0.95333333333332992</c:v>
                </c:pt>
                <c:pt idx="286" formatCode="General">
                  <c:v>0.95666666666666322</c:v>
                </c:pt>
                <c:pt idx="287" formatCode="General">
                  <c:v>0.95999999999999652</c:v>
                </c:pt>
                <c:pt idx="288" formatCode="General">
                  <c:v>0.96333333333332982</c:v>
                </c:pt>
                <c:pt idx="289" formatCode="General">
                  <c:v>0.96666666666666312</c:v>
                </c:pt>
                <c:pt idx="290" formatCode="General">
                  <c:v>0.96999999999999642</c:v>
                </c:pt>
                <c:pt idx="291" formatCode="General">
                  <c:v>0.97333333333332972</c:v>
                </c:pt>
                <c:pt idx="292" formatCode="General">
                  <c:v>0.97666666666666302</c:v>
                </c:pt>
                <c:pt idx="293" formatCode="General">
                  <c:v>0.97999999999999632</c:v>
                </c:pt>
                <c:pt idx="294" formatCode="General">
                  <c:v>0.98333333333332962</c:v>
                </c:pt>
                <c:pt idx="295" formatCode="General">
                  <c:v>0.98666666666666292</c:v>
                </c:pt>
                <c:pt idx="296" formatCode="General">
                  <c:v>0.98999999999999622</c:v>
                </c:pt>
                <c:pt idx="297" formatCode="General">
                  <c:v>0.99333333333332952</c:v>
                </c:pt>
                <c:pt idx="298" formatCode="General">
                  <c:v>0.99666666666666281</c:v>
                </c:pt>
              </c:numCache>
            </c:numRef>
          </c:yVal>
        </c:ser>
        <c:ser>
          <c:idx val="0"/>
          <c:order val="1"/>
          <c:tx>
            <c:v>Smoothed estimated cumulative distribution</c:v>
          </c:tx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data'!$I$5:$I$103</c:f>
              <c:numCache>
                <c:formatCode>General</c:formatCode>
                <c:ptCount val="99"/>
                <c:pt idx="0">
                  <c:v>3.3674543333371023E-4</c:v>
                </c:pt>
                <c:pt idx="1">
                  <c:v>8.3617929755358446E-4</c:v>
                </c:pt>
                <c:pt idx="2">
                  <c:v>1.5495880920650702E-3</c:v>
                </c:pt>
                <c:pt idx="3">
                  <c:v>2.5340616303294846E-3</c:v>
                </c:pt>
                <c:pt idx="4">
                  <c:v>3.8510345786385925E-3</c:v>
                </c:pt>
                <c:pt idx="5">
                  <c:v>5.5655213628590799E-3</c:v>
                </c:pt>
                <c:pt idx="6">
                  <c:v>7.7467313960227543E-3</c:v>
                </c:pt>
                <c:pt idx="7">
                  <c:v>1.0470471637565862E-2</c:v>
                </c:pt>
                <c:pt idx="8">
                  <c:v>1.3823246713349269E-2</c:v>
                </c:pt>
                <c:pt idx="9">
                  <c:v>1.7907365207425301E-2</c:v>
                </c:pt>
                <c:pt idx="10">
                  <c:v>2.2845816188113367E-2</c:v>
                </c:pt>
                <c:pt idx="11">
                  <c:v>2.878536142914543E-2</c:v>
                </c:pt>
                <c:pt idx="12">
                  <c:v>3.5896322432515552E-2</c:v>
                </c:pt>
                <c:pt idx="13">
                  <c:v>4.4367967931816576E-2</c:v>
                </c:pt>
                <c:pt idx="14">
                  <c:v>5.4399161852168795E-2</c:v>
                </c:pt>
                <c:pt idx="15">
                  <c:v>6.6184856575961876E-2</c:v>
                </c:pt>
                <c:pt idx="16">
                  <c:v>7.9899906644117696E-2</c:v>
                </c:pt>
                <c:pt idx="17">
                  <c:v>9.5682334331193525E-2</c:v>
                </c:pt>
                <c:pt idx="18">
                  <c:v>0.11361844948949174</c:v>
                </c:pt>
                <c:pt idx="19">
                  <c:v>0.13373203254082078</c:v>
                </c:pt>
                <c:pt idx="20">
                  <c:v>0.15597914002428925</c:v>
                </c:pt>
                <c:pt idx="21">
                  <c:v>0.18024909649713439</c:v>
                </c:pt>
                <c:pt idx="22">
                  <c:v>0.20637110751942639</c:v>
                </c:pt>
                <c:pt idx="23">
                  <c:v>0.23412494900280428</c:v>
                </c:pt>
                <c:pt idx="24">
                  <c:v>0.26325363542984864</c:v>
                </c:pt>
                <c:pt idx="25">
                  <c:v>0.29347601421950464</c:v>
                </c:pt>
                <c:pt idx="26">
                  <c:v>0.32449785960301775</c:v>
                </c:pt>
                <c:pt idx="27">
                  <c:v>0.35602102285862958</c:v>
                </c:pt>
                <c:pt idx="28">
                  <c:v>0.38775116274029708</c:v>
                </c:pt>
                <c:pt idx="29">
                  <c:v>0.41940513324006229</c:v>
                </c:pt>
                <c:pt idx="30">
                  <c:v>0.45071898650798276</c:v>
                </c:pt>
                <c:pt idx="31">
                  <c:v>0.48145677418584598</c:v>
                </c:pt>
                <c:pt idx="32">
                  <c:v>0.51141923439542325</c:v>
                </c:pt>
                <c:pt idx="33">
                  <c:v>0.54045057152012654</c:v>
                </c:pt>
                <c:pt idx="34">
                  <c:v>0.56844136510758358</c:v>
                </c:pt>
                <c:pt idx="35">
                  <c:v>0.59532636544998618</c:v>
                </c:pt>
                <c:pt idx="36">
                  <c:v>0.62107729370960296</c:v>
                </c:pt>
                <c:pt idx="37">
                  <c:v>0.64569218752681024</c:v>
                </c:pt>
                <c:pt idx="38">
                  <c:v>0.66918371715623148</c:v>
                </c:pt>
                <c:pt idx="39">
                  <c:v>0.69156892157503658</c:v>
                </c:pt>
                <c:pt idx="40">
                  <c:v>0.71286207132287649</c:v>
                </c:pt>
                <c:pt idx="41">
                  <c:v>0.73307125723102118</c:v>
                </c:pt>
                <c:pt idx="42">
                  <c:v>0.75219829450285136</c:v>
                </c:pt>
                <c:pt idx="43">
                  <c:v>0.7702409166748595</c:v>
                </c:pt>
                <c:pt idx="44">
                  <c:v>0.78719606362936034</c:v>
                </c:pt>
                <c:pt idx="45">
                  <c:v>0.80306321692256888</c:v>
                </c:pt>
                <c:pt idx="46">
                  <c:v>0.81784704060698665</c:v>
                </c:pt>
                <c:pt idx="47">
                  <c:v>0.83155894005275888</c:v>
                </c:pt>
                <c:pt idx="48">
                  <c:v>0.84421751319063942</c:v>
                </c:pt>
                <c:pt idx="49">
                  <c:v>0.85584820718226695</c:v>
                </c:pt>
                <c:pt idx="50">
                  <c:v>0.86648273887191363</c:v>
                </c:pt>
                <c:pt idx="51">
                  <c:v>0.8761588846119458</c:v>
                </c:pt>
                <c:pt idx="52">
                  <c:v>0.88492101670730494</c:v>
                </c:pt>
                <c:pt idx="53">
                  <c:v>0.89282129066665394</c:v>
                </c:pt>
                <c:pt idx="54">
                  <c:v>0.89992084745557843</c:v>
                </c:pt>
                <c:pt idx="55">
                  <c:v>0.90629006176709936</c:v>
                </c:pt>
                <c:pt idx="56">
                  <c:v>0.91200697365460504</c:v>
                </c:pt>
                <c:pt idx="57">
                  <c:v>0.91715362487115026</c:v>
                </c:pt>
                <c:pt idx="58">
                  <c:v>0.92181086134264467</c:v>
                </c:pt>
                <c:pt idx="59">
                  <c:v>0.92605286779573515</c:v>
                </c:pt>
                <c:pt idx="60">
                  <c:v>0.9299429179537545</c:v>
                </c:pt>
                <c:pt idx="61">
                  <c:v>0.9335314437406832</c:v>
                </c:pt>
                <c:pt idx="62">
                  <c:v>0.93685674032261157</c:v>
                </c:pt>
                <c:pt idx="63">
                  <c:v>0.93994780046379756</c:v>
                </c:pt>
                <c:pt idx="64">
                  <c:v>0.94282824462436399</c:v>
                </c:pt>
                <c:pt idx="65">
                  <c:v>0.94552021358051586</c:v>
                </c:pt>
                <c:pt idx="66">
                  <c:v>0.94804732891344401</c:v>
                </c:pt>
                <c:pt idx="67">
                  <c:v>0.95043620698066067</c:v>
                </c:pt>
                <c:pt idx="68">
                  <c:v>0.95271637400034526</c:v>
                </c:pt>
                <c:pt idx="69">
                  <c:v>0.95491872278660828</c:v>
                </c:pt>
                <c:pt idx="70">
                  <c:v>0.95707290233206377</c:v>
                </c:pt>
                <c:pt idx="71">
                  <c:v>0.95920425742833415</c:v>
                </c:pt>
                <c:pt idx="72">
                  <c:v>0.96133108498605113</c:v>
                </c:pt>
                <c:pt idx="73">
                  <c:v>0.96346294458763837</c:v>
                </c:pt>
                <c:pt idx="74">
                  <c:v>0.96560048560596434</c:v>
                </c:pt>
                <c:pt idx="75">
                  <c:v>0.96773678186597945</c:v>
                </c:pt>
                <c:pt idx="76">
                  <c:v>0.96985967452885091</c:v>
                </c:pt>
                <c:pt idx="77">
                  <c:v>0.97195433577343571</c:v>
                </c:pt>
                <c:pt idx="78">
                  <c:v>0.97400531691585635</c:v>
                </c:pt>
                <c:pt idx="79">
                  <c:v>0.97599770045393031</c:v>
                </c:pt>
                <c:pt idx="80">
                  <c:v>0.97791744534491787</c:v>
                </c:pt>
                <c:pt idx="81">
                  <c:v>0.97975136066161084</c:v>
                </c:pt>
                <c:pt idx="82">
                  <c:v>0.98148721210598622</c:v>
                </c:pt>
                <c:pt idx="83">
                  <c:v>0.98311426506240851</c:v>
                </c:pt>
                <c:pt idx="84">
                  <c:v>0.98462423858839887</c:v>
                </c:pt>
                <c:pt idx="85">
                  <c:v>0.98601236946664306</c:v>
                </c:pt>
                <c:pt idx="86">
                  <c:v>0.98727818697092884</c:v>
                </c:pt>
                <c:pt idx="87">
                  <c:v>0.98842569099373234</c:v>
                </c:pt>
                <c:pt idx="88">
                  <c:v>0.98946283211486119</c:v>
                </c:pt>
                <c:pt idx="89">
                  <c:v>0.99040040718050815</c:v>
                </c:pt>
                <c:pt idx="90">
                  <c:v>0.991250633727771</c:v>
                </c:pt>
                <c:pt idx="91">
                  <c:v>0.99202572837569003</c:v>
                </c:pt>
                <c:pt idx="92">
                  <c:v>0.99273679709767848</c:v>
                </c:pt>
                <c:pt idx="93">
                  <c:v>0.99339325812553259</c:v>
                </c:pt>
                <c:pt idx="94">
                  <c:v>0.99400286196547982</c:v>
                </c:pt>
                <c:pt idx="95">
                  <c:v>0.99457216524364389</c:v>
                </c:pt>
                <c:pt idx="96">
                  <c:v>0.99510712019814995</c:v>
                </c:pt>
                <c:pt idx="97">
                  <c:v>0.99561336312488813</c:v>
                </c:pt>
                <c:pt idx="98">
                  <c:v>0.99609590600098352</c:v>
                </c:pt>
              </c:numCache>
            </c:numRef>
          </c:yVal>
          <c:smooth val="1"/>
        </c:ser>
        <c:axId val="68722688"/>
        <c:axId val="68724608"/>
      </c:scatterChart>
      <c:valAx>
        <c:axId val="68722688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Total closing cost, thousands of dollars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724608"/>
        <c:crosses val="autoZero"/>
        <c:crossBetween val="midCat"/>
      </c:valAx>
      <c:valAx>
        <c:axId val="687246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Cumulative distributon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722688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sz="2000"/>
          </a:pPr>
          <a:endParaRPr lang="en-US"/>
        </a:p>
      </c:txPr>
    </c:legend>
    <c:plotVisOnly val="1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Smoothed density</c:v>
          </c:tx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data'!$K$5:$K$103</c:f>
              <c:numCache>
                <c:formatCode>General</c:formatCode>
                <c:ptCount val="99"/>
                <c:pt idx="0">
                  <c:v>3.3337797900037311E-3</c:v>
                </c:pt>
                <c:pt idx="1">
                  <c:v>4.9443952557767555E-3</c:v>
                </c:pt>
                <c:pt idx="2">
                  <c:v>7.0627470656637083E-3</c:v>
                </c:pt>
                <c:pt idx="3">
                  <c:v>9.7462880288177057E-3</c:v>
                </c:pt>
                <c:pt idx="4">
                  <c:v>1.3038032188260169E-2</c:v>
                </c:pt>
                <c:pt idx="5">
                  <c:v>1.6973419163782831E-2</c:v>
                </c:pt>
                <c:pt idx="6">
                  <c:v>2.159397932832037E-2</c:v>
                </c:pt>
                <c:pt idx="7">
                  <c:v>2.696502839127676E-2</c:v>
                </c:pt>
                <c:pt idx="8">
                  <c:v>3.3192473250255733E-2</c:v>
                </c:pt>
                <c:pt idx="9">
                  <c:v>4.0432773091352729E-2</c:v>
                </c:pt>
                <c:pt idx="10">
                  <c:v>4.8890664708811857E-2</c:v>
                </c:pt>
                <c:pt idx="11">
                  <c:v>5.8801497886217427E-2</c:v>
                </c:pt>
                <c:pt idx="12">
                  <c:v>7.0398513933364243E-2</c:v>
                </c:pt>
                <c:pt idx="13">
                  <c:v>8.38692904430801E-2</c:v>
                </c:pt>
                <c:pt idx="14">
                  <c:v>9.9308819811486954E-2</c:v>
                </c:pt>
                <c:pt idx="15">
                  <c:v>0.11667837776555155</c:v>
                </c:pt>
                <c:pt idx="16">
                  <c:v>0.13577899567474269</c:v>
                </c:pt>
                <c:pt idx="17">
                  <c:v>0.15624603410205073</c:v>
                </c:pt>
                <c:pt idx="18">
                  <c:v>0.17756754006715234</c:v>
                </c:pt>
                <c:pt idx="19">
                  <c:v>0.1991244722081576</c:v>
                </c:pt>
                <c:pt idx="20">
                  <c:v>0.22024636408633799</c:v>
                </c:pt>
                <c:pt idx="21">
                  <c:v>0.24027256908116668</c:v>
                </c:pt>
                <c:pt idx="22">
                  <c:v>0.25860790912069093</c:v>
                </c:pt>
                <c:pt idx="23">
                  <c:v>0.27476303068544106</c:v>
                </c:pt>
                <c:pt idx="24">
                  <c:v>0.28837399562773941</c:v>
                </c:pt>
                <c:pt idx="25">
                  <c:v>0.29920155001759424</c:v>
                </c:pt>
                <c:pt idx="26">
                  <c:v>0.30711626929677976</c:v>
                </c:pt>
                <c:pt idx="27">
                  <c:v>0.31207931623055729</c:v>
                </c:pt>
                <c:pt idx="28">
                  <c:v>0.31412838482850824</c:v>
                </c:pt>
                <c:pt idx="29">
                  <c:v>0.31337430794767568</c:v>
                </c:pt>
                <c:pt idx="30">
                  <c:v>0.31000714735241286</c:v>
                </c:pt>
                <c:pt idx="31">
                  <c:v>0.30430409801084585</c:v>
                </c:pt>
                <c:pt idx="32">
                  <c:v>0.29662835607481486</c:v>
                </c:pt>
                <c:pt idx="33">
                  <c:v>0.28741023753456257</c:v>
                </c:pt>
                <c:pt idx="34">
                  <c:v>0.27710885651582451</c:v>
                </c:pt>
                <c:pt idx="35">
                  <c:v>0.26616150338978584</c:v>
                </c:pt>
                <c:pt idx="36">
                  <c:v>0.25493418977020577</c:v>
                </c:pt>
                <c:pt idx="37">
                  <c:v>0.24368744879035195</c:v>
                </c:pt>
                <c:pt idx="38">
                  <c:v>0.2325661433312706</c:v>
                </c:pt>
                <c:pt idx="39">
                  <c:v>0.2216135237461703</c:v>
                </c:pt>
                <c:pt idx="40">
                  <c:v>0.21080218250361507</c:v>
                </c:pt>
                <c:pt idx="41">
                  <c:v>0.20007094049063193</c:v>
                </c:pt>
                <c:pt idx="42">
                  <c:v>0.18935766899111892</c:v>
                </c:pt>
                <c:pt idx="43">
                  <c:v>0.17862195950288043</c:v>
                </c:pt>
                <c:pt idx="44">
                  <c:v>0.16785595484955876</c:v>
                </c:pt>
                <c:pt idx="45">
                  <c:v>0.1570848176027648</c:v>
                </c:pt>
                <c:pt idx="46">
                  <c:v>0.1463598544757363</c:v>
                </c:pt>
                <c:pt idx="47">
                  <c:v>0.13574780451314453</c:v>
                </c:pt>
                <c:pt idx="48">
                  <c:v>0.12531987406501729</c:v>
                </c:pt>
                <c:pt idx="49">
                  <c:v>0.11514387051711207</c:v>
                </c:pt>
                <c:pt idx="50">
                  <c:v>0.10528186372750194</c:v>
                </c:pt>
                <c:pt idx="51">
                  <c:v>9.5793842826318004E-2</c:v>
                </c:pt>
                <c:pt idx="52">
                  <c:v>8.6745107744055888E-2</c:v>
                </c:pt>
                <c:pt idx="53">
                  <c:v>7.8212712197554823E-2</c:v>
                </c:pt>
                <c:pt idx="54">
                  <c:v>7.0285612210351914E-2</c:v>
                </c:pt>
                <c:pt idx="55">
                  <c:v>6.3055221684057097E-2</c:v>
                </c:pt>
                <c:pt idx="56">
                  <c:v>5.65974276863059E-2</c:v>
                </c:pt>
                <c:pt idx="57">
                  <c:v>5.09518470437978E-2</c:v>
                </c:pt>
                <c:pt idx="58">
                  <c:v>4.6106641067794156E-2</c:v>
                </c:pt>
                <c:pt idx="59">
                  <c:v>4.1995863885595529E-2</c:v>
                </c:pt>
                <c:pt idx="60">
                  <c:v>3.8511496564391873E-2</c:v>
                </c:pt>
                <c:pt idx="61">
                  <c:v>3.5526405290594289E-2</c:v>
                </c:pt>
                <c:pt idx="62">
                  <c:v>3.2920436161090749E-2</c:v>
                </c:pt>
                <c:pt idx="63">
                  <c:v>3.0601495397741187E-2</c:v>
                </c:pt>
                <c:pt idx="64">
                  <c:v>2.8516397189607818E-2</c:v>
                </c:pt>
                <c:pt idx="65">
                  <c:v>2.6650492665903001E-2</c:v>
                </c:pt>
                <c:pt idx="66">
                  <c:v>2.501844179598919E-2</c:v>
                </c:pt>
                <c:pt idx="67">
                  <c:v>2.3649892865445141E-2</c:v>
                </c:pt>
                <c:pt idx="68">
                  <c:v>2.2573653494877874E-2</c:v>
                </c:pt>
                <c:pt idx="69">
                  <c:v>2.1803252984003683E-2</c:v>
                </c:pt>
                <c:pt idx="70">
                  <c:v>2.1326377500009343E-2</c:v>
                </c:pt>
                <c:pt idx="71">
                  <c:v>2.11004154530769E-2</c:v>
                </c:pt>
                <c:pt idx="72">
                  <c:v>2.1055592821398562E-2</c:v>
                </c:pt>
                <c:pt idx="73">
                  <c:v>2.1105410055713213E-2</c:v>
                </c:pt>
                <c:pt idx="74">
                  <c:v>2.116165608142697E-2</c:v>
                </c:pt>
                <c:pt idx="75">
                  <c:v>2.1149332974149629E-2</c:v>
                </c:pt>
                <c:pt idx="76">
                  <c:v>2.1016637362427502E-2</c:v>
                </c:pt>
                <c:pt idx="77">
                  <c:v>2.0737146321389077E-2</c:v>
                </c:pt>
                <c:pt idx="78">
                  <c:v>2.0304713309964442E-2</c:v>
                </c:pt>
                <c:pt idx="79">
                  <c:v>1.9724597026932519E-2</c:v>
                </c:pt>
                <c:pt idx="80">
                  <c:v>1.9005474420777341E-2</c:v>
                </c:pt>
                <c:pt idx="81">
                  <c:v>1.815576163526077E-2</c:v>
                </c:pt>
                <c:pt idx="82">
                  <c:v>1.7184929299316483E-2</c:v>
                </c:pt>
                <c:pt idx="83">
                  <c:v>1.6107824268580439E-2</c:v>
                </c:pt>
                <c:pt idx="84">
                  <c:v>1.4948737907304246E-2</c:v>
                </c:pt>
                <c:pt idx="85">
                  <c:v>1.3742495694617374E-2</c:v>
                </c:pt>
                <c:pt idx="86">
                  <c:v>1.2531593292428863E-2</c:v>
                </c:pt>
                <c:pt idx="87">
                  <c:v>1.136028982575445E-2</c:v>
                </c:pt>
                <c:pt idx="88">
                  <c:v>1.0267697099175127E-2</c:v>
                </c:pt>
                <c:pt idx="89">
                  <c:v>9.2819931499052502E-3</c:v>
                </c:pt>
                <c:pt idx="90">
                  <c:v>8.4172428179018349E-3</c:v>
                </c:pt>
                <c:pt idx="91">
                  <c:v>7.6734370143986992E-3</c:v>
                </c:pt>
                <c:pt idx="92">
                  <c:v>7.0395803476854951E-3</c:v>
                </c:pt>
                <c:pt idx="93">
                  <c:v>6.498964175755715E-3</c:v>
                </c:pt>
                <c:pt idx="94">
                  <c:v>6.0350780154781762E-3</c:v>
                </c:pt>
                <c:pt idx="95">
                  <c:v>5.6361024538243596E-3</c:v>
                </c:pt>
                <c:pt idx="96">
                  <c:v>5.2960540496098038E-3</c:v>
                </c:pt>
                <c:pt idx="97">
                  <c:v>5.0118049747083218E-3</c:v>
                </c:pt>
                <c:pt idx="98">
                  <c:v>4.7771744733448671E-3</c:v>
                </c:pt>
              </c:numCache>
            </c:numRef>
          </c:yVal>
          <c:smooth val="1"/>
        </c:ser>
        <c:ser>
          <c:idx val="1"/>
          <c:order val="1"/>
          <c:tx>
            <c:v>Raw estimated density</c:v>
          </c:tx>
          <c:marker>
            <c:symbol val="none"/>
          </c:marker>
          <c:xVal>
            <c:numRef>
              <c:f>'Dist data'!$C$5:$C$303</c:f>
              <c:numCache>
                <c:formatCode>General</c:formatCode>
                <c:ptCount val="299"/>
                <c:pt idx="0">
                  <c:v>0.54447063405174101</c:v>
                </c:pt>
                <c:pt idx="1">
                  <c:v>0.70581678772913059</c:v>
                </c:pt>
                <c:pt idx="2">
                  <c:v>0.86413069493737182</c:v>
                </c:pt>
                <c:pt idx="3">
                  <c:v>0.94882403151618366</c:v>
                </c:pt>
                <c:pt idx="4">
                  <c:v>1.0153758167732285</c:v>
                </c:pt>
                <c:pt idx="5">
                  <c:v>1.120413101937181</c:v>
                </c:pt>
                <c:pt idx="6">
                  <c:v>1.1790334140355254</c:v>
                </c:pt>
                <c:pt idx="7">
                  <c:v>1.2350617836417537</c:v>
                </c:pt>
                <c:pt idx="8">
                  <c:v>1.2919406280647681</c:v>
                </c:pt>
                <c:pt idx="9">
                  <c:v>1.3666504800767842</c:v>
                </c:pt>
                <c:pt idx="10">
                  <c:v>1.4478810977135459</c:v>
                </c:pt>
                <c:pt idx="11">
                  <c:v>1.4822382249903832</c:v>
                </c:pt>
                <c:pt idx="12">
                  <c:v>1.508763420019954</c:v>
                </c:pt>
                <c:pt idx="13">
                  <c:v>1.5409128157872838</c:v>
                </c:pt>
                <c:pt idx="14">
                  <c:v>1.593032555187158</c:v>
                </c:pt>
                <c:pt idx="15">
                  <c:v>1.5993863976133216</c:v>
                </c:pt>
                <c:pt idx="16">
                  <c:v>1.6157604222160455</c:v>
                </c:pt>
                <c:pt idx="17">
                  <c:v>1.6353207618565029</c:v>
                </c:pt>
                <c:pt idx="18">
                  <c:v>1.6597460543209379</c:v>
                </c:pt>
                <c:pt idx="19">
                  <c:v>1.6891033090278251</c:v>
                </c:pt>
                <c:pt idx="20">
                  <c:v>1.7213501265779374</c:v>
                </c:pt>
                <c:pt idx="21">
                  <c:v>1.751356364179991</c:v>
                </c:pt>
                <c:pt idx="22">
                  <c:v>1.7801044983167784</c:v>
                </c:pt>
                <c:pt idx="23">
                  <c:v>1.8285019121825015</c:v>
                </c:pt>
                <c:pt idx="24">
                  <c:v>1.8420630747741316</c:v>
                </c:pt>
                <c:pt idx="25">
                  <c:v>1.8510407293823863</c:v>
                </c:pt>
                <c:pt idx="26">
                  <c:v>1.8711181211754691</c:v>
                </c:pt>
                <c:pt idx="27">
                  <c:v>1.886568668119899</c:v>
                </c:pt>
                <c:pt idx="28">
                  <c:v>1.8938181201865851</c:v>
                </c:pt>
                <c:pt idx="29">
                  <c:v>1.9034464494370869</c:v>
                </c:pt>
                <c:pt idx="30">
                  <c:v>1.9164318306301082</c:v>
                </c:pt>
                <c:pt idx="31">
                  <c:v>1.948722593411305</c:v>
                </c:pt>
                <c:pt idx="32">
                  <c:v>1.9573711792136359</c:v>
                </c:pt>
                <c:pt idx="33">
                  <c:v>1.9744902908715491</c:v>
                </c:pt>
                <c:pt idx="34">
                  <c:v>1.9860604984960353</c:v>
                </c:pt>
                <c:pt idx="35">
                  <c:v>1.9933779220885106</c:v>
                </c:pt>
                <c:pt idx="36">
                  <c:v>2.0079947250377619</c:v>
                </c:pt>
                <c:pt idx="37">
                  <c:v>2.0204545055009611</c:v>
                </c:pt>
                <c:pt idx="38">
                  <c:v>2.0351886072284699</c:v>
                </c:pt>
                <c:pt idx="39">
                  <c:v>2.053434267516391</c:v>
                </c:pt>
                <c:pt idx="40">
                  <c:v>2.0574274133119674</c:v>
                </c:pt>
                <c:pt idx="41">
                  <c:v>2.0803884160847228</c:v>
                </c:pt>
                <c:pt idx="42">
                  <c:v>2.0985452260585102</c:v>
                </c:pt>
                <c:pt idx="43">
                  <c:v>2.1099992343939182</c:v>
                </c:pt>
                <c:pt idx="44">
                  <c:v>2.1300263738176479</c:v>
                </c:pt>
                <c:pt idx="45">
                  <c:v>2.1463928186743404</c:v>
                </c:pt>
                <c:pt idx="46">
                  <c:v>2.1514907697898442</c:v>
                </c:pt>
                <c:pt idx="47">
                  <c:v>2.1620120011292383</c:v>
                </c:pt>
                <c:pt idx="48">
                  <c:v>2.1669223634721471</c:v>
                </c:pt>
                <c:pt idx="49">
                  <c:v>2.1849415482167616</c:v>
                </c:pt>
                <c:pt idx="50">
                  <c:v>2.195052340482242</c:v>
                </c:pt>
                <c:pt idx="51">
                  <c:v>2.2083259356665392</c:v>
                </c:pt>
                <c:pt idx="52">
                  <c:v>2.2245469212274624</c:v>
                </c:pt>
                <c:pt idx="53">
                  <c:v>2.2374028965428692</c:v>
                </c:pt>
                <c:pt idx="54">
                  <c:v>2.2587252244338742</c:v>
                </c:pt>
                <c:pt idx="55">
                  <c:v>2.2644815657767645</c:v>
                </c:pt>
                <c:pt idx="56">
                  <c:v>2.2721978369417983</c:v>
                </c:pt>
                <c:pt idx="57">
                  <c:v>2.2742126973418468</c:v>
                </c:pt>
                <c:pt idx="58">
                  <c:v>2.2832669595214088</c:v>
                </c:pt>
                <c:pt idx="59">
                  <c:v>2.2944409240816639</c:v>
                </c:pt>
                <c:pt idx="60">
                  <c:v>2.3069191977993997</c:v>
                </c:pt>
                <c:pt idx="61">
                  <c:v>2.3162459749824178</c:v>
                </c:pt>
                <c:pt idx="62">
                  <c:v>2.3306580532373631</c:v>
                </c:pt>
                <c:pt idx="63">
                  <c:v>2.3452748869124793</c:v>
                </c:pt>
                <c:pt idx="64">
                  <c:v>2.3557439109362153</c:v>
                </c:pt>
                <c:pt idx="65">
                  <c:v>2.3606623225570074</c:v>
                </c:pt>
                <c:pt idx="66">
                  <c:v>2.3784732125063899</c:v>
                </c:pt>
                <c:pt idx="67">
                  <c:v>2.38662887284109</c:v>
                </c:pt>
                <c:pt idx="68">
                  <c:v>2.3920984508098151</c:v>
                </c:pt>
                <c:pt idx="69">
                  <c:v>2.3982876541115488</c:v>
                </c:pt>
                <c:pt idx="70">
                  <c:v>2.4102585999213755</c:v>
                </c:pt>
                <c:pt idx="71">
                  <c:v>2.4140082784971142</c:v>
                </c:pt>
                <c:pt idx="72">
                  <c:v>2.4196215709835207</c:v>
                </c:pt>
                <c:pt idx="73">
                  <c:v>2.4387511191202536</c:v>
                </c:pt>
                <c:pt idx="74">
                  <c:v>2.4459823790504172</c:v>
                </c:pt>
                <c:pt idx="75">
                  <c:v>2.4566339420406433</c:v>
                </c:pt>
                <c:pt idx="76">
                  <c:v>2.4706675534374165</c:v>
                </c:pt>
                <c:pt idx="77">
                  <c:v>2.4876477268975998</c:v>
                </c:pt>
                <c:pt idx="78">
                  <c:v>2.4963773787156684</c:v>
                </c:pt>
                <c:pt idx="79">
                  <c:v>2.5022259896659333</c:v>
                </c:pt>
                <c:pt idx="80">
                  <c:v>2.5164216914646036</c:v>
                </c:pt>
                <c:pt idx="81">
                  <c:v>2.5320469705781745</c:v>
                </c:pt>
                <c:pt idx="82">
                  <c:v>2.5489995259120009</c:v>
                </c:pt>
                <c:pt idx="83">
                  <c:v>2.5558238719785402</c:v>
                </c:pt>
                <c:pt idx="84">
                  <c:v>2.5757744150557675</c:v>
                </c:pt>
                <c:pt idx="85">
                  <c:v>2.5803759729062801</c:v>
                </c:pt>
                <c:pt idx="86">
                  <c:v>2.5926329397133108</c:v>
                </c:pt>
                <c:pt idx="87">
                  <c:v>2.6111764142539293</c:v>
                </c:pt>
                <c:pt idx="88">
                  <c:v>2.6166446714384559</c:v>
                </c:pt>
                <c:pt idx="89">
                  <c:v>2.6212732168691932</c:v>
                </c:pt>
                <c:pt idx="90">
                  <c:v>2.6230845637923927</c:v>
                </c:pt>
                <c:pt idx="91">
                  <c:v>2.6349179072419484</c:v>
                </c:pt>
                <c:pt idx="92">
                  <c:v>2.6494760154819286</c:v>
                </c:pt>
                <c:pt idx="93">
                  <c:v>2.6657534737171544</c:v>
                </c:pt>
                <c:pt idx="94">
                  <c:v>2.6737310843960813</c:v>
                </c:pt>
                <c:pt idx="95">
                  <c:v>2.6867309789352221</c:v>
                </c:pt>
                <c:pt idx="96">
                  <c:v>2.6878308325357767</c:v>
                </c:pt>
                <c:pt idx="97">
                  <c:v>2.6959373328824157</c:v>
                </c:pt>
                <c:pt idx="98">
                  <c:v>2.706667445767295</c:v>
                </c:pt>
                <c:pt idx="99">
                  <c:v>2.7161792586673594</c:v>
                </c:pt>
                <c:pt idx="100">
                  <c:v>2.7275105465069629</c:v>
                </c:pt>
                <c:pt idx="101">
                  <c:v>2.7371282768634284</c:v>
                </c:pt>
                <c:pt idx="102">
                  <c:v>2.7401772271177847</c:v>
                </c:pt>
                <c:pt idx="103">
                  <c:v>2.7463691715121543</c:v>
                </c:pt>
                <c:pt idx="104">
                  <c:v>2.7503428619482326</c:v>
                </c:pt>
                <c:pt idx="105">
                  <c:v>2.7584210389738644</c:v>
                </c:pt>
                <c:pt idx="106">
                  <c:v>2.7698906742739919</c:v>
                </c:pt>
                <c:pt idx="107">
                  <c:v>2.7799291951843186</c:v>
                </c:pt>
                <c:pt idx="108">
                  <c:v>2.7936340250640987</c:v>
                </c:pt>
                <c:pt idx="109">
                  <c:v>2.7968891803439018</c:v>
                </c:pt>
                <c:pt idx="110">
                  <c:v>2.8059106663126685</c:v>
                </c:pt>
                <c:pt idx="111">
                  <c:v>2.8075944008413707</c:v>
                </c:pt>
                <c:pt idx="112">
                  <c:v>2.8153048425536102</c:v>
                </c:pt>
                <c:pt idx="113">
                  <c:v>2.8337344139001894</c:v>
                </c:pt>
                <c:pt idx="114">
                  <c:v>2.852798222833143</c:v>
                </c:pt>
                <c:pt idx="115">
                  <c:v>2.8645444643970377</c:v>
                </c:pt>
                <c:pt idx="116">
                  <c:v>2.8657773431687277</c:v>
                </c:pt>
                <c:pt idx="117">
                  <c:v>2.8776002763242738</c:v>
                </c:pt>
                <c:pt idx="118">
                  <c:v>2.8949347612721468</c:v>
                </c:pt>
                <c:pt idx="119">
                  <c:v>2.9145352360714023</c:v>
                </c:pt>
                <c:pt idx="120">
                  <c:v>2.9358567232982171</c:v>
                </c:pt>
                <c:pt idx="121">
                  <c:v>2.940757631344364</c:v>
                </c:pt>
                <c:pt idx="122">
                  <c:v>2.942407421590703</c:v>
                </c:pt>
                <c:pt idx="123">
                  <c:v>2.9705170900176308</c:v>
                </c:pt>
                <c:pt idx="124">
                  <c:v>2.9732319541151426</c:v>
                </c:pt>
                <c:pt idx="125">
                  <c:v>2.9768469603712897</c:v>
                </c:pt>
                <c:pt idx="126">
                  <c:v>2.9857824428878068</c:v>
                </c:pt>
                <c:pt idx="127">
                  <c:v>3.0004119853454627</c:v>
                </c:pt>
                <c:pt idx="128">
                  <c:v>3.0025182077217569</c:v>
                </c:pt>
                <c:pt idx="129">
                  <c:v>3.012893829034426</c:v>
                </c:pt>
                <c:pt idx="130">
                  <c:v>3.0204000732382461</c:v>
                </c:pt>
                <c:pt idx="131">
                  <c:v>3.0422476195985566</c:v>
                </c:pt>
                <c:pt idx="132">
                  <c:v>3.0510482810389927</c:v>
                </c:pt>
                <c:pt idx="133">
                  <c:v>3.0681349518570027</c:v>
                </c:pt>
                <c:pt idx="134">
                  <c:v>3.0766332952637274</c:v>
                </c:pt>
                <c:pt idx="135">
                  <c:v>3.0839525358633808</c:v>
                </c:pt>
                <c:pt idx="136">
                  <c:v>3.0921763188261022</c:v>
                </c:pt>
                <c:pt idx="137">
                  <c:v>3.098147040273211</c:v>
                </c:pt>
                <c:pt idx="138">
                  <c:v>3.104909837897329</c:v>
                </c:pt>
                <c:pt idx="139">
                  <c:v>3.1230668818381426</c:v>
                </c:pt>
                <c:pt idx="140">
                  <c:v>3.1320661881072511</c:v>
                </c:pt>
                <c:pt idx="141">
                  <c:v>3.1414588960534164</c:v>
                </c:pt>
                <c:pt idx="142">
                  <c:v>3.1439838068298176</c:v>
                </c:pt>
                <c:pt idx="143">
                  <c:v>3.1503830829093156</c:v>
                </c:pt>
                <c:pt idx="144">
                  <c:v>3.1570058522830875</c:v>
                </c:pt>
                <c:pt idx="145">
                  <c:v>3.1671188505042309</c:v>
                </c:pt>
                <c:pt idx="146">
                  <c:v>3.1689584292185091</c:v>
                </c:pt>
                <c:pt idx="147">
                  <c:v>3.1760484580209347</c:v>
                </c:pt>
                <c:pt idx="148">
                  <c:v>3.1818198747707873</c:v>
                </c:pt>
                <c:pt idx="149">
                  <c:v>3.1938719044123243</c:v>
                </c:pt>
                <c:pt idx="150">
                  <c:v>3.2043263842744532</c:v>
                </c:pt>
                <c:pt idx="151">
                  <c:v>3.212289928479513</c:v>
                </c:pt>
                <c:pt idx="152">
                  <c:v>3.2175889971821099</c:v>
                </c:pt>
                <c:pt idx="153">
                  <c:v>3.2287771536111451</c:v>
                </c:pt>
                <c:pt idx="154">
                  <c:v>3.2332933105684694</c:v>
                </c:pt>
                <c:pt idx="155">
                  <c:v>3.2444976868322026</c:v>
                </c:pt>
                <c:pt idx="156">
                  <c:v>3.2668424663821409</c:v>
                </c:pt>
                <c:pt idx="157">
                  <c:v>3.2778818219286228</c:v>
                </c:pt>
                <c:pt idx="158">
                  <c:v>3.2896417966261406</c:v>
                </c:pt>
                <c:pt idx="159">
                  <c:v>3.3155434384216256</c:v>
                </c:pt>
                <c:pt idx="160">
                  <c:v>3.3269596439589799</c:v>
                </c:pt>
                <c:pt idx="161">
                  <c:v>3.3395557792372181</c:v>
                </c:pt>
                <c:pt idx="162">
                  <c:v>3.3453114535516839</c:v>
                </c:pt>
                <c:pt idx="163">
                  <c:v>3.3607663066954454</c:v>
                </c:pt>
                <c:pt idx="164">
                  <c:v>3.3665136811592675</c:v>
                </c:pt>
                <c:pt idx="165">
                  <c:v>3.3922669620631973</c:v>
                </c:pt>
                <c:pt idx="166">
                  <c:v>3.4041115926847656</c:v>
                </c:pt>
                <c:pt idx="167">
                  <c:v>3.4201993119259577</c:v>
                </c:pt>
                <c:pt idx="168">
                  <c:v>3.4280294824402553</c:v>
                </c:pt>
                <c:pt idx="169">
                  <c:v>3.4367260356901066</c:v>
                </c:pt>
                <c:pt idx="170">
                  <c:v>3.4528719724499664</c:v>
                </c:pt>
                <c:pt idx="171">
                  <c:v>3.4590319741372522</c:v>
                </c:pt>
                <c:pt idx="172">
                  <c:v>3.4690075480420379</c:v>
                </c:pt>
                <c:pt idx="173">
                  <c:v>3.4813469457719854</c:v>
                </c:pt>
                <c:pt idx="174">
                  <c:v>3.4895713285062588</c:v>
                </c:pt>
                <c:pt idx="175">
                  <c:v>3.5047370594811174</c:v>
                </c:pt>
                <c:pt idx="176">
                  <c:v>3.5229056953245217</c:v>
                </c:pt>
                <c:pt idx="177">
                  <c:v>3.5333530105893849</c:v>
                </c:pt>
                <c:pt idx="178">
                  <c:v>3.5511857203564308</c:v>
                </c:pt>
                <c:pt idx="179">
                  <c:v>3.5608440610686323</c:v>
                </c:pt>
                <c:pt idx="180">
                  <c:v>3.5732775979209324</c:v>
                </c:pt>
                <c:pt idx="181">
                  <c:v>3.584140949917888</c:v>
                </c:pt>
                <c:pt idx="182">
                  <c:v>3.6044992718231152</c:v>
                </c:pt>
                <c:pt idx="183">
                  <c:v>3.6243387477664335</c:v>
                </c:pt>
                <c:pt idx="184">
                  <c:v>3.6383626004900447</c:v>
                </c:pt>
                <c:pt idx="185">
                  <c:v>3.6575127473577034</c:v>
                </c:pt>
                <c:pt idx="186">
                  <c:v>3.6664183966877815</c:v>
                </c:pt>
                <c:pt idx="187">
                  <c:v>3.6723568890564078</c:v>
                </c:pt>
                <c:pt idx="188">
                  <c:v>3.6829339995861572</c:v>
                </c:pt>
                <c:pt idx="189">
                  <c:v>3.6993887597768942</c:v>
                </c:pt>
                <c:pt idx="190">
                  <c:v>3.7021880881863911</c:v>
                </c:pt>
                <c:pt idx="191">
                  <c:v>3.7163660816764641</c:v>
                </c:pt>
                <c:pt idx="192">
                  <c:v>3.7293116053373456</c:v>
                </c:pt>
                <c:pt idx="193">
                  <c:v>3.7434503652074147</c:v>
                </c:pt>
                <c:pt idx="194">
                  <c:v>3.7474735850504932</c:v>
                </c:pt>
                <c:pt idx="195">
                  <c:v>3.7649697423766622</c:v>
                </c:pt>
                <c:pt idx="196">
                  <c:v>3.7857869489847995</c:v>
                </c:pt>
                <c:pt idx="197">
                  <c:v>3.8197619216052123</c:v>
                </c:pt>
                <c:pt idx="198">
                  <c:v>3.8317804146001011</c:v>
                </c:pt>
                <c:pt idx="199">
                  <c:v>3.8447894475813573</c:v>
                </c:pt>
                <c:pt idx="200">
                  <c:v>3.8628551342874551</c:v>
                </c:pt>
                <c:pt idx="201">
                  <c:v>3.8784582670941985</c:v>
                </c:pt>
                <c:pt idx="202">
                  <c:v>3.8952609757755443</c:v>
                </c:pt>
                <c:pt idx="203">
                  <c:v>3.8987099996607593</c:v>
                </c:pt>
                <c:pt idx="204">
                  <c:v>3.9230062408815556</c:v>
                </c:pt>
                <c:pt idx="205">
                  <c:v>3.9490571744815508</c:v>
                </c:pt>
                <c:pt idx="206">
                  <c:v>3.9524885911611882</c:v>
                </c:pt>
                <c:pt idx="207">
                  <c:v>3.9539996383001652</c:v>
                </c:pt>
                <c:pt idx="208">
                  <c:v>3.9726871366246179</c:v>
                </c:pt>
                <c:pt idx="209">
                  <c:v>3.9844465110528722</c:v>
                </c:pt>
                <c:pt idx="210">
                  <c:v>3.9927460260799168</c:v>
                </c:pt>
                <c:pt idx="211">
                  <c:v>4.0160281081709517</c:v>
                </c:pt>
                <c:pt idx="212">
                  <c:v>4.0273757337217688</c:v>
                </c:pt>
                <c:pt idx="213">
                  <c:v>4.0464974848994704</c:v>
                </c:pt>
                <c:pt idx="214">
                  <c:v>4.0545104100311065</c:v>
                </c:pt>
                <c:pt idx="215">
                  <c:v>4.0860282492703108</c:v>
                </c:pt>
                <c:pt idx="216">
                  <c:v>4.090780454670214</c:v>
                </c:pt>
                <c:pt idx="217">
                  <c:v>4.1114500394554927</c:v>
                </c:pt>
                <c:pt idx="218">
                  <c:v>4.1329634981783299</c:v>
                </c:pt>
                <c:pt idx="219">
                  <c:v>4.1346081618961605</c:v>
                </c:pt>
                <c:pt idx="220">
                  <c:v>4.162257862034318</c:v>
                </c:pt>
                <c:pt idx="221">
                  <c:v>4.1715697876515714</c:v>
                </c:pt>
                <c:pt idx="222">
                  <c:v>4.1802979255589747</c:v>
                </c:pt>
                <c:pt idx="223">
                  <c:v>4.2007355027273112</c:v>
                </c:pt>
                <c:pt idx="224">
                  <c:v>4.2232512912917848</c:v>
                </c:pt>
                <c:pt idx="225">
                  <c:v>4.2568575589210322</c:v>
                </c:pt>
                <c:pt idx="226">
                  <c:v>4.2746690754957823</c:v>
                </c:pt>
                <c:pt idx="227">
                  <c:v>4.2896790656009207</c:v>
                </c:pt>
                <c:pt idx="228">
                  <c:v>4.3155133144151456</c:v>
                </c:pt>
                <c:pt idx="229">
                  <c:v>4.3347890666305418</c:v>
                </c:pt>
                <c:pt idx="230">
                  <c:v>4.3461879914852828</c:v>
                </c:pt>
                <c:pt idx="231">
                  <c:v>4.3604334953728019</c:v>
                </c:pt>
                <c:pt idx="232">
                  <c:v>4.3796454982527564</c:v>
                </c:pt>
                <c:pt idx="233">
                  <c:v>4.4136029274019233</c:v>
                </c:pt>
                <c:pt idx="234">
                  <c:v>4.4246702441434795</c:v>
                </c:pt>
                <c:pt idx="235">
                  <c:v>4.4419293751617817</c:v>
                </c:pt>
                <c:pt idx="236">
                  <c:v>4.4515972599539442</c:v>
                </c:pt>
                <c:pt idx="237">
                  <c:v>4.4701299897358266</c:v>
                </c:pt>
                <c:pt idx="238">
                  <c:v>4.4991409691299147</c:v>
                </c:pt>
                <c:pt idx="239">
                  <c:v>4.5161766203987721</c:v>
                </c:pt>
                <c:pt idx="240">
                  <c:v>4.5359540662083884</c:v>
                </c:pt>
                <c:pt idx="241">
                  <c:v>4.5539737507448432</c:v>
                </c:pt>
                <c:pt idx="242">
                  <c:v>4.573574851189834</c:v>
                </c:pt>
                <c:pt idx="243">
                  <c:v>4.5943235214064604</c:v>
                </c:pt>
                <c:pt idx="244">
                  <c:v>4.6062507854444998</c:v>
                </c:pt>
                <c:pt idx="245">
                  <c:v>4.6299937481765028</c:v>
                </c:pt>
                <c:pt idx="246">
                  <c:v>4.6579565869796422</c:v>
                </c:pt>
                <c:pt idx="247">
                  <c:v>4.6671064240232569</c:v>
                </c:pt>
                <c:pt idx="248">
                  <c:v>4.7012728918171529</c:v>
                </c:pt>
                <c:pt idx="249">
                  <c:v>4.7372800907730177</c:v>
                </c:pt>
                <c:pt idx="250">
                  <c:v>4.7714235786844981</c:v>
                </c:pt>
                <c:pt idx="251">
                  <c:v>4.8180845181121512</c:v>
                </c:pt>
                <c:pt idx="252">
                  <c:v>4.8364828074794275</c:v>
                </c:pt>
                <c:pt idx="253">
                  <c:v>4.8873716891384369</c:v>
                </c:pt>
                <c:pt idx="254">
                  <c:v>4.9039434791766174</c:v>
                </c:pt>
                <c:pt idx="255">
                  <c:v>4.9124715200861928</c:v>
                </c:pt>
                <c:pt idx="256">
                  <c:v>4.9391508599505096</c:v>
                </c:pt>
                <c:pt idx="257">
                  <c:v>4.9683641106173146</c:v>
                </c:pt>
                <c:pt idx="258">
                  <c:v>4.9921356398135002</c:v>
                </c:pt>
                <c:pt idx="259">
                  <c:v>4.999713534154985</c:v>
                </c:pt>
                <c:pt idx="260">
                  <c:v>5.0142787522074217</c:v>
                </c:pt>
                <c:pt idx="261">
                  <c:v>5.03477015379476</c:v>
                </c:pt>
                <c:pt idx="262">
                  <c:v>5.0858403069721874</c:v>
                </c:pt>
                <c:pt idx="263">
                  <c:v>5.1922564126611217</c:v>
                </c:pt>
                <c:pt idx="264">
                  <c:v>5.2506532299065976</c:v>
                </c:pt>
                <c:pt idx="265">
                  <c:v>5.3037450170835587</c:v>
                </c:pt>
                <c:pt idx="266">
                  <c:v>5.3104260664773264</c:v>
                </c:pt>
                <c:pt idx="267">
                  <c:v>5.3259090997450924</c:v>
                </c:pt>
                <c:pt idx="268">
                  <c:v>5.3586804367388945</c:v>
                </c:pt>
                <c:pt idx="269">
                  <c:v>5.3771271419031059</c:v>
                </c:pt>
                <c:pt idx="270">
                  <c:v>5.4111366130568364</c:v>
                </c:pt>
                <c:pt idx="271">
                  <c:v>5.4910324252015181</c:v>
                </c:pt>
                <c:pt idx="272">
                  <c:v>5.5189564324261546</c:v>
                </c:pt>
                <c:pt idx="273">
                  <c:v>5.6508854661185843</c:v>
                </c:pt>
                <c:pt idx="274">
                  <c:v>5.703743094794385</c:v>
                </c:pt>
                <c:pt idx="275">
                  <c:v>5.8315113412757391</c:v>
                </c:pt>
                <c:pt idx="276">
                  <c:v>5.9426755677526737</c:v>
                </c:pt>
                <c:pt idx="277">
                  <c:v>6.0257788929523288</c:v>
                </c:pt>
                <c:pt idx="278">
                  <c:v>6.0737447366135306</c:v>
                </c:pt>
                <c:pt idx="279">
                  <c:v>6.1546699798699231</c:v>
                </c:pt>
                <c:pt idx="280">
                  <c:v>6.2434729499180683</c:v>
                </c:pt>
                <c:pt idx="281">
                  <c:v>6.4158911211158154</c:v>
                </c:pt>
                <c:pt idx="282">
                  <c:v>6.4666503239277553</c:v>
                </c:pt>
                <c:pt idx="283">
                  <c:v>6.6697623766395679</c:v>
                </c:pt>
                <c:pt idx="284">
                  <c:v>6.7554228990874652</c:v>
                </c:pt>
                <c:pt idx="285">
                  <c:v>6.9693748242430482</c:v>
                </c:pt>
                <c:pt idx="286">
                  <c:v>7.1508005343858621</c:v>
                </c:pt>
                <c:pt idx="287">
                  <c:v>7.4026561756840721</c:v>
                </c:pt>
                <c:pt idx="288">
                  <c:v>7.4768858187116987</c:v>
                </c:pt>
                <c:pt idx="289">
                  <c:v>7.6046494038660448</c:v>
                </c:pt>
                <c:pt idx="290">
                  <c:v>7.7048674579124761</c:v>
                </c:pt>
                <c:pt idx="291">
                  <c:v>7.9755989225976496</c:v>
                </c:pt>
                <c:pt idx="292">
                  <c:v>8.0652116558318347</c:v>
                </c:pt>
                <c:pt idx="293">
                  <c:v>8.2760140570377771</c:v>
                </c:pt>
                <c:pt idx="294">
                  <c:v>8.421902563804661</c:v>
                </c:pt>
                <c:pt idx="295">
                  <c:v>8.6622674245179123</c:v>
                </c:pt>
                <c:pt idx="296">
                  <c:v>9.0449480211265492</c:v>
                </c:pt>
                <c:pt idx="297">
                  <c:v>9.5739276533636719</c:v>
                </c:pt>
                <c:pt idx="298">
                  <c:v>10.311566398659695</c:v>
                </c:pt>
              </c:numCache>
            </c:numRef>
          </c:xVal>
          <c:yVal>
            <c:numRef>
              <c:f>'Dist data'!$J$5:$J$303</c:f>
              <c:numCache>
                <c:formatCode>General</c:formatCode>
                <c:ptCount val="299"/>
                <c:pt idx="0">
                  <c:v>6.1221544833886619E-3</c:v>
                </c:pt>
                <c:pt idx="1">
                  <c:v>2.0659515317596654E-2</c:v>
                </c:pt>
                <c:pt idx="2">
                  <c:v>2.1055214870976367E-2</c:v>
                </c:pt>
                <c:pt idx="3">
                  <c:v>3.9357681111447086E-2</c:v>
                </c:pt>
                <c:pt idx="4">
                  <c:v>5.008630978806812E-2</c:v>
                </c:pt>
                <c:pt idx="5">
                  <c:v>3.1734762833315236E-2</c:v>
                </c:pt>
                <c:pt idx="6">
                  <c:v>5.6863111334875961E-2</c:v>
                </c:pt>
                <c:pt idx="7">
                  <c:v>5.949367002395857E-2</c:v>
                </c:pt>
                <c:pt idx="8">
                  <c:v>5.8604097308007128E-2</c:v>
                </c:pt>
                <c:pt idx="9">
                  <c:v>4.4617051748371911E-2</c:v>
                </c:pt>
                <c:pt idx="10">
                  <c:v>4.1035430116252172E-2</c:v>
                </c:pt>
                <c:pt idx="11">
                  <c:v>9.7020141016870912E-2</c:v>
                </c:pt>
                <c:pt idx="12">
                  <c:v>0.12566668518807358</c:v>
                </c:pt>
                <c:pt idx="13">
                  <c:v>0.10368261218522394</c:v>
                </c:pt>
                <c:pt idx="14">
                  <c:v>6.3955295473740917E-2</c:v>
                </c:pt>
                <c:pt idx="15">
                  <c:v>0.52461693409447696</c:v>
                </c:pt>
                <c:pt idx="16">
                  <c:v>0.20357446713368216</c:v>
                </c:pt>
                <c:pt idx="17">
                  <c:v>0.17041285553339183</c:v>
                </c:pt>
                <c:pt idx="18">
                  <c:v>0.1364705596949107</c:v>
                </c:pt>
                <c:pt idx="19">
                  <c:v>0.11354376853743525</c:v>
                </c:pt>
                <c:pt idx="20">
                  <c:v>0.10336937368015493</c:v>
                </c:pt>
                <c:pt idx="21">
                  <c:v>0.11108801368370179</c:v>
                </c:pt>
                <c:pt idx="22">
                  <c:v>0.11594955406402689</c:v>
                </c:pt>
                <c:pt idx="23">
                  <c:v>6.8874203538675668E-2</c:v>
                </c:pt>
                <c:pt idx="24">
                  <c:v>0.24579996816723193</c:v>
                </c:pt>
                <c:pt idx="25">
                  <c:v>0.37129222261106126</c:v>
                </c:pt>
                <c:pt idx="26">
                  <c:v>0.16602422105852224</c:v>
                </c:pt>
                <c:pt idx="27">
                  <c:v>0.21574209284125256</c:v>
                </c:pt>
                <c:pt idx="28">
                  <c:v>0.45980486561890732</c:v>
                </c:pt>
                <c:pt idx="29">
                  <c:v>0.34620059686467797</c:v>
                </c:pt>
                <c:pt idx="30">
                  <c:v>0.25669892040787634</c:v>
                </c:pt>
                <c:pt idx="31">
                  <c:v>0.1032286959561811</c:v>
                </c:pt>
                <c:pt idx="32">
                  <c:v>0.38541946735788601</c:v>
                </c:pt>
                <c:pt idx="33">
                  <c:v>0.19471415339431547</c:v>
                </c:pt>
                <c:pt idx="34">
                  <c:v>0.28809624178903859</c:v>
                </c:pt>
                <c:pt idx="35">
                  <c:v>0.4555337396021561</c:v>
                </c:pt>
                <c:pt idx="36">
                  <c:v>0.2280480447678252</c:v>
                </c:pt>
                <c:pt idx="37">
                  <c:v>0.26752745308623727</c:v>
                </c:pt>
                <c:pt idx="38">
                  <c:v>0.22623254508348672</c:v>
                </c:pt>
                <c:pt idx="39">
                  <c:v>0.18269184456646137</c:v>
                </c:pt>
                <c:pt idx="40">
                  <c:v>0.83476374366946049</c:v>
                </c:pt>
                <c:pt idx="41">
                  <c:v>0.14517368280136864</c:v>
                </c:pt>
                <c:pt idx="42">
                  <c:v>0.18358584675092096</c:v>
                </c:pt>
                <c:pt idx="43">
                  <c:v>0.29101893727708722</c:v>
                </c:pt>
                <c:pt idx="44">
                  <c:v>0.16644081128150257</c:v>
                </c:pt>
                <c:pt idx="45">
                  <c:v>0.20366874800976009</c:v>
                </c:pt>
                <c:pt idx="46">
                  <c:v>0.65385745328079869</c:v>
                </c:pt>
                <c:pt idx="47">
                  <c:v>0.31681969779074343</c:v>
                </c:pt>
                <c:pt idx="48">
                  <c:v>0.6788365298840171</c:v>
                </c:pt>
                <c:pt idx="49">
                  <c:v>0.18498802141032414</c:v>
                </c:pt>
                <c:pt idx="50">
                  <c:v>0.32968072588275621</c:v>
                </c:pt>
                <c:pt idx="51">
                  <c:v>0.25112513128897312</c:v>
                </c:pt>
                <c:pt idx="52">
                  <c:v>0.20549511747075477</c:v>
                </c:pt>
                <c:pt idx="53">
                  <c:v>0.25928280442002993</c:v>
                </c:pt>
                <c:pt idx="54">
                  <c:v>0.15633064787168552</c:v>
                </c:pt>
                <c:pt idx="55">
                  <c:v>0.5790715203938307</c:v>
                </c:pt>
                <c:pt idx="56">
                  <c:v>0.43198758338590931</c:v>
                </c:pt>
                <c:pt idx="57">
                  <c:v>1.6543743344467408</c:v>
                </c:pt>
                <c:pt idx="58">
                  <c:v>0.36815074130033637</c:v>
                </c:pt>
                <c:pt idx="59">
                  <c:v>0.29831250272528465</c:v>
                </c:pt>
                <c:pt idx="60">
                  <c:v>0.267130967691112</c:v>
                </c:pt>
                <c:pt idx="61">
                  <c:v>0.35739390659000175</c:v>
                </c:pt>
                <c:pt idx="62">
                  <c:v>0.23128748500859353</c:v>
                </c:pt>
                <c:pt idx="63">
                  <c:v>0.22804756539085583</c:v>
                </c:pt>
                <c:pt idx="64">
                  <c:v>0.31839962596091248</c:v>
                </c:pt>
                <c:pt idx="65">
                  <c:v>0.67772557287438051</c:v>
                </c:pt>
                <c:pt idx="66">
                  <c:v>0.18715141931742141</c:v>
                </c:pt>
                <c:pt idx="67">
                  <c:v>0.40871409506240552</c:v>
                </c:pt>
                <c:pt idx="68">
                  <c:v>0.60943154159119328</c:v>
                </c:pt>
                <c:pt idx="69">
                  <c:v>0.53857227995720014</c:v>
                </c:pt>
                <c:pt idx="70">
                  <c:v>0.27845196079636958</c:v>
                </c:pt>
                <c:pt idx="71">
                  <c:v>0.88896508487441317</c:v>
                </c:pt>
                <c:pt idx="72">
                  <c:v>0.59382854918134609</c:v>
                </c:pt>
                <c:pt idx="73">
                  <c:v>0.17425050029972308</c:v>
                </c:pt>
                <c:pt idx="74">
                  <c:v>0.46096162570910643</c:v>
                </c:pt>
                <c:pt idx="75">
                  <c:v>0.31294311796231056</c:v>
                </c:pt>
                <c:pt idx="76">
                  <c:v>0.23752498477332684</c:v>
                </c:pt>
                <c:pt idx="77">
                  <c:v>0.19630737819902966</c:v>
                </c:pt>
                <c:pt idx="78">
                  <c:v>0.38184035317811943</c:v>
                </c:pt>
                <c:pt idx="79">
                  <c:v>0.56993589788740495</c:v>
                </c:pt>
                <c:pt idx="80">
                  <c:v>0.23481285959709133</c:v>
                </c:pt>
                <c:pt idx="81">
                  <c:v>0.21332952257078436</c:v>
                </c:pt>
                <c:pt idx="82">
                  <c:v>0.19662719086851504</c:v>
                </c:pt>
                <c:pt idx="83">
                  <c:v>0.48844728869731407</c:v>
                </c:pt>
                <c:pt idx="84">
                  <c:v>0.16707982937758664</c:v>
                </c:pt>
                <c:pt idx="85">
                  <c:v>0.72439235615870012</c:v>
                </c:pt>
                <c:pt idx="86">
                  <c:v>0.2719541780452</c:v>
                </c:pt>
                <c:pt idx="87">
                  <c:v>0.17975775392210525</c:v>
                </c:pt>
                <c:pt idx="88">
                  <c:v>0.60957874160812953</c:v>
                </c:pt>
                <c:pt idx="89">
                  <c:v>0.72016865410832531</c:v>
                </c:pt>
                <c:pt idx="90">
                  <c:v>1.8402511913319368</c:v>
                </c:pt>
                <c:pt idx="91">
                  <c:v>0.2816899000306205</c:v>
                </c:pt>
                <c:pt idx="92">
                  <c:v>0.22896747835540726</c:v>
                </c:pt>
                <c:pt idx="93">
                  <c:v>0.20478217699368473</c:v>
                </c:pt>
                <c:pt idx="94">
                  <c:v>0.41783604985117179</c:v>
                </c:pt>
                <c:pt idx="95">
                  <c:v>0.2564123365229744</c:v>
                </c:pt>
                <c:pt idx="96">
                  <c:v>3.030706388243277</c:v>
                </c:pt>
                <c:pt idx="97">
                  <c:v>0.41119264674001649</c:v>
                </c:pt>
                <c:pt idx="98">
                  <c:v>0.3106522148551295</c:v>
                </c:pt>
                <c:pt idx="99">
                  <c:v>0.35044143197042471</c:v>
                </c:pt>
                <c:pt idx="100">
                  <c:v>0.29417074038867436</c:v>
                </c:pt>
                <c:pt idx="101">
                  <c:v>0.34658211550841639</c:v>
                </c:pt>
                <c:pt idx="102">
                  <c:v>1.0932724561743052</c:v>
                </c:pt>
                <c:pt idx="103">
                  <c:v>0.53833386106702441</c:v>
                </c:pt>
                <c:pt idx="104">
                  <c:v>0.83885078290674364</c:v>
                </c:pt>
                <c:pt idx="105">
                  <c:v>0.41263435088842415</c:v>
                </c:pt>
                <c:pt idx="106">
                  <c:v>0.29062243446365377</c:v>
                </c:pt>
                <c:pt idx="107">
                  <c:v>0.33205423021078018</c:v>
                </c:pt>
                <c:pt idx="108">
                  <c:v>0.24322325505486697</c:v>
                </c:pt>
                <c:pt idx="109">
                  <c:v>1.0240166894695852</c:v>
                </c:pt>
                <c:pt idx="110">
                  <c:v>0.36948827996559114</c:v>
                </c:pt>
                <c:pt idx="111">
                  <c:v>1.9797261839742937</c:v>
                </c:pt>
                <c:pt idx="112">
                  <c:v>0.43231418610453914</c:v>
                </c:pt>
                <c:pt idx="113">
                  <c:v>0.18086873919354893</c:v>
                </c:pt>
                <c:pt idx="114">
                  <c:v>0.17485138174939205</c:v>
                </c:pt>
                <c:pt idx="115">
                  <c:v>0.28377871468089411</c:v>
                </c:pt>
                <c:pt idx="116">
                  <c:v>2.7036991875236276</c:v>
                </c:pt>
                <c:pt idx="117">
                  <c:v>0.28193793278528845</c:v>
                </c:pt>
                <c:pt idx="118">
                  <c:v>0.19229491636798579</c:v>
                </c:pt>
                <c:pt idx="119">
                  <c:v>0.17006390750595191</c:v>
                </c:pt>
                <c:pt idx="120">
                  <c:v>0.15633681168080951</c:v>
                </c:pt>
                <c:pt idx="121">
                  <c:v>0.68014606720769655</c:v>
                </c:pt>
                <c:pt idx="122">
                  <c:v>2.0204588678652593</c:v>
                </c:pt>
                <c:pt idx="123">
                  <c:v>0.11858316087927086</c:v>
                </c:pt>
                <c:pt idx="124">
                  <c:v>1.2278085434877863</c:v>
                </c:pt>
                <c:pt idx="125">
                  <c:v>0.92208231387296224</c:v>
                </c:pt>
                <c:pt idx="126">
                  <c:v>0.37304458121558837</c:v>
                </c:pt>
                <c:pt idx="127">
                  <c:v>0.22784945892746897</c:v>
                </c:pt>
                <c:pt idx="128">
                  <c:v>1.5826122497084871</c:v>
                </c:pt>
                <c:pt idx="129">
                  <c:v>0.3212659013743282</c:v>
                </c:pt>
                <c:pt idx="130">
                  <c:v>0.44407472536490861</c:v>
                </c:pt>
                <c:pt idx="131">
                  <c:v>0.15257243437591955</c:v>
                </c:pt>
                <c:pt idx="132">
                  <c:v>0.37875940983455775</c:v>
                </c:pt>
                <c:pt idx="133">
                  <c:v>0.19508383867382056</c:v>
                </c:pt>
                <c:pt idx="134">
                  <c:v>0.39223330639894721</c:v>
                </c:pt>
                <c:pt idx="135">
                  <c:v>0.45542065299659479</c:v>
                </c:pt>
                <c:pt idx="136">
                  <c:v>0.40532846604092121</c:v>
                </c:pt>
                <c:pt idx="137">
                  <c:v>0.55827982646007701</c:v>
                </c:pt>
                <c:pt idx="138">
                  <c:v>0.49289266345125238</c:v>
                </c:pt>
                <c:pt idx="139">
                  <c:v>0.18358348111063524</c:v>
                </c:pt>
                <c:pt idx="140">
                  <c:v>0.37039892116745848</c:v>
                </c:pt>
                <c:pt idx="141">
                  <c:v>0.35488523144107842</c:v>
                </c:pt>
                <c:pt idx="142">
                  <c:v>1.3201786631385246</c:v>
                </c:pt>
                <c:pt idx="143">
                  <c:v>0.52089225279913776</c:v>
                </c:pt>
                <c:pt idx="144">
                  <c:v>0.50331411909559942</c:v>
                </c:pt>
                <c:pt idx="145">
                  <c:v>0.32960881238605139</c:v>
                </c:pt>
                <c:pt idx="146">
                  <c:v>1.8120090798295851</c:v>
                </c:pt>
                <c:pt idx="147">
                  <c:v>0.47014383526805342</c:v>
                </c:pt>
                <c:pt idx="148">
                  <c:v>0.57755893878543196</c:v>
                </c:pt>
                <c:pt idx="149">
                  <c:v>0.27657858738125746</c:v>
                </c:pt>
                <c:pt idx="150">
                  <c:v>0.31884258014674244</c:v>
                </c:pt>
                <c:pt idx="151">
                  <c:v>0.4185740981026278</c:v>
                </c:pt>
                <c:pt idx="152">
                  <c:v>0.6290413505489717</c:v>
                </c:pt>
                <c:pt idx="153">
                  <c:v>0.29793410151852545</c:v>
                </c:pt>
                <c:pt idx="154">
                  <c:v>0.73809067417982455</c:v>
                </c:pt>
                <c:pt idx="155">
                  <c:v>0.29750280201877782</c:v>
                </c:pt>
                <c:pt idx="156">
                  <c:v>0.14917727542953263</c:v>
                </c:pt>
                <c:pt idx="157">
                  <c:v>0.30194999330333594</c:v>
                </c:pt>
                <c:pt idx="158">
                  <c:v>0.28344732187535088</c:v>
                </c:pt>
                <c:pt idx="159">
                  <c:v>0.12869197094349388</c:v>
                </c:pt>
                <c:pt idx="160">
                  <c:v>0.29198259635625134</c:v>
                </c:pt>
                <c:pt idx="161">
                  <c:v>0.26463143334862282</c:v>
                </c:pt>
                <c:pt idx="162">
                  <c:v>0.57913862932717441</c:v>
                </c:pt>
                <c:pt idx="163">
                  <c:v>0.21568198043207334</c:v>
                </c:pt>
                <c:pt idx="164">
                  <c:v>0.57997497019127586</c:v>
                </c:pt>
                <c:pt idx="165">
                  <c:v>0.12943334660030387</c:v>
                </c:pt>
                <c:pt idx="166">
                  <c:v>0.28142146765333154</c:v>
                </c:pt>
                <c:pt idx="167">
                  <c:v>0.20719738350470673</c:v>
                </c:pt>
                <c:pt idx="168">
                  <c:v>0.42570379881853171</c:v>
                </c:pt>
                <c:pt idx="169">
                  <c:v>0.38329361501814851</c:v>
                </c:pt>
                <c:pt idx="170">
                  <c:v>0.20645029042974442</c:v>
                </c:pt>
                <c:pt idx="171">
                  <c:v>0.54112539290586636</c:v>
                </c:pt>
                <c:pt idx="172">
                  <c:v>0.33414953015727483</c:v>
                </c:pt>
                <c:pt idx="173">
                  <c:v>0.2701374415741043</c:v>
                </c:pt>
                <c:pt idx="174">
                  <c:v>0.40529890704652694</c:v>
                </c:pt>
                <c:pt idx="175">
                  <c:v>0.21979377973005557</c:v>
                </c:pt>
                <c:pt idx="176">
                  <c:v>0.18346635168778597</c:v>
                </c:pt>
                <c:pt idx="177">
                  <c:v>0.31906123715287166</c:v>
                </c:pt>
                <c:pt idx="178">
                  <c:v>0.18692242384234833</c:v>
                </c:pt>
                <c:pt idx="179">
                  <c:v>0.34512484417973477</c:v>
                </c:pt>
                <c:pt idx="180">
                  <c:v>0.26809212639416424</c:v>
                </c:pt>
                <c:pt idx="181">
                  <c:v>0.3068420625850537</c:v>
                </c:pt>
                <c:pt idx="182">
                  <c:v>0.16373320693379256</c:v>
                </c:pt>
                <c:pt idx="183">
                  <c:v>0.16801519066616116</c:v>
                </c:pt>
                <c:pt idx="184">
                  <c:v>0.23769026950213099</c:v>
                </c:pt>
                <c:pt idx="185">
                  <c:v>0.17406306888239897</c:v>
                </c:pt>
                <c:pt idx="186">
                  <c:v>0.37429424961471108</c:v>
                </c:pt>
                <c:pt idx="187">
                  <c:v>0.56130969384480278</c:v>
                </c:pt>
                <c:pt idx="188">
                  <c:v>0.31514592987923568</c:v>
                </c:pt>
                <c:pt idx="189">
                  <c:v>0.20257562521086103</c:v>
                </c:pt>
                <c:pt idx="190">
                  <c:v>1.1907617991603832</c:v>
                </c:pt>
                <c:pt idx="191">
                  <c:v>0.23510614077141709</c:v>
                </c:pt>
                <c:pt idx="192">
                  <c:v>0.25748926197600791</c:v>
                </c:pt>
                <c:pt idx="193">
                  <c:v>0.23575853638972999</c:v>
                </c:pt>
                <c:pt idx="194">
                  <c:v>0.82852378526317572</c:v>
                </c:pt>
                <c:pt idx="195">
                  <c:v>0.19051802468349319</c:v>
                </c:pt>
                <c:pt idx="196">
                  <c:v>0.16012394919644737</c:v>
                </c:pt>
                <c:pt idx="197">
                  <c:v>9.8111435455009083E-2</c:v>
                </c:pt>
                <c:pt idx="198">
                  <c:v>0.27735035788188533</c:v>
                </c:pt>
                <c:pt idx="199">
                  <c:v>0.25623221481074682</c:v>
                </c:pt>
                <c:pt idx="200">
                  <c:v>0.18451185319228547</c:v>
                </c:pt>
                <c:pt idx="201">
                  <c:v>0.2136323118324496</c:v>
                </c:pt>
                <c:pt idx="202">
                  <c:v>0.19838071328546952</c:v>
                </c:pt>
                <c:pt idx="203">
                  <c:v>0.96645701632350145</c:v>
                </c:pt>
                <c:pt idx="204">
                  <c:v>0.13719543294952855</c:v>
                </c:pt>
                <c:pt idx="205">
                  <c:v>0.12795446737210006</c:v>
                </c:pt>
                <c:pt idx="206">
                  <c:v>0.97141607812128117</c:v>
                </c:pt>
                <c:pt idx="207">
                  <c:v>2.2059757418223773</c:v>
                </c:pt>
                <c:pt idx="208">
                  <c:v>0.17837236827851086</c:v>
                </c:pt>
                <c:pt idx="209">
                  <c:v>0.28346179073304545</c:v>
                </c:pt>
                <c:pt idx="210">
                  <c:v>0.40162989312886405</c:v>
                </c:pt>
                <c:pt idx="211">
                  <c:v>0.1431716167093528</c:v>
                </c:pt>
                <c:pt idx="212">
                  <c:v>0.2937472089122028</c:v>
                </c:pt>
                <c:pt idx="213">
                  <c:v>0.17432155153344092</c:v>
                </c:pt>
                <c:pt idx="214">
                  <c:v>0.41599456859678996</c:v>
                </c:pt>
                <c:pt idx="215">
                  <c:v>0.10576021116279669</c:v>
                </c:pt>
                <c:pt idx="216">
                  <c:v>0.701428716317954</c:v>
                </c:pt>
                <c:pt idx="217">
                  <c:v>0.16126755171721702</c:v>
                </c:pt>
                <c:pt idx="218">
                  <c:v>0.15494176814046656</c:v>
                </c:pt>
                <c:pt idx="219">
                  <c:v>2.026756775378999</c:v>
                </c:pt>
                <c:pt idx="220">
                  <c:v>0.12055585835208481</c:v>
                </c:pt>
                <c:pt idx="221">
                  <c:v>0.35796391319505966</c:v>
                </c:pt>
                <c:pt idx="222">
                  <c:v>0.38190658404995503</c:v>
                </c:pt>
                <c:pt idx="223">
                  <c:v>0.16309826286540441</c:v>
                </c:pt>
                <c:pt idx="224">
                  <c:v>0.14804426341935095</c:v>
                </c:pt>
                <c:pt idx="225">
                  <c:v>9.9187847044113334E-2</c:v>
                </c:pt>
                <c:pt idx="226">
                  <c:v>0.18714483516011884</c:v>
                </c:pt>
                <c:pt idx="227">
                  <c:v>0.22207431916908682</c:v>
                </c:pt>
                <c:pt idx="228">
                  <c:v>0.12902768558526562</c:v>
                </c:pt>
                <c:pt idx="229">
                  <c:v>0.17292883287174129</c:v>
                </c:pt>
                <c:pt idx="230">
                  <c:v>0.29242523973188017</c:v>
                </c:pt>
                <c:pt idx="231">
                  <c:v>0.23399195701696185</c:v>
                </c:pt>
                <c:pt idx="232">
                  <c:v>0.1735026459324176</c:v>
                </c:pt>
                <c:pt idx="233">
                  <c:v>9.8162122894839762E-2</c:v>
                </c:pt>
                <c:pt idx="234">
                  <c:v>0.30118712703117323</c:v>
                </c:pt>
                <c:pt idx="235">
                  <c:v>0.1931344822516593</c:v>
                </c:pt>
                <c:pt idx="236">
                  <c:v>0.34478413892929022</c:v>
                </c:pt>
                <c:pt idx="237">
                  <c:v>0.17986197244358398</c:v>
                </c:pt>
                <c:pt idx="238">
                  <c:v>0.11489902798705971</c:v>
                </c:pt>
                <c:pt idx="239">
                  <c:v>0.19566808927504536</c:v>
                </c:pt>
                <c:pt idx="240">
                  <c:v>0.16854215480709783</c:v>
                </c:pt>
                <c:pt idx="241">
                  <c:v>0.18498289060442807</c:v>
                </c:pt>
                <c:pt idx="242">
                  <c:v>0.17005847925161768</c:v>
                </c:pt>
                <c:pt idx="243">
                  <c:v>0.16065286587196578</c:v>
                </c:pt>
                <c:pt idx="244">
                  <c:v>0.27947174831565569</c:v>
                </c:pt>
                <c:pt idx="245">
                  <c:v>0.14039247632901189</c:v>
                </c:pt>
                <c:pt idx="246">
                  <c:v>0.11920582730531261</c:v>
                </c:pt>
                <c:pt idx="247">
                  <c:v>0.36430521302666535</c:v>
                </c:pt>
                <c:pt idx="248">
                  <c:v>9.756154348295995E-2</c:v>
                </c:pt>
                <c:pt idx="249">
                  <c:v>9.2574080461496316E-2</c:v>
                </c:pt>
                <c:pt idx="250">
                  <c:v>9.7627206159348986E-2</c:v>
                </c:pt>
                <c:pt idx="251">
                  <c:v>7.143733868671033E-2</c:v>
                </c:pt>
                <c:pt idx="252">
                  <c:v>0.18117626409670975</c:v>
                </c:pt>
                <c:pt idx="253">
                  <c:v>6.5502192712132395E-2</c:v>
                </c:pt>
                <c:pt idx="254">
                  <c:v>0.20114503778128412</c:v>
                </c:pt>
                <c:pt idx="255">
                  <c:v>0.39086741828250754</c:v>
                </c:pt>
                <c:pt idx="256">
                  <c:v>0.1249406226048199</c:v>
                </c:pt>
                <c:pt idx="257">
                  <c:v>0.11410347213160348</c:v>
                </c:pt>
                <c:pt idx="258">
                  <c:v>0.14022376540539147</c:v>
                </c:pt>
                <c:pt idx="259">
                  <c:v>0.43987593164042449</c:v>
                </c:pt>
                <c:pt idx="260">
                  <c:v>0.22885571100500468</c:v>
                </c:pt>
                <c:pt idx="261">
                  <c:v>0.16266985540867096</c:v>
                </c:pt>
                <c:pt idx="262">
                  <c:v>6.5269695231825603E-2</c:v>
                </c:pt>
                <c:pt idx="263">
                  <c:v>3.1323579375071513E-2</c:v>
                </c:pt>
                <c:pt idx="264">
                  <c:v>5.7080736426462955E-2</c:v>
                </c:pt>
                <c:pt idx="265">
                  <c:v>6.278434971915603E-2</c:v>
                </c:pt>
                <c:pt idx="266">
                  <c:v>0.49892361766443238</c:v>
                </c:pt>
                <c:pt idx="267">
                  <c:v>0.21528942524931277</c:v>
                </c:pt>
                <c:pt idx="268">
                  <c:v>0.10171490207933093</c:v>
                </c:pt>
                <c:pt idx="269">
                  <c:v>0.18070074323084834</c:v>
                </c:pt>
                <c:pt idx="270">
                  <c:v>9.8011913159893604E-2</c:v>
                </c:pt>
                <c:pt idx="271">
                  <c:v>4.1721001938087379E-2</c:v>
                </c:pt>
                <c:pt idx="272">
                  <c:v>0.11937159686710132</c:v>
                </c:pt>
                <c:pt idx="273">
                  <c:v>2.5266108907493694E-2</c:v>
                </c:pt>
                <c:pt idx="274">
                  <c:v>6.3062483445448292E-2</c:v>
                </c:pt>
                <c:pt idx="275">
                  <c:v>2.6088902564846458E-2</c:v>
                </c:pt>
                <c:pt idx="276">
                  <c:v>2.9985665703570252E-2</c:v>
                </c:pt>
                <c:pt idx="277">
                  <c:v>4.0110709473117047E-2</c:v>
                </c:pt>
                <c:pt idx="278">
                  <c:v>6.9493895632853631E-2</c:v>
                </c:pt>
                <c:pt idx="279">
                  <c:v>4.1190278820323778E-2</c:v>
                </c:pt>
                <c:pt idx="280">
                  <c:v>3.7536282080724799E-2</c:v>
                </c:pt>
                <c:pt idx="281">
                  <c:v>1.9332842415491817E-2</c:v>
                </c:pt>
                <c:pt idx="282">
                  <c:v>6.5669536727815697E-2</c:v>
                </c:pt>
                <c:pt idx="283">
                  <c:v>1.6411302474811099E-2</c:v>
                </c:pt>
                <c:pt idx="284">
                  <c:v>3.891329679153923E-2</c:v>
                </c:pt>
                <c:pt idx="285">
                  <c:v>1.5579823976388048E-2</c:v>
                </c:pt>
                <c:pt idx="286">
                  <c:v>1.8372993170093787E-2</c:v>
                </c:pt>
                <c:pt idx="287">
                  <c:v>1.3235094978025509E-2</c:v>
                </c:pt>
                <c:pt idx="288">
                  <c:v>4.4905689928924256E-2</c:v>
                </c:pt>
                <c:pt idx="289">
                  <c:v>2.6089854392442609E-2</c:v>
                </c:pt>
                <c:pt idx="290">
                  <c:v>3.3260806798234108E-2</c:v>
                </c:pt>
                <c:pt idx="291">
                  <c:v>1.2312323346713982E-2</c:v>
                </c:pt>
                <c:pt idx="292">
                  <c:v>3.7197094799266146E-2</c:v>
                </c:pt>
                <c:pt idx="293">
                  <c:v>1.581259660356928E-2</c:v>
                </c:pt>
                <c:pt idx="294">
                  <c:v>2.2848498536349328E-2</c:v>
                </c:pt>
                <c:pt idx="295">
                  <c:v>1.3867806315124855E-2</c:v>
                </c:pt>
                <c:pt idx="296">
                  <c:v>8.7104843121750854E-3</c:v>
                </c:pt>
                <c:pt idx="297">
                  <c:v>6.3014398479507407E-3</c:v>
                </c:pt>
                <c:pt idx="298">
                  <c:v>4.5189238696994281E-3</c:v>
                </c:pt>
              </c:numCache>
            </c:numRef>
          </c:yVal>
        </c:ser>
        <c:axId val="68469888"/>
        <c:axId val="68471808"/>
      </c:scatterChart>
      <c:valAx>
        <c:axId val="68469888"/>
        <c:scaling>
          <c:orientation val="minMax"/>
          <c:max val="1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Total closing cost, thousands of dollars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471808"/>
        <c:crosses val="autoZero"/>
        <c:crossBetween val="midCat"/>
      </c:valAx>
      <c:valAx>
        <c:axId val="68471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Density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8469888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sz="2000"/>
          </a:pPr>
          <a:endParaRPr lang="en-US"/>
        </a:p>
      </c:txPr>
    </c:legend>
    <c:plotVisOnly val="1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Base case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data'!$K$5:$K$103</c:f>
              <c:numCache>
                <c:formatCode>General</c:formatCode>
                <c:ptCount val="99"/>
                <c:pt idx="0">
                  <c:v>3.3337797900037311E-3</c:v>
                </c:pt>
                <c:pt idx="1">
                  <c:v>4.9443952557767555E-3</c:v>
                </c:pt>
                <c:pt idx="2">
                  <c:v>7.0627470656637083E-3</c:v>
                </c:pt>
                <c:pt idx="3">
                  <c:v>9.7462880288177057E-3</c:v>
                </c:pt>
                <c:pt idx="4">
                  <c:v>1.3038032188260169E-2</c:v>
                </c:pt>
                <c:pt idx="5">
                  <c:v>1.6973419163782831E-2</c:v>
                </c:pt>
                <c:pt idx="6">
                  <c:v>2.159397932832037E-2</c:v>
                </c:pt>
                <c:pt idx="7">
                  <c:v>2.696502839127676E-2</c:v>
                </c:pt>
                <c:pt idx="8">
                  <c:v>3.3192473250255733E-2</c:v>
                </c:pt>
                <c:pt idx="9">
                  <c:v>4.0432773091352729E-2</c:v>
                </c:pt>
                <c:pt idx="10">
                  <c:v>4.8890664708811857E-2</c:v>
                </c:pt>
                <c:pt idx="11">
                  <c:v>5.8801497886217427E-2</c:v>
                </c:pt>
                <c:pt idx="12">
                  <c:v>7.0398513933364243E-2</c:v>
                </c:pt>
                <c:pt idx="13">
                  <c:v>8.38692904430801E-2</c:v>
                </c:pt>
                <c:pt idx="14">
                  <c:v>9.9308819811486954E-2</c:v>
                </c:pt>
                <c:pt idx="15">
                  <c:v>0.11667837776555155</c:v>
                </c:pt>
                <c:pt idx="16">
                  <c:v>0.13577899567474269</c:v>
                </c:pt>
                <c:pt idx="17">
                  <c:v>0.15624603410205073</c:v>
                </c:pt>
                <c:pt idx="18">
                  <c:v>0.17756754006715234</c:v>
                </c:pt>
                <c:pt idx="19">
                  <c:v>0.1991244722081576</c:v>
                </c:pt>
                <c:pt idx="20">
                  <c:v>0.22024636408633799</c:v>
                </c:pt>
                <c:pt idx="21">
                  <c:v>0.24027256908116668</c:v>
                </c:pt>
                <c:pt idx="22">
                  <c:v>0.25860790912069093</c:v>
                </c:pt>
                <c:pt idx="23">
                  <c:v>0.27476303068544106</c:v>
                </c:pt>
                <c:pt idx="24">
                  <c:v>0.28837399562773941</c:v>
                </c:pt>
                <c:pt idx="25">
                  <c:v>0.29920155001759424</c:v>
                </c:pt>
                <c:pt idx="26">
                  <c:v>0.30711626929677976</c:v>
                </c:pt>
                <c:pt idx="27">
                  <c:v>0.31207931623055729</c:v>
                </c:pt>
                <c:pt idx="28">
                  <c:v>0.31412838482850824</c:v>
                </c:pt>
                <c:pt idx="29">
                  <c:v>0.31337430794767568</c:v>
                </c:pt>
                <c:pt idx="30">
                  <c:v>0.31000714735241286</c:v>
                </c:pt>
                <c:pt idx="31">
                  <c:v>0.30430409801084585</c:v>
                </c:pt>
                <c:pt idx="32">
                  <c:v>0.29662835607481486</c:v>
                </c:pt>
                <c:pt idx="33">
                  <c:v>0.28741023753456257</c:v>
                </c:pt>
                <c:pt idx="34">
                  <c:v>0.27710885651582451</c:v>
                </c:pt>
                <c:pt idx="35">
                  <c:v>0.26616150338978584</c:v>
                </c:pt>
                <c:pt idx="36">
                  <c:v>0.25493418977020577</c:v>
                </c:pt>
                <c:pt idx="37">
                  <c:v>0.24368744879035195</c:v>
                </c:pt>
                <c:pt idx="38">
                  <c:v>0.2325661433312706</c:v>
                </c:pt>
                <c:pt idx="39">
                  <c:v>0.2216135237461703</c:v>
                </c:pt>
                <c:pt idx="40">
                  <c:v>0.21080218250361507</c:v>
                </c:pt>
                <c:pt idx="41">
                  <c:v>0.20007094049063193</c:v>
                </c:pt>
                <c:pt idx="42">
                  <c:v>0.18935766899111892</c:v>
                </c:pt>
                <c:pt idx="43">
                  <c:v>0.17862195950288043</c:v>
                </c:pt>
                <c:pt idx="44">
                  <c:v>0.16785595484955876</c:v>
                </c:pt>
                <c:pt idx="45">
                  <c:v>0.1570848176027648</c:v>
                </c:pt>
                <c:pt idx="46">
                  <c:v>0.1463598544757363</c:v>
                </c:pt>
                <c:pt idx="47">
                  <c:v>0.13574780451314453</c:v>
                </c:pt>
                <c:pt idx="48">
                  <c:v>0.12531987406501729</c:v>
                </c:pt>
                <c:pt idx="49">
                  <c:v>0.11514387051711207</c:v>
                </c:pt>
                <c:pt idx="50">
                  <c:v>0.10528186372750194</c:v>
                </c:pt>
                <c:pt idx="51">
                  <c:v>9.5793842826318004E-2</c:v>
                </c:pt>
                <c:pt idx="52">
                  <c:v>8.6745107744055888E-2</c:v>
                </c:pt>
                <c:pt idx="53">
                  <c:v>7.8212712197554823E-2</c:v>
                </c:pt>
                <c:pt idx="54">
                  <c:v>7.0285612210351914E-2</c:v>
                </c:pt>
                <c:pt idx="55">
                  <c:v>6.3055221684057097E-2</c:v>
                </c:pt>
                <c:pt idx="56">
                  <c:v>5.65974276863059E-2</c:v>
                </c:pt>
                <c:pt idx="57">
                  <c:v>5.09518470437978E-2</c:v>
                </c:pt>
                <c:pt idx="58">
                  <c:v>4.6106641067794156E-2</c:v>
                </c:pt>
                <c:pt idx="59">
                  <c:v>4.1995863885595529E-2</c:v>
                </c:pt>
                <c:pt idx="60">
                  <c:v>3.8511496564391873E-2</c:v>
                </c:pt>
                <c:pt idx="61">
                  <c:v>3.5526405290594289E-2</c:v>
                </c:pt>
                <c:pt idx="62">
                  <c:v>3.2920436161090749E-2</c:v>
                </c:pt>
                <c:pt idx="63">
                  <c:v>3.0601495397741187E-2</c:v>
                </c:pt>
                <c:pt idx="64">
                  <c:v>2.8516397189607818E-2</c:v>
                </c:pt>
                <c:pt idx="65">
                  <c:v>2.6650492665903001E-2</c:v>
                </c:pt>
                <c:pt idx="66">
                  <c:v>2.501844179598919E-2</c:v>
                </c:pt>
                <c:pt idx="67">
                  <c:v>2.3649892865445141E-2</c:v>
                </c:pt>
                <c:pt idx="68">
                  <c:v>2.2573653494877874E-2</c:v>
                </c:pt>
                <c:pt idx="69">
                  <c:v>2.1803252984003683E-2</c:v>
                </c:pt>
                <c:pt idx="70">
                  <c:v>2.1326377500009343E-2</c:v>
                </c:pt>
                <c:pt idx="71">
                  <c:v>2.11004154530769E-2</c:v>
                </c:pt>
                <c:pt idx="72">
                  <c:v>2.1055592821398562E-2</c:v>
                </c:pt>
                <c:pt idx="73">
                  <c:v>2.1105410055713213E-2</c:v>
                </c:pt>
                <c:pt idx="74">
                  <c:v>2.116165608142697E-2</c:v>
                </c:pt>
                <c:pt idx="75">
                  <c:v>2.1149332974149629E-2</c:v>
                </c:pt>
                <c:pt idx="76">
                  <c:v>2.1016637362427502E-2</c:v>
                </c:pt>
                <c:pt idx="77">
                  <c:v>2.0737146321389077E-2</c:v>
                </c:pt>
                <c:pt idx="78">
                  <c:v>2.0304713309964442E-2</c:v>
                </c:pt>
                <c:pt idx="79">
                  <c:v>1.9724597026932519E-2</c:v>
                </c:pt>
                <c:pt idx="80">
                  <c:v>1.9005474420777341E-2</c:v>
                </c:pt>
                <c:pt idx="81">
                  <c:v>1.815576163526077E-2</c:v>
                </c:pt>
                <c:pt idx="82">
                  <c:v>1.7184929299316483E-2</c:v>
                </c:pt>
                <c:pt idx="83">
                  <c:v>1.6107824268580439E-2</c:v>
                </c:pt>
                <c:pt idx="84">
                  <c:v>1.4948737907304246E-2</c:v>
                </c:pt>
                <c:pt idx="85">
                  <c:v>1.3742495694617374E-2</c:v>
                </c:pt>
                <c:pt idx="86">
                  <c:v>1.2531593292428863E-2</c:v>
                </c:pt>
                <c:pt idx="87">
                  <c:v>1.136028982575445E-2</c:v>
                </c:pt>
                <c:pt idx="88">
                  <c:v>1.0267697099175127E-2</c:v>
                </c:pt>
                <c:pt idx="89">
                  <c:v>9.2819931499052502E-3</c:v>
                </c:pt>
                <c:pt idx="90">
                  <c:v>8.4172428179018349E-3</c:v>
                </c:pt>
                <c:pt idx="91">
                  <c:v>7.6734370143986992E-3</c:v>
                </c:pt>
                <c:pt idx="92">
                  <c:v>7.0395803476854951E-3</c:v>
                </c:pt>
                <c:pt idx="93">
                  <c:v>6.498964175755715E-3</c:v>
                </c:pt>
                <c:pt idx="94">
                  <c:v>6.0350780154781762E-3</c:v>
                </c:pt>
                <c:pt idx="95">
                  <c:v>5.6361024538243596E-3</c:v>
                </c:pt>
                <c:pt idx="96">
                  <c:v>5.2960540496098038E-3</c:v>
                </c:pt>
                <c:pt idx="97">
                  <c:v>5.0118049747083218E-3</c:v>
                </c:pt>
                <c:pt idx="98">
                  <c:v>4.7771744733448671E-3</c:v>
                </c:pt>
              </c:numCache>
            </c:numRef>
          </c:yVal>
        </c:ser>
        <c:ser>
          <c:idx val="5"/>
          <c:order val="1"/>
          <c:tx>
            <c:v>Overall distribution</c:v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'tau dens'!$B$2:$B$100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'tau dens'!$C$2:$C$100</c:f>
              <c:numCache>
                <c:formatCode>General</c:formatCode>
                <c:ptCount val="99"/>
                <c:pt idx="0">
                  <c:v>5.5734244653583825E-3</c:v>
                </c:pt>
                <c:pt idx="1">
                  <c:v>7.4805553457099128E-3</c:v>
                </c:pt>
                <c:pt idx="2">
                  <c:v>9.9428304877535456E-3</c:v>
                </c:pt>
                <c:pt idx="3">
                  <c:v>1.3077874395543925E-2</c:v>
                </c:pt>
                <c:pt idx="4">
                  <c:v>1.7008752415001171E-2</c:v>
                </c:pt>
                <c:pt idx="5">
                  <c:v>2.1848484151359305E-2</c:v>
                </c:pt>
                <c:pt idx="6">
                  <c:v>2.7691114416314413E-2</c:v>
                </c:pt>
                <c:pt idx="7">
                  <c:v>3.4597509847444689E-2</c:v>
                </c:pt>
                <c:pt idx="8">
                  <c:v>4.2585457322797789E-2</c:v>
                </c:pt>
                <c:pt idx="9">
                  <c:v>5.1627172402972092E-2</c:v>
                </c:pt>
                <c:pt idx="10">
                  <c:v>6.1639475547347986E-2</c:v>
                </c:pt>
                <c:pt idx="11">
                  <c:v>7.2489916499959492E-2</c:v>
                </c:pt>
                <c:pt idx="12">
                  <c:v>8.400697358865615E-2</c:v>
                </c:pt>
                <c:pt idx="13">
                  <c:v>9.5989847991919439E-2</c:v>
                </c:pt>
                <c:pt idx="14">
                  <c:v>0.10822113265431707</c:v>
                </c:pt>
                <c:pt idx="15">
                  <c:v>0.12049515243482663</c:v>
                </c:pt>
                <c:pt idx="16">
                  <c:v>0.1326150735960997</c:v>
                </c:pt>
                <c:pt idx="17">
                  <c:v>0.14441441063973409</c:v>
                </c:pt>
                <c:pt idx="18">
                  <c:v>0.15575383543756507</c:v>
                </c:pt>
                <c:pt idx="19">
                  <c:v>0.16653461305896275</c:v>
                </c:pt>
                <c:pt idx="20">
                  <c:v>0.17667659461879973</c:v>
                </c:pt>
                <c:pt idx="21">
                  <c:v>0.18612053461441705</c:v>
                </c:pt>
                <c:pt idx="22">
                  <c:v>0.19481894976786168</c:v>
                </c:pt>
                <c:pt idx="23">
                  <c:v>0.20272710502219918</c:v>
                </c:pt>
                <c:pt idx="24">
                  <c:v>0.20978119438308368</c:v>
                </c:pt>
                <c:pt idx="25">
                  <c:v>0.21591245359039685</c:v>
                </c:pt>
                <c:pt idx="26">
                  <c:v>0.22103775276211424</c:v>
                </c:pt>
                <c:pt idx="27">
                  <c:v>0.22506976427477904</c:v>
                </c:pt>
                <c:pt idx="28">
                  <c:v>0.227933687033508</c:v>
                </c:pt>
                <c:pt idx="29">
                  <c:v>0.22957982550019285</c:v>
                </c:pt>
                <c:pt idx="30">
                  <c:v>0.23000072290474879</c:v>
                </c:pt>
                <c:pt idx="31">
                  <c:v>0.22923135664565217</c:v>
                </c:pt>
                <c:pt idx="32">
                  <c:v>0.22734382250457821</c:v>
                </c:pt>
                <c:pt idx="33">
                  <c:v>0.22443650384295261</c:v>
                </c:pt>
                <c:pt idx="34">
                  <c:v>0.22062419918195084</c:v>
                </c:pt>
                <c:pt idx="35">
                  <c:v>0.21601736417892206</c:v>
                </c:pt>
                <c:pt idx="36">
                  <c:v>0.21072763025215888</c:v>
                </c:pt>
                <c:pt idx="37">
                  <c:v>0.20486623641192792</c:v>
                </c:pt>
                <c:pt idx="38">
                  <c:v>0.1985567558141737</c:v>
                </c:pt>
                <c:pt idx="39">
                  <c:v>0.19193767115075155</c:v>
                </c:pt>
                <c:pt idx="40">
                  <c:v>0.18515663441431854</c:v>
                </c:pt>
                <c:pt idx="41">
                  <c:v>0.17837276897510998</c:v>
                </c:pt>
                <c:pt idx="42">
                  <c:v>0.17172193150092907</c:v>
                </c:pt>
                <c:pt idx="43">
                  <c:v>0.16530980120515965</c:v>
                </c:pt>
                <c:pt idx="44">
                  <c:v>0.15918570601168724</c:v>
                </c:pt>
                <c:pt idx="45">
                  <c:v>0.15334229553437631</c:v>
                </c:pt>
                <c:pt idx="46">
                  <c:v>0.14773183750235039</c:v>
                </c:pt>
                <c:pt idx="47">
                  <c:v>0.14228217320456263</c:v>
                </c:pt>
                <c:pt idx="48">
                  <c:v>0.13692979043510436</c:v>
                </c:pt>
                <c:pt idx="49">
                  <c:v>0.13165272388419103</c:v>
                </c:pt>
                <c:pt idx="50">
                  <c:v>0.12647576422302506</c:v>
                </c:pt>
                <c:pt idx="51">
                  <c:v>0.12147040615199436</c:v>
                </c:pt>
                <c:pt idx="52">
                  <c:v>0.11673532039984666</c:v>
                </c:pt>
                <c:pt idx="53">
                  <c:v>0.11235965131436129</c:v>
                </c:pt>
                <c:pt idx="54">
                  <c:v>0.10838922218825117</c:v>
                </c:pt>
                <c:pt idx="55">
                  <c:v>0.10480194884653944</c:v>
                </c:pt>
                <c:pt idx="56">
                  <c:v>0.10151211765789675</c:v>
                </c:pt>
                <c:pt idx="57">
                  <c:v>9.8373668954462493E-2</c:v>
                </c:pt>
                <c:pt idx="58">
                  <c:v>9.521706487836018E-2</c:v>
                </c:pt>
                <c:pt idx="59">
                  <c:v>9.187944565279052E-2</c:v>
                </c:pt>
                <c:pt idx="60">
                  <c:v>8.8242172978925212E-2</c:v>
                </c:pt>
                <c:pt idx="61">
                  <c:v>8.4241707240470601E-2</c:v>
                </c:pt>
                <c:pt idx="62">
                  <c:v>7.9878024068909148E-2</c:v>
                </c:pt>
                <c:pt idx="63">
                  <c:v>7.5212022299002396E-2</c:v>
                </c:pt>
                <c:pt idx="64">
                  <c:v>7.034534361953175E-2</c:v>
                </c:pt>
                <c:pt idx="65">
                  <c:v>6.5407515689390641E-2</c:v>
                </c:pt>
                <c:pt idx="66">
                  <c:v>6.0535512730343875E-2</c:v>
                </c:pt>
                <c:pt idx="67">
                  <c:v>5.5856762353462958E-2</c:v>
                </c:pt>
                <c:pt idx="68">
                  <c:v>5.1481041716284238E-2</c:v>
                </c:pt>
                <c:pt idx="69">
                  <c:v>4.7480130398613776E-2</c:v>
                </c:pt>
                <c:pt idx="70">
                  <c:v>4.389548864072771E-2</c:v>
                </c:pt>
                <c:pt idx="71">
                  <c:v>4.0731279771608515E-2</c:v>
                </c:pt>
                <c:pt idx="72">
                  <c:v>3.7966732039784061E-2</c:v>
                </c:pt>
                <c:pt idx="73">
                  <c:v>3.5563154407794693E-2</c:v>
                </c:pt>
                <c:pt idx="74">
                  <c:v>3.3481040587333651E-2</c:v>
                </c:pt>
                <c:pt idx="75">
                  <c:v>3.1681475745168657E-2</c:v>
                </c:pt>
                <c:pt idx="76">
                  <c:v>3.0134736063485844E-2</c:v>
                </c:pt>
                <c:pt idx="77">
                  <c:v>2.8808862450800114E-2</c:v>
                </c:pt>
                <c:pt idx="78">
                  <c:v>2.7669448477176232E-2</c:v>
                </c:pt>
                <c:pt idx="79">
                  <c:v>2.6671248032865219E-2</c:v>
                </c:pt>
                <c:pt idx="80">
                  <c:v>2.5757441998339924E-2</c:v>
                </c:pt>
                <c:pt idx="81">
                  <c:v>2.4866200728259232E-2</c:v>
                </c:pt>
                <c:pt idx="82">
                  <c:v>2.394059165325306E-2</c:v>
                </c:pt>
                <c:pt idx="83">
                  <c:v>2.2937303401198074E-2</c:v>
                </c:pt>
                <c:pt idx="84">
                  <c:v>2.1837556360575185E-2</c:v>
                </c:pt>
                <c:pt idx="85">
                  <c:v>2.0645991296034498E-2</c:v>
                </c:pt>
                <c:pt idx="86">
                  <c:v>1.9391947696646761E-2</c:v>
                </c:pt>
                <c:pt idx="87">
                  <c:v>1.8115394396005662E-2</c:v>
                </c:pt>
                <c:pt idx="88">
                  <c:v>1.6862068678649644E-2</c:v>
                </c:pt>
                <c:pt idx="89">
                  <c:v>1.5671788202805799E-2</c:v>
                </c:pt>
                <c:pt idx="90">
                  <c:v>1.4570202756415537E-2</c:v>
                </c:pt>
                <c:pt idx="91">
                  <c:v>1.3568492690176017E-2</c:v>
                </c:pt>
                <c:pt idx="92">
                  <c:v>1.2665034910892442E-2</c:v>
                </c:pt>
                <c:pt idx="93">
                  <c:v>1.1847322547971016E-2</c:v>
                </c:pt>
                <c:pt idx="94">
                  <c:v>1.1095449969321851E-2</c:v>
                </c:pt>
                <c:pt idx="95">
                  <c:v>1.0397039467073779E-2</c:v>
                </c:pt>
                <c:pt idx="96">
                  <c:v>9.7463232159985744E-3</c:v>
                </c:pt>
                <c:pt idx="97">
                  <c:v>9.1540958743983099E-3</c:v>
                </c:pt>
                <c:pt idx="98">
                  <c:v>8.6443304221041871E-3</c:v>
                </c:pt>
              </c:numCache>
            </c:numRef>
          </c:yVal>
        </c:ser>
        <c:axId val="99742464"/>
        <c:axId val="99745152"/>
      </c:scatterChart>
      <c:valAx>
        <c:axId val="99742464"/>
        <c:scaling>
          <c:orientation val="minMax"/>
          <c:max val="10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Total closing cost, thousands of dollars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9745152"/>
        <c:crosses val="autoZero"/>
        <c:crossBetween val="midCat"/>
      </c:valAx>
      <c:valAx>
        <c:axId val="997451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Density</a:t>
                </a:r>
              </a:p>
            </c:rich>
          </c:tx>
          <c:layout/>
        </c:title>
        <c:numFmt formatCode="#,##0.0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9742464"/>
        <c:crosses val="autoZero"/>
        <c:crossBetween val="midCat"/>
      </c:valAx>
    </c:plotArea>
    <c:plotVisOnly val="1"/>
  </c:chart>
  <c:spPr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472506182974546"/>
          <c:y val="2.7759000774422816E-2"/>
          <c:w val="0.84729583272189057"/>
          <c:h val="0.8162568992585586"/>
        </c:manualLayout>
      </c:layout>
      <c:scatterChart>
        <c:scatterStyle val="lineMarker"/>
        <c:ser>
          <c:idx val="0"/>
          <c:order val="0"/>
          <c:tx>
            <c:v>Base case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data'!$K$5:$K$103</c:f>
              <c:numCache>
                <c:formatCode>General</c:formatCode>
                <c:ptCount val="99"/>
                <c:pt idx="0">
                  <c:v>3.3337797900037311E-3</c:v>
                </c:pt>
                <c:pt idx="1">
                  <c:v>4.9443952557767555E-3</c:v>
                </c:pt>
                <c:pt idx="2">
                  <c:v>7.0627470656637083E-3</c:v>
                </c:pt>
                <c:pt idx="3">
                  <c:v>9.7462880288177057E-3</c:v>
                </c:pt>
                <c:pt idx="4">
                  <c:v>1.3038032188260169E-2</c:v>
                </c:pt>
                <c:pt idx="5">
                  <c:v>1.6973419163782831E-2</c:v>
                </c:pt>
                <c:pt idx="6">
                  <c:v>2.159397932832037E-2</c:v>
                </c:pt>
                <c:pt idx="7">
                  <c:v>2.696502839127676E-2</c:v>
                </c:pt>
                <c:pt idx="8">
                  <c:v>3.3192473250255733E-2</c:v>
                </c:pt>
                <c:pt idx="9">
                  <c:v>4.0432773091352729E-2</c:v>
                </c:pt>
                <c:pt idx="10">
                  <c:v>4.8890664708811857E-2</c:v>
                </c:pt>
                <c:pt idx="11">
                  <c:v>5.8801497886217427E-2</c:v>
                </c:pt>
                <c:pt idx="12">
                  <c:v>7.0398513933364243E-2</c:v>
                </c:pt>
                <c:pt idx="13">
                  <c:v>8.38692904430801E-2</c:v>
                </c:pt>
                <c:pt idx="14">
                  <c:v>9.9308819811486954E-2</c:v>
                </c:pt>
                <c:pt idx="15">
                  <c:v>0.11667837776555155</c:v>
                </c:pt>
                <c:pt idx="16">
                  <c:v>0.13577899567474269</c:v>
                </c:pt>
                <c:pt idx="17">
                  <c:v>0.15624603410205073</c:v>
                </c:pt>
                <c:pt idx="18">
                  <c:v>0.17756754006715234</c:v>
                </c:pt>
                <c:pt idx="19">
                  <c:v>0.1991244722081576</c:v>
                </c:pt>
                <c:pt idx="20">
                  <c:v>0.22024636408633799</c:v>
                </c:pt>
                <c:pt idx="21">
                  <c:v>0.24027256908116668</c:v>
                </c:pt>
                <c:pt idx="22">
                  <c:v>0.25860790912069093</c:v>
                </c:pt>
                <c:pt idx="23">
                  <c:v>0.27476303068544106</c:v>
                </c:pt>
                <c:pt idx="24">
                  <c:v>0.28837399562773941</c:v>
                </c:pt>
                <c:pt idx="25">
                  <c:v>0.29920155001759424</c:v>
                </c:pt>
                <c:pt idx="26">
                  <c:v>0.30711626929677976</c:v>
                </c:pt>
                <c:pt idx="27">
                  <c:v>0.31207931623055729</c:v>
                </c:pt>
                <c:pt idx="28">
                  <c:v>0.31412838482850824</c:v>
                </c:pt>
                <c:pt idx="29">
                  <c:v>0.31337430794767568</c:v>
                </c:pt>
                <c:pt idx="30">
                  <c:v>0.31000714735241286</c:v>
                </c:pt>
                <c:pt idx="31">
                  <c:v>0.30430409801084585</c:v>
                </c:pt>
                <c:pt idx="32">
                  <c:v>0.29662835607481486</c:v>
                </c:pt>
                <c:pt idx="33">
                  <c:v>0.28741023753456257</c:v>
                </c:pt>
                <c:pt idx="34">
                  <c:v>0.27710885651582451</c:v>
                </c:pt>
                <c:pt idx="35">
                  <c:v>0.26616150338978584</c:v>
                </c:pt>
                <c:pt idx="36">
                  <c:v>0.25493418977020577</c:v>
                </c:pt>
                <c:pt idx="37">
                  <c:v>0.24368744879035195</c:v>
                </c:pt>
                <c:pt idx="38">
                  <c:v>0.2325661433312706</c:v>
                </c:pt>
                <c:pt idx="39">
                  <c:v>0.2216135237461703</c:v>
                </c:pt>
                <c:pt idx="40">
                  <c:v>0.21080218250361507</c:v>
                </c:pt>
                <c:pt idx="41">
                  <c:v>0.20007094049063193</c:v>
                </c:pt>
                <c:pt idx="42">
                  <c:v>0.18935766899111892</c:v>
                </c:pt>
                <c:pt idx="43">
                  <c:v>0.17862195950288043</c:v>
                </c:pt>
                <c:pt idx="44">
                  <c:v>0.16785595484955876</c:v>
                </c:pt>
                <c:pt idx="45">
                  <c:v>0.1570848176027648</c:v>
                </c:pt>
                <c:pt idx="46">
                  <c:v>0.1463598544757363</c:v>
                </c:pt>
                <c:pt idx="47">
                  <c:v>0.13574780451314453</c:v>
                </c:pt>
                <c:pt idx="48">
                  <c:v>0.12531987406501729</c:v>
                </c:pt>
                <c:pt idx="49">
                  <c:v>0.11514387051711207</c:v>
                </c:pt>
                <c:pt idx="50">
                  <c:v>0.10528186372750194</c:v>
                </c:pt>
                <c:pt idx="51">
                  <c:v>9.5793842826318004E-2</c:v>
                </c:pt>
                <c:pt idx="52">
                  <c:v>8.6745107744055888E-2</c:v>
                </c:pt>
                <c:pt idx="53">
                  <c:v>7.8212712197554823E-2</c:v>
                </c:pt>
                <c:pt idx="54">
                  <c:v>7.0285612210351914E-2</c:v>
                </c:pt>
                <c:pt idx="55">
                  <c:v>6.3055221684057097E-2</c:v>
                </c:pt>
                <c:pt idx="56">
                  <c:v>5.65974276863059E-2</c:v>
                </c:pt>
                <c:pt idx="57">
                  <c:v>5.09518470437978E-2</c:v>
                </c:pt>
                <c:pt idx="58">
                  <c:v>4.6106641067794156E-2</c:v>
                </c:pt>
                <c:pt idx="59">
                  <c:v>4.1995863885595529E-2</c:v>
                </c:pt>
                <c:pt idx="60">
                  <c:v>3.8511496564391873E-2</c:v>
                </c:pt>
                <c:pt idx="61">
                  <c:v>3.5526405290594289E-2</c:v>
                </c:pt>
                <c:pt idx="62">
                  <c:v>3.2920436161090749E-2</c:v>
                </c:pt>
                <c:pt idx="63">
                  <c:v>3.0601495397741187E-2</c:v>
                </c:pt>
                <c:pt idx="64">
                  <c:v>2.8516397189607818E-2</c:v>
                </c:pt>
                <c:pt idx="65">
                  <c:v>2.6650492665903001E-2</c:v>
                </c:pt>
                <c:pt idx="66">
                  <c:v>2.501844179598919E-2</c:v>
                </c:pt>
                <c:pt idx="67">
                  <c:v>2.3649892865445141E-2</c:v>
                </c:pt>
                <c:pt idx="68">
                  <c:v>2.2573653494877874E-2</c:v>
                </c:pt>
                <c:pt idx="69">
                  <c:v>2.1803252984003683E-2</c:v>
                </c:pt>
                <c:pt idx="70">
                  <c:v>2.1326377500009343E-2</c:v>
                </c:pt>
                <c:pt idx="71">
                  <c:v>2.11004154530769E-2</c:v>
                </c:pt>
                <c:pt idx="72">
                  <c:v>2.1055592821398562E-2</c:v>
                </c:pt>
                <c:pt idx="73">
                  <c:v>2.1105410055713213E-2</c:v>
                </c:pt>
                <c:pt idx="74">
                  <c:v>2.116165608142697E-2</c:v>
                </c:pt>
                <c:pt idx="75">
                  <c:v>2.1149332974149629E-2</c:v>
                </c:pt>
                <c:pt idx="76">
                  <c:v>2.1016637362427502E-2</c:v>
                </c:pt>
                <c:pt idx="77">
                  <c:v>2.0737146321389077E-2</c:v>
                </c:pt>
                <c:pt idx="78">
                  <c:v>2.0304713309964442E-2</c:v>
                </c:pt>
                <c:pt idx="79">
                  <c:v>1.9724597026932519E-2</c:v>
                </c:pt>
                <c:pt idx="80">
                  <c:v>1.9005474420777341E-2</c:v>
                </c:pt>
                <c:pt idx="81">
                  <c:v>1.815576163526077E-2</c:v>
                </c:pt>
                <c:pt idx="82">
                  <c:v>1.7184929299316483E-2</c:v>
                </c:pt>
                <c:pt idx="83">
                  <c:v>1.6107824268580439E-2</c:v>
                </c:pt>
                <c:pt idx="84">
                  <c:v>1.4948737907304246E-2</c:v>
                </c:pt>
                <c:pt idx="85">
                  <c:v>1.3742495694617374E-2</c:v>
                </c:pt>
                <c:pt idx="86">
                  <c:v>1.2531593292428863E-2</c:v>
                </c:pt>
                <c:pt idx="87">
                  <c:v>1.136028982575445E-2</c:v>
                </c:pt>
                <c:pt idx="88">
                  <c:v>1.0267697099175127E-2</c:v>
                </c:pt>
                <c:pt idx="89">
                  <c:v>9.2819931499052502E-3</c:v>
                </c:pt>
                <c:pt idx="90">
                  <c:v>8.4172428179018349E-3</c:v>
                </c:pt>
                <c:pt idx="91">
                  <c:v>7.6734370143986992E-3</c:v>
                </c:pt>
                <c:pt idx="92">
                  <c:v>7.0395803476854951E-3</c:v>
                </c:pt>
                <c:pt idx="93">
                  <c:v>6.498964175755715E-3</c:v>
                </c:pt>
                <c:pt idx="94">
                  <c:v>6.0350780154781762E-3</c:v>
                </c:pt>
                <c:pt idx="95">
                  <c:v>5.6361024538243596E-3</c:v>
                </c:pt>
                <c:pt idx="96">
                  <c:v>5.2960540496098038E-3</c:v>
                </c:pt>
                <c:pt idx="97">
                  <c:v>5.0118049747083218E-3</c:v>
                </c:pt>
                <c:pt idx="98">
                  <c:v>4.7771744733448671E-3</c:v>
                </c:pt>
              </c:numCache>
            </c:numRef>
          </c:yVal>
        </c:ser>
        <c:ser>
          <c:idx val="1"/>
          <c:order val="1"/>
          <c:tx>
            <c:v>African-American borrower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data'!$L$5:$L$103</c:f>
              <c:numCache>
                <c:formatCode>General</c:formatCode>
                <c:ptCount val="99"/>
                <c:pt idx="0">
                  <c:v>4.7872338805495847E-3</c:v>
                </c:pt>
                <c:pt idx="1">
                  <c:v>5.9484175410504424E-3</c:v>
                </c:pt>
                <c:pt idx="2">
                  <c:v>7.4026025904135847E-3</c:v>
                </c:pt>
                <c:pt idx="3">
                  <c:v>9.2131461859485484E-3</c:v>
                </c:pt>
                <c:pt idx="4">
                  <c:v>1.1441723717553032E-2</c:v>
                </c:pt>
                <c:pt idx="5">
                  <c:v>1.4141961801726778E-2</c:v>
                </c:pt>
                <c:pt idx="6">
                  <c:v>1.7353335134806688E-2</c:v>
                </c:pt>
                <c:pt idx="7">
                  <c:v>2.1096595678021E-2</c:v>
                </c:pt>
                <c:pt idx="8">
                  <c:v>2.53718746584661E-2</c:v>
                </c:pt>
                <c:pt idx="9">
                  <c:v>3.016016374813971E-2</c:v>
                </c:pt>
                <c:pt idx="10">
                  <c:v>3.5428208542624608E-2</c:v>
                </c:pt>
                <c:pt idx="11">
                  <c:v>4.1136080218228031E-2</c:v>
                </c:pt>
                <c:pt idx="12">
                  <c:v>4.7246019537901723E-2</c:v>
                </c:pt>
                <c:pt idx="13">
                  <c:v>5.373075241444842E-2</c:v>
                </c:pt>
                <c:pt idx="14">
                  <c:v>6.0579475236048223E-2</c:v>
                </c:pt>
                <c:pt idx="15">
                  <c:v>6.7800115189848811E-2</c:v>
                </c:pt>
                <c:pt idx="16">
                  <c:v>7.5417189577379168E-2</c:v>
                </c:pt>
                <c:pt idx="17">
                  <c:v>8.3465440931484933E-2</c:v>
                </c:pt>
                <c:pt idx="18">
                  <c:v>9.198020837600536E-2</c:v>
                </c:pt>
                <c:pt idx="19">
                  <c:v>0.10098604345393002</c:v>
                </c:pt>
                <c:pt idx="20">
                  <c:v>0.11048530584476145</c:v>
                </c:pt>
                <c:pt idx="21">
                  <c:v>0.12044839066438981</c:v>
                </c:pt>
                <c:pt idx="22">
                  <c:v>0.13080692622355172</c:v>
                </c:pt>
                <c:pt idx="23">
                  <c:v>0.14145084906751201</c:v>
                </c:pt>
                <c:pt idx="24">
                  <c:v>0.15222980484337909</c:v>
                </c:pt>
                <c:pt idx="25">
                  <c:v>0.16295888896351263</c:v>
                </c:pt>
                <c:pt idx="26">
                  <c:v>0.17342833790527859</c:v>
                </c:pt>
                <c:pt idx="27">
                  <c:v>0.18341639867101642</c:v>
                </c:pt>
                <c:pt idx="28">
                  <c:v>0.19270423883012516</c:v>
                </c:pt>
                <c:pt idx="29">
                  <c:v>0.20109144070966559</c:v>
                </c:pt>
                <c:pt idx="30">
                  <c:v>0.20841040867413968</c:v>
                </c:pt>
                <c:pt idx="31">
                  <c:v>0.21453797835437163</c:v>
                </c:pt>
                <c:pt idx="32">
                  <c:v>0.21940270789483607</c:v>
                </c:pt>
                <c:pt idx="33">
                  <c:v>0.22298677439183151</c:v>
                </c:pt>
                <c:pt idx="34">
                  <c:v>0.22532206635291283</c:v>
                </c:pt>
                <c:pt idx="35">
                  <c:v>0.22648087984618898</c:v>
                </c:pt>
                <c:pt idx="36">
                  <c:v>0.22656247685566627</c:v>
                </c:pt>
                <c:pt idx="37">
                  <c:v>0.22567750755611052</c:v>
                </c:pt>
                <c:pt idx="38">
                  <c:v>0.22393278383119045</c:v>
                </c:pt>
                <c:pt idx="39">
                  <c:v>0.22141898643927674</c:v>
                </c:pt>
                <c:pt idx="40">
                  <c:v>0.21820350956560605</c:v>
                </c:pt>
                <c:pt idx="41">
                  <c:v>0.21432979521316847</c:v>
                </c:pt>
                <c:pt idx="42">
                  <c:v>0.20982329562355995</c:v>
                </c:pt>
                <c:pt idx="43">
                  <c:v>0.20470284186603482</c:v>
                </c:pt>
                <c:pt idx="44">
                  <c:v>0.19899498012416625</c:v>
                </c:pt>
                <c:pt idx="45">
                  <c:v>0.19274805840453171</c:v>
                </c:pt>
                <c:pt idx="46">
                  <c:v>0.18604272380707843</c:v>
                </c:pt>
                <c:pt idx="47">
                  <c:v>0.17899609779148934</c:v>
                </c:pt>
                <c:pt idx="48">
                  <c:v>0.17175813152843328</c:v>
                </c:pt>
                <c:pt idx="49">
                  <c:v>0.16450024589643997</c:v>
                </c:pt>
                <c:pt idx="50">
                  <c:v>0.15739797946410766</c:v>
                </c:pt>
                <c:pt idx="51">
                  <c:v>0.150610649547023</c:v>
                </c:pt>
                <c:pt idx="52">
                  <c:v>0.14426170769156163</c:v>
                </c:pt>
                <c:pt idx="53">
                  <c:v>0.13842341624033233</c:v>
                </c:pt>
                <c:pt idx="54">
                  <c:v>0.13310872089343437</c:v>
                </c:pt>
                <c:pt idx="55">
                  <c:v>0.12827191528245868</c:v>
                </c:pt>
                <c:pt idx="56">
                  <c:v>0.12381814365937338</c:v>
                </c:pt>
                <c:pt idx="57">
                  <c:v>0.11962025127873967</c:v>
                </c:pt>
                <c:pt idx="58">
                  <c:v>0.11554023052775303</c:v>
                </c:pt>
                <c:pt idx="59">
                  <c:v>0.11145172685736367</c:v>
                </c:pt>
                <c:pt idx="60">
                  <c:v>0.10725988429033062</c:v>
                </c:pt>
                <c:pt idx="61">
                  <c:v>0.10291525721825232</c:v>
                </c:pt>
                <c:pt idx="62">
                  <c:v>9.8419530418993734E-2</c:v>
                </c:pt>
                <c:pt idx="63">
                  <c:v>9.3822217734508925E-2</c:v>
                </c:pt>
                <c:pt idx="64">
                  <c:v>8.9209116747851092E-2</c:v>
                </c:pt>
                <c:pt idx="65">
                  <c:v>8.4684794957481629E-2</c:v>
                </c:pt>
                <c:pt idx="66">
                  <c:v>8.0352479330011523E-2</c:v>
                </c:pt>
                <c:pt idx="67">
                  <c:v>7.6295177749439697E-2</c:v>
                </c:pt>
                <c:pt idx="68">
                  <c:v>7.2561557417319469E-2</c:v>
                </c:pt>
                <c:pt idx="69">
                  <c:v>6.9159083423066661E-2</c:v>
                </c:pt>
                <c:pt idx="70">
                  <c:v>6.6055391347181303E-2</c:v>
                </c:pt>
                <c:pt idx="71">
                  <c:v>6.3187170260407544E-2</c:v>
                </c:pt>
                <c:pt idx="72">
                  <c:v>6.0474352216977612E-2</c:v>
                </c:pt>
                <c:pt idx="73">
                  <c:v>5.7836470627215045E-2</c:v>
                </c:pt>
                <c:pt idx="74">
                  <c:v>5.5207846815349917E-2</c:v>
                </c:pt>
                <c:pt idx="75">
                  <c:v>5.2548784503406727E-2</c:v>
                </c:pt>
                <c:pt idx="76">
                  <c:v>4.9851010582930746E-2</c:v>
                </c:pt>
                <c:pt idx="77">
                  <c:v>4.7136899910822407E-2</c:v>
                </c:pt>
                <c:pt idx="78">
                  <c:v>4.4453246338912747E-2</c:v>
                </c:pt>
                <c:pt idx="79">
                  <c:v>4.1861245277947247E-2</c:v>
                </c:pt>
                <c:pt idx="80">
                  <c:v>3.9424809529966701E-2</c:v>
                </c:pt>
                <c:pt idx="81">
                  <c:v>3.7199350406860475E-2</c:v>
                </c:pt>
                <c:pt idx="82">
                  <c:v>3.5222811726291485E-2</c:v>
                </c:pt>
                <c:pt idx="83">
                  <c:v>3.3510175471747755E-2</c:v>
                </c:pt>
                <c:pt idx="84">
                  <c:v>3.2051989441089133E-2</c:v>
                </c:pt>
                <c:pt idx="85">
                  <c:v>3.081679683235361E-2</c:v>
                </c:pt>
                <c:pt idx="86">
                  <c:v>2.9756748628020569E-2</c:v>
                </c:pt>
                <c:pt idx="87">
                  <c:v>2.8815214613362714E-2</c:v>
                </c:pt>
                <c:pt idx="88">
                  <c:v>2.7934939591933324E-2</c:v>
                </c:pt>
                <c:pt idx="89">
                  <c:v>2.706527205091586E-2</c:v>
                </c:pt>
                <c:pt idx="90">
                  <c:v>2.6167248382974843E-2</c:v>
                </c:pt>
                <c:pt idx="91">
                  <c:v>2.5215818005326501E-2</c:v>
                </c:pt>
                <c:pt idx="92">
                  <c:v>2.4199148325495204E-2</c:v>
                </c:pt>
                <c:pt idx="93">
                  <c:v>2.3115604547090052E-2</c:v>
                </c:pt>
                <c:pt idx="94">
                  <c:v>2.1969492354525066E-2</c:v>
                </c:pt>
                <c:pt idx="95">
                  <c:v>2.076685049707315E-2</c:v>
                </c:pt>
                <c:pt idx="96">
                  <c:v>1.9512433509555685E-2</c:v>
                </c:pt>
                <c:pt idx="97">
                  <c:v>1.8208580667338378E-2</c:v>
                </c:pt>
                <c:pt idx="98">
                  <c:v>1.685606139014173E-2</c:v>
                </c:pt>
              </c:numCache>
            </c:numRef>
          </c:yVal>
        </c:ser>
        <c:axId val="101750656"/>
        <c:axId val="102371328"/>
      </c:scatterChart>
      <c:valAx>
        <c:axId val="101750656"/>
        <c:scaling>
          <c:orientation val="minMax"/>
          <c:max val="10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Total closing cost, thousands of dollars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2371328"/>
        <c:crosses val="autoZero"/>
        <c:crossBetween val="midCat"/>
      </c:valAx>
      <c:valAx>
        <c:axId val="1023713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Density</a:t>
                </a:r>
              </a:p>
            </c:rich>
          </c:tx>
          <c:layout/>
        </c:title>
        <c:numFmt formatCode="#,##0.0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1750656"/>
        <c:crosses val="autoZero"/>
        <c:crossBetween val="midCat"/>
      </c:valAx>
    </c:plotArea>
    <c:plotVisOnly val="1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Base case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data'!$K$5:$K$103</c:f>
              <c:numCache>
                <c:formatCode>General</c:formatCode>
                <c:ptCount val="99"/>
                <c:pt idx="0">
                  <c:v>3.3337797900037311E-3</c:v>
                </c:pt>
                <c:pt idx="1">
                  <c:v>4.9443952557767555E-3</c:v>
                </c:pt>
                <c:pt idx="2">
                  <c:v>7.0627470656637083E-3</c:v>
                </c:pt>
                <c:pt idx="3">
                  <c:v>9.7462880288177057E-3</c:v>
                </c:pt>
                <c:pt idx="4">
                  <c:v>1.3038032188260169E-2</c:v>
                </c:pt>
                <c:pt idx="5">
                  <c:v>1.6973419163782831E-2</c:v>
                </c:pt>
                <c:pt idx="6">
                  <c:v>2.159397932832037E-2</c:v>
                </c:pt>
                <c:pt idx="7">
                  <c:v>2.696502839127676E-2</c:v>
                </c:pt>
                <c:pt idx="8">
                  <c:v>3.3192473250255733E-2</c:v>
                </c:pt>
                <c:pt idx="9">
                  <c:v>4.0432773091352729E-2</c:v>
                </c:pt>
                <c:pt idx="10">
                  <c:v>4.8890664708811857E-2</c:v>
                </c:pt>
                <c:pt idx="11">
                  <c:v>5.8801497886217427E-2</c:v>
                </c:pt>
                <c:pt idx="12">
                  <c:v>7.0398513933364243E-2</c:v>
                </c:pt>
                <c:pt idx="13">
                  <c:v>8.38692904430801E-2</c:v>
                </c:pt>
                <c:pt idx="14">
                  <c:v>9.9308819811486954E-2</c:v>
                </c:pt>
                <c:pt idx="15">
                  <c:v>0.11667837776555155</c:v>
                </c:pt>
                <c:pt idx="16">
                  <c:v>0.13577899567474269</c:v>
                </c:pt>
                <c:pt idx="17">
                  <c:v>0.15624603410205073</c:v>
                </c:pt>
                <c:pt idx="18">
                  <c:v>0.17756754006715234</c:v>
                </c:pt>
                <c:pt idx="19">
                  <c:v>0.1991244722081576</c:v>
                </c:pt>
                <c:pt idx="20">
                  <c:v>0.22024636408633799</c:v>
                </c:pt>
                <c:pt idx="21">
                  <c:v>0.24027256908116668</c:v>
                </c:pt>
                <c:pt idx="22">
                  <c:v>0.25860790912069093</c:v>
                </c:pt>
                <c:pt idx="23">
                  <c:v>0.27476303068544106</c:v>
                </c:pt>
                <c:pt idx="24">
                  <c:v>0.28837399562773941</c:v>
                </c:pt>
                <c:pt idx="25">
                  <c:v>0.29920155001759424</c:v>
                </c:pt>
                <c:pt idx="26">
                  <c:v>0.30711626929677976</c:v>
                </c:pt>
                <c:pt idx="27">
                  <c:v>0.31207931623055729</c:v>
                </c:pt>
                <c:pt idx="28">
                  <c:v>0.31412838482850824</c:v>
                </c:pt>
                <c:pt idx="29">
                  <c:v>0.31337430794767568</c:v>
                </c:pt>
                <c:pt idx="30">
                  <c:v>0.31000714735241286</c:v>
                </c:pt>
                <c:pt idx="31">
                  <c:v>0.30430409801084585</c:v>
                </c:pt>
                <c:pt idx="32">
                  <c:v>0.29662835607481486</c:v>
                </c:pt>
                <c:pt idx="33">
                  <c:v>0.28741023753456257</c:v>
                </c:pt>
                <c:pt idx="34">
                  <c:v>0.27710885651582451</c:v>
                </c:pt>
                <c:pt idx="35">
                  <c:v>0.26616150338978584</c:v>
                </c:pt>
                <c:pt idx="36">
                  <c:v>0.25493418977020577</c:v>
                </c:pt>
                <c:pt idx="37">
                  <c:v>0.24368744879035195</c:v>
                </c:pt>
                <c:pt idx="38">
                  <c:v>0.2325661433312706</c:v>
                </c:pt>
                <c:pt idx="39">
                  <c:v>0.2216135237461703</c:v>
                </c:pt>
                <c:pt idx="40">
                  <c:v>0.21080218250361507</c:v>
                </c:pt>
                <c:pt idx="41">
                  <c:v>0.20007094049063193</c:v>
                </c:pt>
                <c:pt idx="42">
                  <c:v>0.18935766899111892</c:v>
                </c:pt>
                <c:pt idx="43">
                  <c:v>0.17862195950288043</c:v>
                </c:pt>
                <c:pt idx="44">
                  <c:v>0.16785595484955876</c:v>
                </c:pt>
                <c:pt idx="45">
                  <c:v>0.1570848176027648</c:v>
                </c:pt>
                <c:pt idx="46">
                  <c:v>0.1463598544757363</c:v>
                </c:pt>
                <c:pt idx="47">
                  <c:v>0.13574780451314453</c:v>
                </c:pt>
                <c:pt idx="48">
                  <c:v>0.12531987406501729</c:v>
                </c:pt>
                <c:pt idx="49">
                  <c:v>0.11514387051711207</c:v>
                </c:pt>
                <c:pt idx="50">
                  <c:v>0.10528186372750194</c:v>
                </c:pt>
                <c:pt idx="51">
                  <c:v>9.5793842826318004E-2</c:v>
                </c:pt>
                <c:pt idx="52">
                  <c:v>8.6745107744055888E-2</c:v>
                </c:pt>
                <c:pt idx="53">
                  <c:v>7.8212712197554823E-2</c:v>
                </c:pt>
                <c:pt idx="54">
                  <c:v>7.0285612210351914E-2</c:v>
                </c:pt>
                <c:pt idx="55">
                  <c:v>6.3055221684057097E-2</c:v>
                </c:pt>
                <c:pt idx="56">
                  <c:v>5.65974276863059E-2</c:v>
                </c:pt>
                <c:pt idx="57">
                  <c:v>5.09518470437978E-2</c:v>
                </c:pt>
                <c:pt idx="58">
                  <c:v>4.6106641067794156E-2</c:v>
                </c:pt>
                <c:pt idx="59">
                  <c:v>4.1995863885595529E-2</c:v>
                </c:pt>
                <c:pt idx="60">
                  <c:v>3.8511496564391873E-2</c:v>
                </c:pt>
                <c:pt idx="61">
                  <c:v>3.5526405290594289E-2</c:v>
                </c:pt>
                <c:pt idx="62">
                  <c:v>3.2920436161090749E-2</c:v>
                </c:pt>
                <c:pt idx="63">
                  <c:v>3.0601495397741187E-2</c:v>
                </c:pt>
                <c:pt idx="64">
                  <c:v>2.8516397189607818E-2</c:v>
                </c:pt>
                <c:pt idx="65">
                  <c:v>2.6650492665903001E-2</c:v>
                </c:pt>
                <c:pt idx="66">
                  <c:v>2.501844179598919E-2</c:v>
                </c:pt>
                <c:pt idx="67">
                  <c:v>2.3649892865445141E-2</c:v>
                </c:pt>
                <c:pt idx="68">
                  <c:v>2.2573653494877874E-2</c:v>
                </c:pt>
                <c:pt idx="69">
                  <c:v>2.1803252984003683E-2</c:v>
                </c:pt>
                <c:pt idx="70">
                  <c:v>2.1326377500009343E-2</c:v>
                </c:pt>
                <c:pt idx="71">
                  <c:v>2.11004154530769E-2</c:v>
                </c:pt>
                <c:pt idx="72">
                  <c:v>2.1055592821398562E-2</c:v>
                </c:pt>
                <c:pt idx="73">
                  <c:v>2.1105410055713213E-2</c:v>
                </c:pt>
                <c:pt idx="74">
                  <c:v>2.116165608142697E-2</c:v>
                </c:pt>
                <c:pt idx="75">
                  <c:v>2.1149332974149629E-2</c:v>
                </c:pt>
                <c:pt idx="76">
                  <c:v>2.1016637362427502E-2</c:v>
                </c:pt>
                <c:pt idx="77">
                  <c:v>2.0737146321389077E-2</c:v>
                </c:pt>
                <c:pt idx="78">
                  <c:v>2.0304713309964442E-2</c:v>
                </c:pt>
                <c:pt idx="79">
                  <c:v>1.9724597026932519E-2</c:v>
                </c:pt>
                <c:pt idx="80">
                  <c:v>1.9005474420777341E-2</c:v>
                </c:pt>
                <c:pt idx="81">
                  <c:v>1.815576163526077E-2</c:v>
                </c:pt>
                <c:pt idx="82">
                  <c:v>1.7184929299316483E-2</c:v>
                </c:pt>
                <c:pt idx="83">
                  <c:v>1.6107824268580439E-2</c:v>
                </c:pt>
                <c:pt idx="84">
                  <c:v>1.4948737907304246E-2</c:v>
                </c:pt>
                <c:pt idx="85">
                  <c:v>1.3742495694617374E-2</c:v>
                </c:pt>
                <c:pt idx="86">
                  <c:v>1.2531593292428863E-2</c:v>
                </c:pt>
                <c:pt idx="87">
                  <c:v>1.136028982575445E-2</c:v>
                </c:pt>
                <c:pt idx="88">
                  <c:v>1.0267697099175127E-2</c:v>
                </c:pt>
                <c:pt idx="89">
                  <c:v>9.2819931499052502E-3</c:v>
                </c:pt>
                <c:pt idx="90">
                  <c:v>8.4172428179018349E-3</c:v>
                </c:pt>
                <c:pt idx="91">
                  <c:v>7.6734370143986992E-3</c:v>
                </c:pt>
                <c:pt idx="92">
                  <c:v>7.0395803476854951E-3</c:v>
                </c:pt>
                <c:pt idx="93">
                  <c:v>6.498964175755715E-3</c:v>
                </c:pt>
                <c:pt idx="94">
                  <c:v>6.0350780154781762E-3</c:v>
                </c:pt>
                <c:pt idx="95">
                  <c:v>5.6361024538243596E-3</c:v>
                </c:pt>
                <c:pt idx="96">
                  <c:v>5.2960540496098038E-3</c:v>
                </c:pt>
                <c:pt idx="97">
                  <c:v>5.0118049747083218E-3</c:v>
                </c:pt>
                <c:pt idx="98">
                  <c:v>4.7771744733448671E-3</c:v>
                </c:pt>
              </c:numCache>
            </c:numRef>
          </c:yVal>
        </c:ser>
        <c:ser>
          <c:idx val="2"/>
          <c:order val="1"/>
          <c:tx>
            <c:v>More educated neighbors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'Dist data'!$H$5:$H$103</c:f>
              <c:numCache>
                <c:formatCode>General</c:formatCode>
                <c:ptCount val="99"/>
                <c:pt idx="0">
                  <c:v>0</c:v>
                </c:pt>
                <c:pt idx="1">
                  <c:v>0.10101010101010101</c:v>
                </c:pt>
                <c:pt idx="2">
                  <c:v>0.20202020202020202</c:v>
                </c:pt>
                <c:pt idx="3">
                  <c:v>0.30303030303030304</c:v>
                </c:pt>
                <c:pt idx="4">
                  <c:v>0.40404040404040403</c:v>
                </c:pt>
                <c:pt idx="5">
                  <c:v>0.50505050505050508</c:v>
                </c:pt>
                <c:pt idx="6">
                  <c:v>0.60606060606060608</c:v>
                </c:pt>
                <c:pt idx="7">
                  <c:v>0.70707070707070707</c:v>
                </c:pt>
                <c:pt idx="8">
                  <c:v>0.80808080808080807</c:v>
                </c:pt>
                <c:pt idx="9">
                  <c:v>0.90909090909090906</c:v>
                </c:pt>
                <c:pt idx="10">
                  <c:v>1.0101010101010102</c:v>
                </c:pt>
                <c:pt idx="11">
                  <c:v>1.1111111111111112</c:v>
                </c:pt>
                <c:pt idx="12">
                  <c:v>1.2121212121212122</c:v>
                </c:pt>
                <c:pt idx="13">
                  <c:v>1.3131313131313131</c:v>
                </c:pt>
                <c:pt idx="14">
                  <c:v>1.4141414141414141</c:v>
                </c:pt>
                <c:pt idx="15">
                  <c:v>1.5151515151515151</c:v>
                </c:pt>
                <c:pt idx="16">
                  <c:v>1.6161616161616161</c:v>
                </c:pt>
                <c:pt idx="17">
                  <c:v>1.7171717171717171</c:v>
                </c:pt>
                <c:pt idx="18">
                  <c:v>1.8181818181818181</c:v>
                </c:pt>
                <c:pt idx="19">
                  <c:v>1.9191919191919191</c:v>
                </c:pt>
                <c:pt idx="20">
                  <c:v>2.0202020202020203</c:v>
                </c:pt>
                <c:pt idx="21">
                  <c:v>2.1212121212121215</c:v>
                </c:pt>
                <c:pt idx="22">
                  <c:v>2.2222222222222228</c:v>
                </c:pt>
                <c:pt idx="23">
                  <c:v>2.323232323232324</c:v>
                </c:pt>
                <c:pt idx="24">
                  <c:v>2.4242424242424252</c:v>
                </c:pt>
                <c:pt idx="25">
                  <c:v>2.5252525252525264</c:v>
                </c:pt>
                <c:pt idx="26">
                  <c:v>2.6262626262626276</c:v>
                </c:pt>
                <c:pt idx="27">
                  <c:v>2.7272727272727288</c:v>
                </c:pt>
                <c:pt idx="28">
                  <c:v>2.8282828282828301</c:v>
                </c:pt>
                <c:pt idx="29">
                  <c:v>2.9292929292929313</c:v>
                </c:pt>
                <c:pt idx="30">
                  <c:v>3.0303030303030325</c:v>
                </c:pt>
                <c:pt idx="31">
                  <c:v>3.1313131313131337</c:v>
                </c:pt>
                <c:pt idx="32">
                  <c:v>3.2323232323232349</c:v>
                </c:pt>
                <c:pt idx="33">
                  <c:v>3.3333333333333361</c:v>
                </c:pt>
                <c:pt idx="34">
                  <c:v>3.4343434343434374</c:v>
                </c:pt>
                <c:pt idx="35">
                  <c:v>3.5353535353535386</c:v>
                </c:pt>
                <c:pt idx="36">
                  <c:v>3.6363636363636398</c:v>
                </c:pt>
                <c:pt idx="37">
                  <c:v>3.737373737373741</c:v>
                </c:pt>
                <c:pt idx="38">
                  <c:v>3.8383838383838422</c:v>
                </c:pt>
                <c:pt idx="39">
                  <c:v>3.9393939393939434</c:v>
                </c:pt>
                <c:pt idx="40">
                  <c:v>4.0404040404040442</c:v>
                </c:pt>
                <c:pt idx="41">
                  <c:v>4.1414141414141454</c:v>
                </c:pt>
                <c:pt idx="42">
                  <c:v>4.2424242424242466</c:v>
                </c:pt>
                <c:pt idx="43">
                  <c:v>4.3434343434343479</c:v>
                </c:pt>
                <c:pt idx="44">
                  <c:v>4.4444444444444491</c:v>
                </c:pt>
                <c:pt idx="45">
                  <c:v>4.5454545454545503</c:v>
                </c:pt>
                <c:pt idx="46">
                  <c:v>4.6464646464646515</c:v>
                </c:pt>
                <c:pt idx="47">
                  <c:v>4.7474747474747527</c:v>
                </c:pt>
                <c:pt idx="48">
                  <c:v>4.8484848484848539</c:v>
                </c:pt>
                <c:pt idx="49">
                  <c:v>4.9494949494949552</c:v>
                </c:pt>
                <c:pt idx="50">
                  <c:v>5.0505050505050564</c:v>
                </c:pt>
                <c:pt idx="51">
                  <c:v>5.1515151515151576</c:v>
                </c:pt>
                <c:pt idx="52">
                  <c:v>5.2525252525252588</c:v>
                </c:pt>
                <c:pt idx="53">
                  <c:v>5.35353535353536</c:v>
                </c:pt>
                <c:pt idx="54">
                  <c:v>5.4545454545454612</c:v>
                </c:pt>
                <c:pt idx="55">
                  <c:v>5.5555555555555625</c:v>
                </c:pt>
                <c:pt idx="56">
                  <c:v>5.6565656565656637</c:v>
                </c:pt>
                <c:pt idx="57">
                  <c:v>5.7575757575757649</c:v>
                </c:pt>
                <c:pt idx="58">
                  <c:v>5.8585858585858661</c:v>
                </c:pt>
                <c:pt idx="59">
                  <c:v>5.9595959595959673</c:v>
                </c:pt>
                <c:pt idx="60">
                  <c:v>6.0606060606060685</c:v>
                </c:pt>
                <c:pt idx="61">
                  <c:v>6.1616161616161698</c:v>
                </c:pt>
                <c:pt idx="62">
                  <c:v>6.262626262626271</c:v>
                </c:pt>
                <c:pt idx="63">
                  <c:v>6.3636363636363722</c:v>
                </c:pt>
                <c:pt idx="64">
                  <c:v>6.4646464646464734</c:v>
                </c:pt>
                <c:pt idx="65">
                  <c:v>6.5656565656565746</c:v>
                </c:pt>
                <c:pt idx="66">
                  <c:v>6.6666666666666758</c:v>
                </c:pt>
                <c:pt idx="67">
                  <c:v>6.7676767676767771</c:v>
                </c:pt>
                <c:pt idx="68">
                  <c:v>6.8686868686868783</c:v>
                </c:pt>
                <c:pt idx="69">
                  <c:v>6.9696969696969795</c:v>
                </c:pt>
                <c:pt idx="70">
                  <c:v>7.0707070707070807</c:v>
                </c:pt>
                <c:pt idx="71">
                  <c:v>7.1717171717171819</c:v>
                </c:pt>
                <c:pt idx="72">
                  <c:v>7.2727272727272831</c:v>
                </c:pt>
                <c:pt idx="73">
                  <c:v>7.3737373737373844</c:v>
                </c:pt>
                <c:pt idx="74">
                  <c:v>7.4747474747474856</c:v>
                </c:pt>
                <c:pt idx="75">
                  <c:v>7.5757575757575868</c:v>
                </c:pt>
                <c:pt idx="76">
                  <c:v>7.676767676767688</c:v>
                </c:pt>
                <c:pt idx="77">
                  <c:v>7.7777777777777892</c:v>
                </c:pt>
                <c:pt idx="78">
                  <c:v>7.8787878787878904</c:v>
                </c:pt>
                <c:pt idx="79">
                  <c:v>7.9797979797979917</c:v>
                </c:pt>
                <c:pt idx="80">
                  <c:v>8.080808080808092</c:v>
                </c:pt>
                <c:pt idx="81">
                  <c:v>8.1818181818181923</c:v>
                </c:pt>
                <c:pt idx="82">
                  <c:v>8.2828282828282926</c:v>
                </c:pt>
                <c:pt idx="83">
                  <c:v>8.383838383838393</c:v>
                </c:pt>
                <c:pt idx="84">
                  <c:v>8.4848484848484933</c:v>
                </c:pt>
                <c:pt idx="85">
                  <c:v>8.5858585858585936</c:v>
                </c:pt>
                <c:pt idx="86">
                  <c:v>8.686868686868694</c:v>
                </c:pt>
                <c:pt idx="87">
                  <c:v>8.7878787878787943</c:v>
                </c:pt>
                <c:pt idx="88">
                  <c:v>8.8888888888888946</c:v>
                </c:pt>
                <c:pt idx="89">
                  <c:v>8.9898989898989949</c:v>
                </c:pt>
                <c:pt idx="90">
                  <c:v>9.0909090909090953</c:v>
                </c:pt>
                <c:pt idx="91">
                  <c:v>9.1919191919191956</c:v>
                </c:pt>
                <c:pt idx="92">
                  <c:v>9.2929292929292959</c:v>
                </c:pt>
                <c:pt idx="93">
                  <c:v>9.3939393939393963</c:v>
                </c:pt>
                <c:pt idx="94">
                  <c:v>9.4949494949494966</c:v>
                </c:pt>
                <c:pt idx="95">
                  <c:v>9.5959595959595969</c:v>
                </c:pt>
                <c:pt idx="96">
                  <c:v>9.6969696969696972</c:v>
                </c:pt>
                <c:pt idx="97">
                  <c:v>9.7979797979797976</c:v>
                </c:pt>
                <c:pt idx="98">
                  <c:v>9.8989898989898979</c:v>
                </c:pt>
              </c:numCache>
            </c:numRef>
          </c:xVal>
          <c:yVal>
            <c:numRef>
              <c:f>'Dist data'!$M$5:$M$103</c:f>
              <c:numCache>
                <c:formatCode>General</c:formatCode>
                <c:ptCount val="99"/>
                <c:pt idx="0">
                  <c:v>1.0795193379322778E-3</c:v>
                </c:pt>
                <c:pt idx="1">
                  <c:v>2.1749339881051359E-3</c:v>
                </c:pt>
                <c:pt idx="2">
                  <c:v>4.1430414827878818E-3</c:v>
                </c:pt>
                <c:pt idx="3">
                  <c:v>7.47129674547481E-3</c:v>
                </c:pt>
                <c:pt idx="4">
                  <c:v>1.2772645698330929E-2</c:v>
                </c:pt>
                <c:pt idx="5">
                  <c:v>2.0733007780983682E-2</c:v>
                </c:pt>
                <c:pt idx="6">
                  <c:v>3.2014006138536596E-2</c:v>
                </c:pt>
                <c:pt idx="7">
                  <c:v>4.7124876444066453E-2</c:v>
                </c:pt>
                <c:pt idx="8">
                  <c:v>6.6295121930110862E-2</c:v>
                </c:pt>
                <c:pt idx="9">
                  <c:v>8.9386955067413384E-2</c:v>
                </c:pt>
                <c:pt idx="10">
                  <c:v>0.11587652050926443</c:v>
                </c:pt>
                <c:pt idx="11">
                  <c:v>0.14490815086142234</c:v>
                </c:pt>
                <c:pt idx="12">
                  <c:v>0.17540015462155942</c:v>
                </c:pt>
                <c:pt idx="13">
                  <c:v>0.20616941184757437</c:v>
                </c:pt>
                <c:pt idx="14">
                  <c:v>0.23604982579011091</c:v>
                </c:pt>
                <c:pt idx="15">
                  <c:v>0.26399514212726766</c:v>
                </c:pt>
                <c:pt idx="16">
                  <c:v>0.28916296801426672</c:v>
                </c:pt>
                <c:pt idx="17">
                  <c:v>0.31096879423892876</c:v>
                </c:pt>
                <c:pt idx="18">
                  <c:v>0.32908955415831626</c:v>
                </c:pt>
                <c:pt idx="19">
                  <c:v>0.34340451098109936</c:v>
                </c:pt>
                <c:pt idx="20">
                  <c:v>0.35389060693751551</c:v>
                </c:pt>
                <c:pt idx="21">
                  <c:v>0.36052060217961551</c:v>
                </c:pt>
                <c:pt idx="22">
                  <c:v>0.36321852533902194</c:v>
                </c:pt>
                <c:pt idx="23">
                  <c:v>0.3618980493822756</c:v>
                </c:pt>
                <c:pt idx="24">
                  <c:v>0.3565623611638945</c:v>
                </c:pt>
                <c:pt idx="25">
                  <c:v>0.34740968131267108</c:v>
                </c:pt>
                <c:pt idx="26">
                  <c:v>0.33488747650717005</c:v>
                </c:pt>
                <c:pt idx="27">
                  <c:v>0.31966785365733769</c:v>
                </c:pt>
                <c:pt idx="28">
                  <c:v>0.30255666334163417</c:v>
                </c:pt>
                <c:pt idx="29">
                  <c:v>0.28437828667881943</c:v>
                </c:pt>
                <c:pt idx="30">
                  <c:v>0.2658852542829877</c:v>
                </c:pt>
                <c:pt idx="31">
                  <c:v>0.24772509338593332</c:v>
                </c:pt>
                <c:pt idx="32">
                  <c:v>0.23046198614971961</c:v>
                </c:pt>
                <c:pt idx="33">
                  <c:v>0.21461234680906238</c:v>
                </c:pt>
                <c:pt idx="34">
                  <c:v>0.20063430933555224</c:v>
                </c:pt>
                <c:pt idx="35">
                  <c:v>0.18883253623593241</c:v>
                </c:pt>
                <c:pt idx="36">
                  <c:v>0.17920115102868922</c:v>
                </c:pt>
                <c:pt idx="37">
                  <c:v>0.17129504190559483</c:v>
                </c:pt>
                <c:pt idx="38">
                  <c:v>0.16424132042002076</c:v>
                </c:pt>
                <c:pt idx="39">
                  <c:v>0.15694715045021382</c:v>
                </c:pt>
                <c:pt idx="40">
                  <c:v>0.14844947620032684</c:v>
                </c:pt>
                <c:pt idx="41">
                  <c:v>0.13825542103651486</c:v>
                </c:pt>
                <c:pt idx="42">
                  <c:v>0.12650834919215473</c:v>
                </c:pt>
                <c:pt idx="43">
                  <c:v>0.11389969332033387</c:v>
                </c:pt>
                <c:pt idx="44">
                  <c:v>0.10137842065800383</c:v>
                </c:pt>
                <c:pt idx="45">
                  <c:v>8.9805356605447223E-2</c:v>
                </c:pt>
                <c:pt idx="46">
                  <c:v>7.9704578124061468E-2</c:v>
                </c:pt>
                <c:pt idx="47">
                  <c:v>7.1188806942776364E-2</c:v>
                </c:pt>
                <c:pt idx="48">
                  <c:v>6.4039045423333954E-2</c:v>
                </c:pt>
                <c:pt idx="49">
                  <c:v>5.7860218263358958E-2</c:v>
                </c:pt>
                <c:pt idx="50">
                  <c:v>5.2234699349935618E-2</c:v>
                </c:pt>
                <c:pt idx="51">
                  <c:v>4.683196631830927E-2</c:v>
                </c:pt>
                <c:pt idx="52">
                  <c:v>4.1468108099409158E-2</c:v>
                </c:pt>
                <c:pt idx="53">
                  <c:v>3.6122703001115739E-2</c:v>
                </c:pt>
                <c:pt idx="54">
                  <c:v>3.0917895050832457E-2</c:v>
                </c:pt>
                <c:pt idx="55">
                  <c:v>2.606280563506394E-2</c:v>
                </c:pt>
                <c:pt idx="56">
                  <c:v>2.177539655546969E-2</c:v>
                </c:pt>
                <c:pt idx="57">
                  <c:v>1.82072586816369E-2</c:v>
                </c:pt>
                <c:pt idx="58">
                  <c:v>1.5400487751303935E-2</c:v>
                </c:pt>
                <c:pt idx="59">
                  <c:v>1.3292481097728475E-2</c:v>
                </c:pt>
                <c:pt idx="60">
                  <c:v>1.1760732202573511E-2</c:v>
                </c:pt>
                <c:pt idx="61">
                  <c:v>1.0680707332348559E-2</c:v>
                </c:pt>
                <c:pt idx="62">
                  <c:v>9.9673631263609459E-3</c:v>
                </c:pt>
                <c:pt idx="63">
                  <c:v>9.5846232095704708E-3</c:v>
                </c:pt>
                <c:pt idx="64">
                  <c:v>9.526553148981572E-3</c:v>
                </c:pt>
                <c:pt idx="65">
                  <c:v>9.7868397022328052E-3</c:v>
                </c:pt>
                <c:pt idx="66">
                  <c:v>1.0334091532985428E-2</c:v>
                </c:pt>
                <c:pt idx="67">
                  <c:v>1.1102658819045918E-2</c:v>
                </c:pt>
                <c:pt idx="68">
                  <c:v>1.199933089359944E-2</c:v>
                </c:pt>
                <c:pt idx="69">
                  <c:v>1.2920643369384387E-2</c:v>
                </c:pt>
                <c:pt idx="70">
                  <c:v>1.3774337368414951E-2</c:v>
                </c:pt>
                <c:pt idx="71">
                  <c:v>1.4499557242751619E-2</c:v>
                </c:pt>
                <c:pt idx="72">
                  <c:v>1.5081406123062522E-2</c:v>
                </c:pt>
                <c:pt idx="73">
                  <c:v>1.5555815598966304E-2</c:v>
                </c:pt>
                <c:pt idx="74">
                  <c:v>1.6001087576912813E-2</c:v>
                </c:pt>
                <c:pt idx="75">
                  <c:v>1.6514294591785675E-2</c:v>
                </c:pt>
                <c:pt idx="76">
                  <c:v>1.7174986847932078E-2</c:v>
                </c:pt>
                <c:pt idx="77">
                  <c:v>1.8004955337425417E-2</c:v>
                </c:pt>
                <c:pt idx="78">
                  <c:v>1.8938588614951145E-2</c:v>
                </c:pt>
                <c:pt idx="79">
                  <c:v>1.981949230902106E-2</c:v>
                </c:pt>
                <c:pt idx="80">
                  <c:v>2.0432211575862773E-2</c:v>
                </c:pt>
                <c:pt idx="81">
                  <c:v>2.0563793334390745E-2</c:v>
                </c:pt>
                <c:pt idx="82">
                  <c:v>2.0074545600330423E-2</c:v>
                </c:pt>
                <c:pt idx="83">
                  <c:v>1.8949526273604057E-2</c:v>
                </c:pt>
                <c:pt idx="84">
                  <c:v>1.7308126963592286E-2</c:v>
                </c:pt>
                <c:pt idx="85">
                  <c:v>1.5367057381045584E-2</c:v>
                </c:pt>
                <c:pt idx="86">
                  <c:v>1.3372781041872726E-2</c:v>
                </c:pt>
                <c:pt idx="87">
                  <c:v>1.1531626566769756E-2</c:v>
                </c:pt>
                <c:pt idx="88">
                  <c:v>9.9634974378906681E-3</c:v>
                </c:pt>
                <c:pt idx="89">
                  <c:v>8.6914391658672631E-3</c:v>
                </c:pt>
                <c:pt idx="90">
                  <c:v>7.6632868032336637E-3</c:v>
                </c:pt>
                <c:pt idx="91">
                  <c:v>6.7912897157308381E-3</c:v>
                </c:pt>
                <c:pt idx="92">
                  <c:v>5.9935114597118979E-3</c:v>
                </c:pt>
                <c:pt idx="93">
                  <c:v>5.2244255413179891E-3</c:v>
                </c:pt>
                <c:pt idx="94">
                  <c:v>4.487736306332861E-3</c:v>
                </c:pt>
                <c:pt idx="95">
                  <c:v>3.8299713610163238E-3</c:v>
                </c:pt>
                <c:pt idx="96">
                  <c:v>3.3184025563903472E-3</c:v>
                </c:pt>
                <c:pt idx="97">
                  <c:v>3.0110672238512783E-3</c:v>
                </c:pt>
                <c:pt idx="98">
                  <c:v>2.9291022631953087E-3</c:v>
                </c:pt>
              </c:numCache>
            </c:numRef>
          </c:yVal>
          <c:smooth val="1"/>
        </c:ser>
        <c:axId val="109843584"/>
        <c:axId val="109845888"/>
      </c:scatterChart>
      <c:valAx>
        <c:axId val="109843584"/>
        <c:scaling>
          <c:orientation val="minMax"/>
          <c:max val="10"/>
          <c:min val="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Total closing cost, thousands of dollars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9845888"/>
        <c:crosses val="autoZero"/>
        <c:crossBetween val="midCat"/>
      </c:valAx>
      <c:valAx>
        <c:axId val="1098458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Density</a:t>
                </a:r>
              </a:p>
            </c:rich>
          </c:tx>
          <c:layout/>
        </c:title>
        <c:numFmt formatCode="#,##0.00" sourceLinked="0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9843584"/>
        <c:crosses val="autoZero"/>
        <c:crossBetween val="midCat"/>
      </c:valAx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4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3006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0.40385</cdr:x>
      <cdr:y>0.08757</cdr:y>
    </cdr:from>
    <cdr:to>
      <cdr:x>0.63459</cdr:x>
      <cdr:y>0.22553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3081" y="551480"/>
          <a:ext cx="2001537" cy="86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400"/>
            <a:t>Base case</a:t>
          </a:r>
        </a:p>
      </cdr:txBody>
    </cdr:sp>
  </cdr:relSizeAnchor>
  <cdr:relSizeAnchor xmlns:cdr="http://schemas.openxmlformats.org/drawingml/2006/chartDrawing">
    <cdr:from>
      <cdr:x>0.63585</cdr:x>
      <cdr:y>0.57229</cdr:y>
    </cdr:from>
    <cdr:to>
      <cdr:x>0.96995</cdr:x>
      <cdr:y>0.71025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15489" y="3604053"/>
          <a:ext cx="2898115" cy="86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/>
            <a:t>Overall distribution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0.38581</cdr:x>
      <cdr:y>0.06029</cdr:y>
    </cdr:from>
    <cdr:to>
      <cdr:x>0.61656</cdr:x>
      <cdr:y>0.19826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46622" y="379713"/>
          <a:ext cx="2001537" cy="86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400"/>
            <a:t>Base case</a:t>
          </a:r>
        </a:p>
      </cdr:txBody>
    </cdr:sp>
  </cdr:relSizeAnchor>
  <cdr:relSizeAnchor xmlns:cdr="http://schemas.openxmlformats.org/drawingml/2006/chartDrawing">
    <cdr:from>
      <cdr:x>0.57352</cdr:x>
      <cdr:y>0.4098</cdr:y>
    </cdr:from>
    <cdr:to>
      <cdr:x>0.99666</cdr:x>
      <cdr:y>0.54776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74882" y="2580760"/>
          <a:ext cx="3670412" cy="86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/>
            <a:t>African-American Borrower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0.47485</cdr:x>
      <cdr:y>0.34235</cdr:y>
    </cdr:from>
    <cdr:to>
      <cdr:x>0.70559</cdr:x>
      <cdr:y>0.48031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18918" y="2155996"/>
          <a:ext cx="2001537" cy="86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400"/>
            <a:t>Base case</a:t>
          </a:r>
        </a:p>
      </cdr:txBody>
    </cdr:sp>
  </cdr:relSizeAnchor>
  <cdr:relSizeAnchor xmlns:cdr="http://schemas.openxmlformats.org/drawingml/2006/chartDrawing">
    <cdr:from>
      <cdr:x>0.30717</cdr:x>
      <cdr:y>0.05008</cdr:y>
    </cdr:from>
    <cdr:to>
      <cdr:x>0.94695</cdr:x>
      <cdr:y>0.18804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64425" y="315355"/>
          <a:ext cx="5549669" cy="86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/>
            <a:t>Better-educated neighbors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0.39991</cdr:x>
      <cdr:y>0.10117</cdr:y>
    </cdr:from>
    <cdr:to>
      <cdr:x>0.63065</cdr:x>
      <cdr:y>0.23914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8903" y="637146"/>
          <a:ext cx="2001537" cy="86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400"/>
            <a:t>Base case</a:t>
          </a:r>
        </a:p>
      </cdr:txBody>
    </cdr:sp>
  </cdr:relSizeAnchor>
  <cdr:relSizeAnchor xmlns:cdr="http://schemas.openxmlformats.org/drawingml/2006/chartDrawing">
    <cdr:from>
      <cdr:x>0.64995</cdr:x>
      <cdr:y>0.39345</cdr:y>
    </cdr:from>
    <cdr:to>
      <cdr:x>0.98219</cdr:x>
      <cdr:y>0.53141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637770" y="2477787"/>
          <a:ext cx="2881993" cy="86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/>
            <a:t>Higher principal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0.25817</cdr:x>
      <cdr:y>0.66189</cdr:y>
    </cdr:from>
    <cdr:to>
      <cdr:x>0.59275</cdr:x>
      <cdr:y>0.74667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39707" y="4170349"/>
          <a:ext cx="2902640" cy="534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YSPs from rate sheets, 2000, less broker's cost</a:t>
          </a:r>
        </a:p>
        <a:p xmlns:a="http://schemas.openxmlformats.org/drawingml/2006/main">
          <a:endParaRPr lang="en-US" sz="1800"/>
        </a:p>
      </cdr:txBody>
    </cdr:sp>
  </cdr:relSizeAnchor>
  <cdr:relSizeAnchor xmlns:cdr="http://schemas.openxmlformats.org/drawingml/2006/chartDrawing">
    <cdr:from>
      <cdr:x>0.17063</cdr:x>
      <cdr:y>0.1001</cdr:y>
    </cdr:from>
    <cdr:to>
      <cdr:x>0.79303</cdr:x>
      <cdr:y>0.18488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480268" y="630702"/>
          <a:ext cx="5399614" cy="534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Borrower's benefit at 9 percent discount rate, not including cash closing charge</a:t>
          </a:r>
        </a:p>
        <a:p xmlns:a="http://schemas.openxmlformats.org/drawingml/2006/main">
          <a:endParaRPr lang="en-US" sz="1800"/>
        </a:p>
      </cdr:txBody>
    </cdr:sp>
  </cdr:relSizeAnchor>
  <cdr:relSizeAnchor xmlns:cdr="http://schemas.openxmlformats.org/drawingml/2006/chartDrawing">
    <cdr:from>
      <cdr:x>0.12611</cdr:x>
      <cdr:y>0.44535</cdr:y>
    </cdr:from>
    <cdr:to>
      <cdr:x>0.46069</cdr:x>
      <cdr:y>0.53013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94087" y="2806014"/>
          <a:ext cx="2902640" cy="534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Surplus earned by broker-customer pair</a:t>
          </a:r>
        </a:p>
        <a:p xmlns:a="http://schemas.openxmlformats.org/drawingml/2006/main">
          <a:endParaRPr lang="en-US" sz="1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0.32918</cdr:x>
      <cdr:y>0.26153</cdr:y>
    </cdr:from>
    <cdr:to>
      <cdr:x>0.43477</cdr:x>
      <cdr:y>0.3995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5418" y="1647006"/>
          <a:ext cx="915911" cy="868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2400"/>
            <a:t>Base case</a:t>
          </a:r>
        </a:p>
      </cdr:txBody>
    </cdr:sp>
  </cdr:relSizeAnchor>
  <cdr:relSizeAnchor xmlns:cdr="http://schemas.openxmlformats.org/drawingml/2006/chartDrawing">
    <cdr:from>
      <cdr:x>0.35049</cdr:x>
      <cdr:y>0.07851</cdr:y>
    </cdr:from>
    <cdr:to>
      <cdr:x>0.68273</cdr:x>
      <cdr:y>0.21647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40237" y="494400"/>
          <a:ext cx="2881924" cy="8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/>
            <a:t>Higher credit</a:t>
          </a:r>
          <a:r>
            <a:rPr lang="en-US" sz="2400" baseline="0"/>
            <a:t> score</a:t>
          </a:r>
          <a:endParaRPr lang="en-US" sz="24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0.51659</cdr:x>
      <cdr:y>0.51809</cdr:y>
    </cdr:from>
    <cdr:to>
      <cdr:x>0.99432</cdr:x>
      <cdr:y>0.80487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80990" y="3262712"/>
          <a:ext cx="4143993" cy="1806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/>
            <a:t>Two brokers (actual distribution)</a:t>
          </a:r>
        </a:p>
      </cdr:txBody>
    </cdr:sp>
  </cdr:relSizeAnchor>
  <cdr:relSizeAnchor xmlns:cdr="http://schemas.openxmlformats.org/drawingml/2006/chartDrawing">
    <cdr:from>
      <cdr:x>0.37078</cdr:x>
      <cdr:y>0.30839</cdr:y>
    </cdr:from>
    <cdr:to>
      <cdr:x>0.85314</cdr:x>
      <cdr:y>0.41005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16233" y="1942111"/>
          <a:ext cx="4184107" cy="6402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/>
            <a:t>Three brokers</a:t>
          </a:r>
        </a:p>
      </cdr:txBody>
    </cdr:sp>
  </cdr:relSizeAnchor>
  <cdr:relSizeAnchor xmlns:cdr="http://schemas.openxmlformats.org/drawingml/2006/chartDrawing">
    <cdr:from>
      <cdr:x>0.32657</cdr:x>
      <cdr:y>0.10018</cdr:y>
    </cdr:from>
    <cdr:to>
      <cdr:x>0.80893</cdr:x>
      <cdr:y>0.20184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32760" y="630876"/>
          <a:ext cx="4184107" cy="6402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/>
            <a:t>Four brokers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3006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0.24407</cdr:x>
      <cdr:y>0.25841</cdr:y>
    </cdr:from>
    <cdr:to>
      <cdr:x>0.57865</cdr:x>
      <cdr:y>0.34319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7423" y="1628179"/>
          <a:ext cx="2902639" cy="534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10 percent discount rate</a:t>
          </a:r>
        </a:p>
        <a:p xmlns:a="http://schemas.openxmlformats.org/drawingml/2006/main">
          <a:endParaRPr lang="en-US" sz="1800"/>
        </a:p>
      </cdr:txBody>
    </cdr:sp>
  </cdr:relSizeAnchor>
  <cdr:relSizeAnchor xmlns:cdr="http://schemas.openxmlformats.org/drawingml/2006/chartDrawing">
    <cdr:from>
      <cdr:x>0.24704</cdr:x>
      <cdr:y>0.04392</cdr:y>
    </cdr:from>
    <cdr:to>
      <cdr:x>0.67953</cdr:x>
      <cdr:y>0.1287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143189" y="276714"/>
          <a:ext cx="3752055" cy="534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15 percent discount rate</a:t>
          </a:r>
        </a:p>
        <a:p xmlns:a="http://schemas.openxmlformats.org/drawingml/2006/main">
          <a:endParaRPr lang="en-US" sz="1800"/>
        </a:p>
      </cdr:txBody>
    </cdr:sp>
  </cdr:relSizeAnchor>
  <cdr:relSizeAnchor xmlns:cdr="http://schemas.openxmlformats.org/drawingml/2006/chartDrawing">
    <cdr:from>
      <cdr:x>0.24703</cdr:x>
      <cdr:y>0.62308</cdr:y>
    </cdr:from>
    <cdr:to>
      <cdr:x>0.58161</cdr:x>
      <cdr:y>0.70786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43102" y="3925840"/>
          <a:ext cx="2902640" cy="534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9 percent discount rate</a:t>
          </a:r>
        </a:p>
        <a:p xmlns:a="http://schemas.openxmlformats.org/drawingml/2006/main">
          <a:endParaRPr lang="en-US" sz="1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3006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0.25371</cdr:x>
      <cdr:y>0.27272</cdr:y>
    </cdr:from>
    <cdr:to>
      <cdr:x>0.58829</cdr:x>
      <cdr:y>0.3575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01088" y="1718305"/>
          <a:ext cx="2902639" cy="534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10 percent discount rate</a:t>
          </a:r>
        </a:p>
        <a:p xmlns:a="http://schemas.openxmlformats.org/drawingml/2006/main">
          <a:endParaRPr lang="en-US" sz="1800"/>
        </a:p>
      </cdr:txBody>
    </cdr:sp>
  </cdr:relSizeAnchor>
  <cdr:relSizeAnchor xmlns:cdr="http://schemas.openxmlformats.org/drawingml/2006/chartDrawing">
    <cdr:from>
      <cdr:x>0.25668</cdr:x>
      <cdr:y>0.02451</cdr:y>
    </cdr:from>
    <cdr:to>
      <cdr:x>0.68917</cdr:x>
      <cdr:y>0.10929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26821" y="154451"/>
          <a:ext cx="3752055" cy="534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15 percent discount rate</a:t>
          </a:r>
        </a:p>
        <a:p xmlns:a="http://schemas.openxmlformats.org/drawingml/2006/main">
          <a:endParaRPr lang="en-US" sz="1800"/>
        </a:p>
      </cdr:txBody>
    </cdr:sp>
  </cdr:relSizeAnchor>
  <cdr:relSizeAnchor xmlns:cdr="http://schemas.openxmlformats.org/drawingml/2006/chartDrawing">
    <cdr:from>
      <cdr:x>0.25371</cdr:x>
      <cdr:y>0.67007</cdr:y>
    </cdr:from>
    <cdr:to>
      <cdr:x>0.58829</cdr:x>
      <cdr:y>0.75485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01020" y="4221892"/>
          <a:ext cx="2902640" cy="534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9 percent discount rate</a:t>
          </a:r>
        </a:p>
        <a:p xmlns:a="http://schemas.openxmlformats.org/drawingml/2006/main">
          <a:endParaRPr lang="en-US" sz="1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3006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0.52819</cdr:x>
      <cdr:y>0.28907</cdr:y>
    </cdr:from>
    <cdr:to>
      <cdr:x>0.75816</cdr:x>
      <cdr:y>0.37487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2298" y="1821333"/>
          <a:ext cx="1995082" cy="540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FHA data, 2001</a:t>
          </a:r>
        </a:p>
      </cdr:txBody>
    </cdr:sp>
  </cdr:relSizeAnchor>
  <cdr:relSizeAnchor xmlns:cdr="http://schemas.openxmlformats.org/drawingml/2006/chartDrawing">
    <cdr:from>
      <cdr:x>0.67656</cdr:x>
      <cdr:y>0.524</cdr:y>
    </cdr:from>
    <cdr:to>
      <cdr:x>0.90802</cdr:x>
      <cdr:y>0.60878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69451" y="3301570"/>
          <a:ext cx="2008025" cy="534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Rate sheets, 2000</a:t>
          </a:r>
        </a:p>
        <a:p xmlns:a="http://schemas.openxmlformats.org/drawingml/2006/main">
          <a:endParaRPr lang="en-US" sz="1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-27743" y="27743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umerConfusionConfident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tlab%20current/Mortgage%20data%201-18-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ey variables"/>
      <sheetName val="Key vars brokered"/>
      <sheetName val="sorted"/>
      <sheetName val="To Matlab"/>
      <sheetName val="Chart1"/>
      <sheetName val="rate-cost sort"/>
      <sheetName val="dens"/>
      <sheetName val="compdist"/>
      <sheetName val="Chart2"/>
      <sheetName val="Chart3"/>
      <sheetName val="Fitted Dist"/>
      <sheetName val="rate sheets"/>
      <sheetName val="Pivots"/>
      <sheetName val="tabulated"/>
    </sheetNames>
    <sheetDataSet>
      <sheetData sheetId="0"/>
      <sheetData sheetId="1"/>
      <sheetData sheetId="2">
        <row r="2">
          <cell r="A2">
            <v>1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6</v>
          </cell>
        </row>
        <row r="6">
          <cell r="A6">
            <v>10</v>
          </cell>
        </row>
        <row r="7">
          <cell r="A7">
            <v>13</v>
          </cell>
        </row>
        <row r="8">
          <cell r="A8">
            <v>30</v>
          </cell>
        </row>
        <row r="9">
          <cell r="A9">
            <v>34</v>
          </cell>
        </row>
        <row r="10">
          <cell r="A10">
            <v>42</v>
          </cell>
        </row>
        <row r="11">
          <cell r="A11">
            <v>43</v>
          </cell>
        </row>
        <row r="12">
          <cell r="A12">
            <v>49</v>
          </cell>
        </row>
        <row r="13">
          <cell r="A13">
            <v>52</v>
          </cell>
        </row>
        <row r="14">
          <cell r="A14">
            <v>55</v>
          </cell>
        </row>
        <row r="15">
          <cell r="A15">
            <v>66</v>
          </cell>
        </row>
        <row r="16">
          <cell r="A16">
            <v>75</v>
          </cell>
        </row>
        <row r="17">
          <cell r="A17">
            <v>77</v>
          </cell>
        </row>
        <row r="18">
          <cell r="A18">
            <v>84</v>
          </cell>
        </row>
        <row r="19">
          <cell r="A19">
            <v>85</v>
          </cell>
        </row>
        <row r="20">
          <cell r="A20">
            <v>93</v>
          </cell>
        </row>
        <row r="21">
          <cell r="A21">
            <v>104</v>
          </cell>
        </row>
        <row r="22">
          <cell r="A22">
            <v>109</v>
          </cell>
        </row>
        <row r="23">
          <cell r="A23">
            <v>112</v>
          </cell>
        </row>
        <row r="24">
          <cell r="A24">
            <v>118</v>
          </cell>
        </row>
        <row r="25">
          <cell r="A25">
            <v>129</v>
          </cell>
        </row>
        <row r="26">
          <cell r="A26">
            <v>130</v>
          </cell>
        </row>
        <row r="27">
          <cell r="A27">
            <v>132</v>
          </cell>
        </row>
        <row r="28">
          <cell r="A28">
            <v>133</v>
          </cell>
        </row>
        <row r="29">
          <cell r="A29">
            <v>155</v>
          </cell>
        </row>
        <row r="30">
          <cell r="A30">
            <v>166</v>
          </cell>
        </row>
        <row r="31">
          <cell r="A31">
            <v>168</v>
          </cell>
        </row>
        <row r="32">
          <cell r="A32">
            <v>171</v>
          </cell>
        </row>
        <row r="33">
          <cell r="A33">
            <v>175</v>
          </cell>
        </row>
        <row r="34">
          <cell r="A34">
            <v>178</v>
          </cell>
        </row>
        <row r="35">
          <cell r="A35">
            <v>179</v>
          </cell>
        </row>
        <row r="36">
          <cell r="A36">
            <v>180</v>
          </cell>
        </row>
        <row r="37">
          <cell r="A37">
            <v>182</v>
          </cell>
        </row>
        <row r="38">
          <cell r="A38">
            <v>186</v>
          </cell>
        </row>
        <row r="39">
          <cell r="A39">
            <v>188</v>
          </cell>
        </row>
        <row r="40">
          <cell r="A40">
            <v>189</v>
          </cell>
        </row>
        <row r="41">
          <cell r="A41">
            <v>193</v>
          </cell>
        </row>
        <row r="42">
          <cell r="A42">
            <v>194</v>
          </cell>
        </row>
        <row r="43">
          <cell r="A43">
            <v>203</v>
          </cell>
        </row>
        <row r="44">
          <cell r="A44">
            <v>205</v>
          </cell>
        </row>
        <row r="45">
          <cell r="A45">
            <v>207</v>
          </cell>
        </row>
        <row r="46">
          <cell r="A46">
            <v>209</v>
          </cell>
        </row>
        <row r="47">
          <cell r="A47">
            <v>210</v>
          </cell>
        </row>
        <row r="48">
          <cell r="A48">
            <v>212</v>
          </cell>
        </row>
        <row r="49">
          <cell r="A49">
            <v>217</v>
          </cell>
        </row>
        <row r="50">
          <cell r="A50">
            <v>224</v>
          </cell>
        </row>
        <row r="51">
          <cell r="A51">
            <v>227</v>
          </cell>
        </row>
        <row r="52">
          <cell r="A52">
            <v>228</v>
          </cell>
        </row>
        <row r="53">
          <cell r="A53">
            <v>229</v>
          </cell>
        </row>
        <row r="54">
          <cell r="A54">
            <v>231</v>
          </cell>
        </row>
        <row r="55">
          <cell r="A55">
            <v>232</v>
          </cell>
        </row>
        <row r="56">
          <cell r="A56">
            <v>233</v>
          </cell>
        </row>
        <row r="57">
          <cell r="A57">
            <v>235</v>
          </cell>
        </row>
        <row r="58">
          <cell r="A58">
            <v>236</v>
          </cell>
        </row>
        <row r="59">
          <cell r="A59">
            <v>239</v>
          </cell>
        </row>
        <row r="60">
          <cell r="A60">
            <v>244</v>
          </cell>
        </row>
        <row r="61">
          <cell r="A61">
            <v>251</v>
          </cell>
        </row>
        <row r="62">
          <cell r="A62">
            <v>252</v>
          </cell>
        </row>
        <row r="63">
          <cell r="A63">
            <v>257</v>
          </cell>
        </row>
        <row r="64">
          <cell r="A64">
            <v>258</v>
          </cell>
        </row>
        <row r="65">
          <cell r="A65">
            <v>265</v>
          </cell>
        </row>
        <row r="66">
          <cell r="A66">
            <v>266</v>
          </cell>
        </row>
        <row r="67">
          <cell r="A67">
            <v>269</v>
          </cell>
        </row>
        <row r="68">
          <cell r="A68">
            <v>270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280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286</v>
          </cell>
        </row>
        <row r="78">
          <cell r="A78">
            <v>287</v>
          </cell>
        </row>
        <row r="79">
          <cell r="A79">
            <v>291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300</v>
          </cell>
        </row>
        <row r="87">
          <cell r="A87">
            <v>314</v>
          </cell>
        </row>
        <row r="88">
          <cell r="A88">
            <v>315</v>
          </cell>
        </row>
        <row r="89">
          <cell r="A89">
            <v>318</v>
          </cell>
        </row>
        <row r="90">
          <cell r="A90">
            <v>321</v>
          </cell>
        </row>
        <row r="91">
          <cell r="A91">
            <v>324</v>
          </cell>
        </row>
        <row r="92">
          <cell r="A92">
            <v>325</v>
          </cell>
        </row>
        <row r="93">
          <cell r="A93">
            <v>329</v>
          </cell>
        </row>
        <row r="94">
          <cell r="A94">
            <v>333</v>
          </cell>
        </row>
        <row r="95">
          <cell r="A95">
            <v>334</v>
          </cell>
        </row>
        <row r="96">
          <cell r="A96">
            <v>339</v>
          </cell>
        </row>
        <row r="97">
          <cell r="A97">
            <v>361</v>
          </cell>
        </row>
        <row r="98">
          <cell r="A98">
            <v>376</v>
          </cell>
        </row>
        <row r="99">
          <cell r="A99">
            <v>389</v>
          </cell>
        </row>
        <row r="100">
          <cell r="A100">
            <v>413</v>
          </cell>
        </row>
        <row r="101">
          <cell r="A101">
            <v>414</v>
          </cell>
        </row>
        <row r="102">
          <cell r="A102">
            <v>419</v>
          </cell>
        </row>
        <row r="103">
          <cell r="A103">
            <v>431</v>
          </cell>
        </row>
        <row r="104">
          <cell r="A104">
            <v>460</v>
          </cell>
        </row>
        <row r="105">
          <cell r="A105">
            <v>472</v>
          </cell>
        </row>
        <row r="106">
          <cell r="A106">
            <v>480</v>
          </cell>
        </row>
        <row r="107">
          <cell r="A107">
            <v>498</v>
          </cell>
        </row>
        <row r="108">
          <cell r="A108">
            <v>504</v>
          </cell>
        </row>
        <row r="109">
          <cell r="A109">
            <v>506</v>
          </cell>
        </row>
        <row r="110">
          <cell r="A110">
            <v>507</v>
          </cell>
        </row>
        <row r="111">
          <cell r="A111">
            <v>508</v>
          </cell>
        </row>
        <row r="112">
          <cell r="A112">
            <v>510</v>
          </cell>
        </row>
        <row r="113">
          <cell r="A113">
            <v>511</v>
          </cell>
        </row>
        <row r="114">
          <cell r="A114">
            <v>512</v>
          </cell>
        </row>
        <row r="115">
          <cell r="A115">
            <v>513</v>
          </cell>
        </row>
        <row r="116">
          <cell r="A116">
            <v>515</v>
          </cell>
        </row>
        <row r="117">
          <cell r="A117">
            <v>516</v>
          </cell>
        </row>
        <row r="118">
          <cell r="A118">
            <v>517</v>
          </cell>
        </row>
        <row r="119">
          <cell r="A119">
            <v>520</v>
          </cell>
        </row>
        <row r="120">
          <cell r="A120">
            <v>521</v>
          </cell>
        </row>
        <row r="121">
          <cell r="A121">
            <v>523</v>
          </cell>
        </row>
        <row r="122">
          <cell r="A122">
            <v>526</v>
          </cell>
        </row>
        <row r="123">
          <cell r="A123">
            <v>529</v>
          </cell>
        </row>
        <row r="124">
          <cell r="A124">
            <v>530</v>
          </cell>
        </row>
        <row r="125">
          <cell r="A125">
            <v>531</v>
          </cell>
        </row>
        <row r="126">
          <cell r="A126">
            <v>532</v>
          </cell>
        </row>
        <row r="127">
          <cell r="A127">
            <v>533</v>
          </cell>
        </row>
        <row r="128">
          <cell r="A128">
            <v>535</v>
          </cell>
        </row>
        <row r="129">
          <cell r="A129">
            <v>537</v>
          </cell>
        </row>
        <row r="130">
          <cell r="A130">
            <v>538</v>
          </cell>
        </row>
        <row r="131">
          <cell r="A131">
            <v>539</v>
          </cell>
        </row>
        <row r="132">
          <cell r="A132">
            <v>540</v>
          </cell>
        </row>
        <row r="133">
          <cell r="A133">
            <v>546</v>
          </cell>
        </row>
        <row r="134">
          <cell r="A134">
            <v>548</v>
          </cell>
        </row>
        <row r="135">
          <cell r="A135">
            <v>551</v>
          </cell>
        </row>
        <row r="136">
          <cell r="A136">
            <v>556</v>
          </cell>
        </row>
        <row r="137">
          <cell r="A137">
            <v>557</v>
          </cell>
        </row>
        <row r="138">
          <cell r="A138">
            <v>562</v>
          </cell>
        </row>
        <row r="139">
          <cell r="A139">
            <v>565</v>
          </cell>
        </row>
        <row r="140">
          <cell r="A140">
            <v>566</v>
          </cell>
        </row>
        <row r="141">
          <cell r="A141">
            <v>567</v>
          </cell>
        </row>
        <row r="142">
          <cell r="A142">
            <v>571</v>
          </cell>
        </row>
        <row r="143">
          <cell r="A143">
            <v>574</v>
          </cell>
        </row>
        <row r="144">
          <cell r="A144">
            <v>578</v>
          </cell>
        </row>
        <row r="145">
          <cell r="A145">
            <v>580</v>
          </cell>
        </row>
        <row r="146">
          <cell r="A146">
            <v>584</v>
          </cell>
        </row>
        <row r="147">
          <cell r="A147">
            <v>586</v>
          </cell>
        </row>
        <row r="148">
          <cell r="A148">
            <v>587</v>
          </cell>
        </row>
        <row r="149">
          <cell r="A149">
            <v>588</v>
          </cell>
        </row>
        <row r="150">
          <cell r="A150">
            <v>600</v>
          </cell>
        </row>
        <row r="151">
          <cell r="A151">
            <v>603</v>
          </cell>
        </row>
        <row r="152">
          <cell r="A152">
            <v>606</v>
          </cell>
        </row>
        <row r="153">
          <cell r="A153">
            <v>607</v>
          </cell>
        </row>
        <row r="154">
          <cell r="A154">
            <v>608</v>
          </cell>
        </row>
        <row r="155">
          <cell r="A155">
            <v>610</v>
          </cell>
        </row>
        <row r="156">
          <cell r="A156">
            <v>617</v>
          </cell>
        </row>
        <row r="157">
          <cell r="A157">
            <v>618</v>
          </cell>
        </row>
        <row r="158">
          <cell r="A158">
            <v>620</v>
          </cell>
        </row>
        <row r="159">
          <cell r="A159">
            <v>625</v>
          </cell>
        </row>
        <row r="160">
          <cell r="A160">
            <v>627</v>
          </cell>
        </row>
        <row r="161">
          <cell r="A161">
            <v>631</v>
          </cell>
        </row>
        <row r="162">
          <cell r="A162">
            <v>637</v>
          </cell>
        </row>
        <row r="163">
          <cell r="A163">
            <v>639</v>
          </cell>
        </row>
        <row r="164">
          <cell r="A164">
            <v>642</v>
          </cell>
        </row>
        <row r="165">
          <cell r="A165">
            <v>643</v>
          </cell>
        </row>
        <row r="166">
          <cell r="A166">
            <v>645</v>
          </cell>
        </row>
        <row r="167">
          <cell r="A167">
            <v>647</v>
          </cell>
        </row>
        <row r="168">
          <cell r="A168">
            <v>651</v>
          </cell>
        </row>
        <row r="169">
          <cell r="A169">
            <v>652</v>
          </cell>
        </row>
        <row r="170">
          <cell r="A170">
            <v>653</v>
          </cell>
        </row>
        <row r="171">
          <cell r="A171">
            <v>654</v>
          </cell>
        </row>
        <row r="172">
          <cell r="A172">
            <v>658</v>
          </cell>
        </row>
        <row r="173">
          <cell r="A173">
            <v>660</v>
          </cell>
        </row>
        <row r="174">
          <cell r="A174">
            <v>663</v>
          </cell>
        </row>
        <row r="175">
          <cell r="A175">
            <v>671</v>
          </cell>
        </row>
        <row r="176">
          <cell r="A176">
            <v>674</v>
          </cell>
        </row>
        <row r="177">
          <cell r="A177">
            <v>675</v>
          </cell>
        </row>
        <row r="178">
          <cell r="A178">
            <v>684</v>
          </cell>
        </row>
        <row r="179">
          <cell r="A179">
            <v>700</v>
          </cell>
        </row>
        <row r="180">
          <cell r="A180">
            <v>701</v>
          </cell>
        </row>
        <row r="181">
          <cell r="A181">
            <v>703</v>
          </cell>
        </row>
        <row r="182">
          <cell r="A182">
            <v>705</v>
          </cell>
        </row>
        <row r="183">
          <cell r="A183">
            <v>713</v>
          </cell>
        </row>
        <row r="184">
          <cell r="A184">
            <v>716</v>
          </cell>
        </row>
        <row r="185">
          <cell r="A185">
            <v>717</v>
          </cell>
        </row>
        <row r="186">
          <cell r="A186">
            <v>726</v>
          </cell>
        </row>
        <row r="187">
          <cell r="A187">
            <v>730</v>
          </cell>
        </row>
        <row r="188">
          <cell r="A188">
            <v>731</v>
          </cell>
        </row>
        <row r="189">
          <cell r="A189">
            <v>739</v>
          </cell>
        </row>
        <row r="190">
          <cell r="A190">
            <v>746</v>
          </cell>
        </row>
        <row r="191">
          <cell r="A191">
            <v>755</v>
          </cell>
        </row>
        <row r="192">
          <cell r="A192">
            <v>758</v>
          </cell>
        </row>
        <row r="193">
          <cell r="A193">
            <v>760</v>
          </cell>
        </row>
        <row r="194">
          <cell r="A194">
            <v>769</v>
          </cell>
        </row>
        <row r="195">
          <cell r="A195">
            <v>772</v>
          </cell>
        </row>
        <row r="196">
          <cell r="A196">
            <v>785</v>
          </cell>
        </row>
        <row r="197">
          <cell r="A197">
            <v>792</v>
          </cell>
        </row>
        <row r="198">
          <cell r="A198">
            <v>802</v>
          </cell>
        </row>
        <row r="199">
          <cell r="A199">
            <v>804</v>
          </cell>
        </row>
        <row r="200">
          <cell r="A200">
            <v>805</v>
          </cell>
        </row>
        <row r="201">
          <cell r="A201">
            <v>808</v>
          </cell>
        </row>
        <row r="202">
          <cell r="A202">
            <v>812</v>
          </cell>
        </row>
        <row r="203">
          <cell r="A203">
            <v>813</v>
          </cell>
        </row>
        <row r="204">
          <cell r="A204">
            <v>819</v>
          </cell>
        </row>
        <row r="205">
          <cell r="A205">
            <v>821</v>
          </cell>
        </row>
        <row r="206">
          <cell r="A206">
            <v>822</v>
          </cell>
        </row>
        <row r="207">
          <cell r="A207">
            <v>825</v>
          </cell>
        </row>
        <row r="208">
          <cell r="A208">
            <v>826</v>
          </cell>
        </row>
        <row r="209">
          <cell r="A209">
            <v>834</v>
          </cell>
        </row>
        <row r="210">
          <cell r="A210">
            <v>835</v>
          </cell>
        </row>
        <row r="211">
          <cell r="A211">
            <v>836</v>
          </cell>
        </row>
        <row r="212">
          <cell r="A212">
            <v>841</v>
          </cell>
        </row>
        <row r="213">
          <cell r="A213">
            <v>846</v>
          </cell>
        </row>
        <row r="214">
          <cell r="A214">
            <v>849</v>
          </cell>
        </row>
        <row r="215">
          <cell r="A215">
            <v>850</v>
          </cell>
        </row>
        <row r="216">
          <cell r="A216">
            <v>862</v>
          </cell>
        </row>
        <row r="217">
          <cell r="A217">
            <v>866</v>
          </cell>
        </row>
        <row r="218">
          <cell r="A218">
            <v>867</v>
          </cell>
        </row>
        <row r="219">
          <cell r="A219">
            <v>872</v>
          </cell>
        </row>
        <row r="220">
          <cell r="A220">
            <v>878</v>
          </cell>
        </row>
        <row r="221">
          <cell r="A221">
            <v>881</v>
          </cell>
        </row>
        <row r="222">
          <cell r="A222">
            <v>886</v>
          </cell>
        </row>
        <row r="223">
          <cell r="A223">
            <v>887</v>
          </cell>
        </row>
        <row r="224">
          <cell r="A224">
            <v>895</v>
          </cell>
        </row>
        <row r="225">
          <cell r="A225">
            <v>904</v>
          </cell>
        </row>
        <row r="226">
          <cell r="A226">
            <v>905</v>
          </cell>
        </row>
        <row r="227">
          <cell r="A227">
            <v>907</v>
          </cell>
        </row>
        <row r="228">
          <cell r="A228">
            <v>911</v>
          </cell>
        </row>
        <row r="229">
          <cell r="A229">
            <v>916</v>
          </cell>
        </row>
        <row r="230">
          <cell r="A230">
            <v>918</v>
          </cell>
        </row>
        <row r="231">
          <cell r="A231">
            <v>927</v>
          </cell>
        </row>
        <row r="232">
          <cell r="A232">
            <v>976</v>
          </cell>
        </row>
        <row r="233">
          <cell r="A233">
            <v>978</v>
          </cell>
        </row>
        <row r="234">
          <cell r="A234">
            <v>981</v>
          </cell>
        </row>
        <row r="235">
          <cell r="A235">
            <v>983</v>
          </cell>
        </row>
        <row r="236">
          <cell r="A236">
            <v>990</v>
          </cell>
        </row>
        <row r="237">
          <cell r="A237">
            <v>993</v>
          </cell>
        </row>
        <row r="238">
          <cell r="A238">
            <v>1005</v>
          </cell>
        </row>
        <row r="239">
          <cell r="A239">
            <v>1008</v>
          </cell>
        </row>
        <row r="240">
          <cell r="A240">
            <v>1012</v>
          </cell>
        </row>
        <row r="241">
          <cell r="A241">
            <v>1026</v>
          </cell>
        </row>
        <row r="242">
          <cell r="A242">
            <v>1030</v>
          </cell>
        </row>
        <row r="243">
          <cell r="A243">
            <v>1042</v>
          </cell>
        </row>
        <row r="244">
          <cell r="A244">
            <v>1045</v>
          </cell>
        </row>
        <row r="245">
          <cell r="A245">
            <v>1053</v>
          </cell>
        </row>
        <row r="246">
          <cell r="A246">
            <v>1056</v>
          </cell>
        </row>
        <row r="247">
          <cell r="A247">
            <v>1059</v>
          </cell>
        </row>
        <row r="248">
          <cell r="A248">
            <v>1061</v>
          </cell>
        </row>
        <row r="249">
          <cell r="A249">
            <v>1077</v>
          </cell>
        </row>
        <row r="250">
          <cell r="A250">
            <v>1078</v>
          </cell>
        </row>
        <row r="251">
          <cell r="A251">
            <v>1081</v>
          </cell>
        </row>
        <row r="252">
          <cell r="A252">
            <v>1091</v>
          </cell>
        </row>
        <row r="253">
          <cell r="A253">
            <v>1093</v>
          </cell>
        </row>
        <row r="254">
          <cell r="A254">
            <v>1097</v>
          </cell>
        </row>
        <row r="255">
          <cell r="A255">
            <v>1103</v>
          </cell>
        </row>
        <row r="256">
          <cell r="A256">
            <v>1104</v>
          </cell>
        </row>
        <row r="257">
          <cell r="A257">
            <v>1109</v>
          </cell>
        </row>
        <row r="258">
          <cell r="A258">
            <v>1111</v>
          </cell>
        </row>
        <row r="259">
          <cell r="A259">
            <v>1113</v>
          </cell>
        </row>
        <row r="260">
          <cell r="A260">
            <v>1120</v>
          </cell>
        </row>
        <row r="261">
          <cell r="A261">
            <v>1131</v>
          </cell>
        </row>
        <row r="262">
          <cell r="A262">
            <v>1134</v>
          </cell>
        </row>
        <row r="263">
          <cell r="A263">
            <v>1139</v>
          </cell>
        </row>
        <row r="264">
          <cell r="A264">
            <v>1146</v>
          </cell>
        </row>
        <row r="265">
          <cell r="A265">
            <v>1147</v>
          </cell>
        </row>
        <row r="266">
          <cell r="A266">
            <v>1166</v>
          </cell>
        </row>
        <row r="267">
          <cell r="A267">
            <v>1188</v>
          </cell>
        </row>
        <row r="268">
          <cell r="A268">
            <v>1189</v>
          </cell>
        </row>
        <row r="269">
          <cell r="A269">
            <v>1191</v>
          </cell>
        </row>
        <row r="270">
          <cell r="A270">
            <v>1192</v>
          </cell>
        </row>
        <row r="271">
          <cell r="A271">
            <v>1195</v>
          </cell>
        </row>
        <row r="272">
          <cell r="A272">
            <v>1196</v>
          </cell>
        </row>
        <row r="273">
          <cell r="A273">
            <v>1197</v>
          </cell>
        </row>
        <row r="274">
          <cell r="A274">
            <v>1198</v>
          </cell>
        </row>
        <row r="275">
          <cell r="A275">
            <v>1199</v>
          </cell>
        </row>
        <row r="276">
          <cell r="A276">
            <v>1200</v>
          </cell>
        </row>
        <row r="277">
          <cell r="A277">
            <v>1206</v>
          </cell>
        </row>
        <row r="278">
          <cell r="A278">
            <v>1207</v>
          </cell>
        </row>
        <row r="279">
          <cell r="A279">
            <v>1208</v>
          </cell>
        </row>
        <row r="280">
          <cell r="A280">
            <v>1211</v>
          </cell>
        </row>
        <row r="281">
          <cell r="A281">
            <v>1212</v>
          </cell>
        </row>
        <row r="282">
          <cell r="A282">
            <v>1215</v>
          </cell>
        </row>
        <row r="283">
          <cell r="A283">
            <v>1217</v>
          </cell>
        </row>
        <row r="284">
          <cell r="A284">
            <v>1218</v>
          </cell>
        </row>
        <row r="285">
          <cell r="A285">
            <v>1219</v>
          </cell>
        </row>
        <row r="286">
          <cell r="A286">
            <v>1222</v>
          </cell>
        </row>
        <row r="287">
          <cell r="A287">
            <v>1223</v>
          </cell>
        </row>
        <row r="288">
          <cell r="A288">
            <v>1224</v>
          </cell>
        </row>
        <row r="289">
          <cell r="A289">
            <v>1225</v>
          </cell>
        </row>
        <row r="290">
          <cell r="A290">
            <v>1226</v>
          </cell>
        </row>
        <row r="291">
          <cell r="A291">
            <v>1228</v>
          </cell>
        </row>
        <row r="292">
          <cell r="A292">
            <v>1229</v>
          </cell>
        </row>
        <row r="293">
          <cell r="A293">
            <v>1230</v>
          </cell>
        </row>
        <row r="294">
          <cell r="A294">
            <v>1232</v>
          </cell>
        </row>
        <row r="295">
          <cell r="A295">
            <v>1233</v>
          </cell>
        </row>
        <row r="296">
          <cell r="A296">
            <v>1235</v>
          </cell>
        </row>
        <row r="297">
          <cell r="A297">
            <v>1237</v>
          </cell>
        </row>
        <row r="298">
          <cell r="A298">
            <v>1239</v>
          </cell>
        </row>
        <row r="299">
          <cell r="A299">
            <v>1241</v>
          </cell>
        </row>
        <row r="300">
          <cell r="A300">
            <v>1242</v>
          </cell>
        </row>
        <row r="301">
          <cell r="A301">
            <v>1244</v>
          </cell>
        </row>
        <row r="302">
          <cell r="A302">
            <v>1245</v>
          </cell>
        </row>
        <row r="303">
          <cell r="A303">
            <v>1246</v>
          </cell>
        </row>
        <row r="304">
          <cell r="A304">
            <v>1248</v>
          </cell>
        </row>
        <row r="305">
          <cell r="A305">
            <v>1249</v>
          </cell>
        </row>
        <row r="306">
          <cell r="A306">
            <v>1250</v>
          </cell>
        </row>
        <row r="307">
          <cell r="A307">
            <v>1253</v>
          </cell>
        </row>
        <row r="308">
          <cell r="A308">
            <v>1259</v>
          </cell>
        </row>
        <row r="309">
          <cell r="A309">
            <v>1260</v>
          </cell>
        </row>
        <row r="310">
          <cell r="A310">
            <v>1263</v>
          </cell>
        </row>
        <row r="311">
          <cell r="A311">
            <v>1264</v>
          </cell>
        </row>
        <row r="312">
          <cell r="A312">
            <v>1265</v>
          </cell>
        </row>
        <row r="313">
          <cell r="A313">
            <v>1266</v>
          </cell>
        </row>
        <row r="314">
          <cell r="A314">
            <v>1267</v>
          </cell>
        </row>
        <row r="315">
          <cell r="A315">
            <v>1269</v>
          </cell>
        </row>
        <row r="316">
          <cell r="A316">
            <v>1275</v>
          </cell>
        </row>
        <row r="317">
          <cell r="A317">
            <v>1277</v>
          </cell>
        </row>
        <row r="318">
          <cell r="A318">
            <v>1278</v>
          </cell>
        </row>
        <row r="319">
          <cell r="A319">
            <v>1279</v>
          </cell>
        </row>
        <row r="320">
          <cell r="A320">
            <v>1280</v>
          </cell>
        </row>
        <row r="321">
          <cell r="A321">
            <v>1281</v>
          </cell>
        </row>
        <row r="322">
          <cell r="A322">
            <v>1283</v>
          </cell>
        </row>
        <row r="323">
          <cell r="A323">
            <v>1285</v>
          </cell>
        </row>
        <row r="324">
          <cell r="A324">
            <v>1286</v>
          </cell>
        </row>
        <row r="325">
          <cell r="A325">
            <v>1289</v>
          </cell>
        </row>
        <row r="326">
          <cell r="A326">
            <v>1291</v>
          </cell>
        </row>
        <row r="327">
          <cell r="A327">
            <v>1292</v>
          </cell>
        </row>
        <row r="328">
          <cell r="A328">
            <v>1293</v>
          </cell>
        </row>
        <row r="329">
          <cell r="A329">
            <v>1296</v>
          </cell>
        </row>
        <row r="330">
          <cell r="A330">
            <v>1297</v>
          </cell>
        </row>
        <row r="331">
          <cell r="A331">
            <v>1298</v>
          </cell>
        </row>
        <row r="332">
          <cell r="A332">
            <v>1299</v>
          </cell>
        </row>
        <row r="333">
          <cell r="A333">
            <v>1301</v>
          </cell>
        </row>
        <row r="334">
          <cell r="A334">
            <v>1302</v>
          </cell>
        </row>
        <row r="335">
          <cell r="A335">
            <v>1304</v>
          </cell>
        </row>
        <row r="336">
          <cell r="A336">
            <v>1307</v>
          </cell>
        </row>
        <row r="337">
          <cell r="A337">
            <v>1309</v>
          </cell>
        </row>
        <row r="338">
          <cell r="A338">
            <v>1310</v>
          </cell>
        </row>
        <row r="339">
          <cell r="A339">
            <v>1313</v>
          </cell>
        </row>
        <row r="340">
          <cell r="A340">
            <v>1316</v>
          </cell>
        </row>
        <row r="341">
          <cell r="A341">
            <v>1318</v>
          </cell>
        </row>
        <row r="342">
          <cell r="A342">
            <v>1322</v>
          </cell>
        </row>
        <row r="343">
          <cell r="A343">
            <v>1327</v>
          </cell>
        </row>
        <row r="344">
          <cell r="A344">
            <v>1328</v>
          </cell>
        </row>
        <row r="345">
          <cell r="A345">
            <v>1330</v>
          </cell>
        </row>
        <row r="346">
          <cell r="A346">
            <v>1333</v>
          </cell>
        </row>
        <row r="347">
          <cell r="A347">
            <v>1337</v>
          </cell>
        </row>
        <row r="348">
          <cell r="A348">
            <v>1338</v>
          </cell>
        </row>
        <row r="349">
          <cell r="A349">
            <v>1344</v>
          </cell>
        </row>
        <row r="350">
          <cell r="A350">
            <v>1345</v>
          </cell>
        </row>
        <row r="351">
          <cell r="A351">
            <v>1347</v>
          </cell>
        </row>
        <row r="352">
          <cell r="A352">
            <v>1352</v>
          </cell>
        </row>
        <row r="353">
          <cell r="A353">
            <v>1353</v>
          </cell>
        </row>
        <row r="354">
          <cell r="A354">
            <v>1354</v>
          </cell>
        </row>
        <row r="355">
          <cell r="A355">
            <v>1355</v>
          </cell>
        </row>
        <row r="356">
          <cell r="A356">
            <v>1356</v>
          </cell>
        </row>
        <row r="357">
          <cell r="A357">
            <v>1359</v>
          </cell>
        </row>
        <row r="358">
          <cell r="A358">
            <v>1361</v>
          </cell>
        </row>
        <row r="359">
          <cell r="A359">
            <v>1362</v>
          </cell>
        </row>
        <row r="360">
          <cell r="A360">
            <v>1364</v>
          </cell>
        </row>
        <row r="361">
          <cell r="A361">
            <v>1369</v>
          </cell>
        </row>
        <row r="362">
          <cell r="A362">
            <v>1372</v>
          </cell>
        </row>
        <row r="363">
          <cell r="A363">
            <v>1373</v>
          </cell>
        </row>
        <row r="364">
          <cell r="A364">
            <v>1375</v>
          </cell>
        </row>
        <row r="365">
          <cell r="A365">
            <v>1378</v>
          </cell>
        </row>
        <row r="366">
          <cell r="A366">
            <v>1384</v>
          </cell>
        </row>
        <row r="367">
          <cell r="A367">
            <v>1391</v>
          </cell>
        </row>
        <row r="368">
          <cell r="A368">
            <v>1393</v>
          </cell>
        </row>
        <row r="369">
          <cell r="A369">
            <v>1395</v>
          </cell>
        </row>
        <row r="370">
          <cell r="A370">
            <v>1397</v>
          </cell>
        </row>
        <row r="371">
          <cell r="A371">
            <v>1409</v>
          </cell>
        </row>
        <row r="372">
          <cell r="A372">
            <v>1412</v>
          </cell>
        </row>
        <row r="373">
          <cell r="A373">
            <v>1413</v>
          </cell>
        </row>
        <row r="374">
          <cell r="A374">
            <v>1414</v>
          </cell>
        </row>
        <row r="375">
          <cell r="A375">
            <v>1425</v>
          </cell>
        </row>
        <row r="376">
          <cell r="A376">
            <v>1427</v>
          </cell>
        </row>
        <row r="377">
          <cell r="A377">
            <v>1428</v>
          </cell>
        </row>
        <row r="378">
          <cell r="A378">
            <v>1431</v>
          </cell>
        </row>
        <row r="379">
          <cell r="A379">
            <v>1448</v>
          </cell>
        </row>
        <row r="380">
          <cell r="A380">
            <v>1453</v>
          </cell>
        </row>
        <row r="381">
          <cell r="A381">
            <v>1456</v>
          </cell>
        </row>
        <row r="382">
          <cell r="A382">
            <v>1457</v>
          </cell>
        </row>
        <row r="383">
          <cell r="A383">
            <v>1460</v>
          </cell>
        </row>
        <row r="384">
          <cell r="A384">
            <v>1461</v>
          </cell>
        </row>
        <row r="385">
          <cell r="A385">
            <v>1465</v>
          </cell>
        </row>
        <row r="386">
          <cell r="A386">
            <v>1466</v>
          </cell>
        </row>
        <row r="387">
          <cell r="A387">
            <v>1468</v>
          </cell>
        </row>
        <row r="388">
          <cell r="A388">
            <v>1471</v>
          </cell>
        </row>
        <row r="389">
          <cell r="A389">
            <v>1475</v>
          </cell>
        </row>
        <row r="390">
          <cell r="A390">
            <v>1478</v>
          </cell>
        </row>
        <row r="391">
          <cell r="A391">
            <v>1488</v>
          </cell>
        </row>
        <row r="392">
          <cell r="A392">
            <v>1491</v>
          </cell>
        </row>
        <row r="393">
          <cell r="A393">
            <v>1492</v>
          </cell>
        </row>
        <row r="394">
          <cell r="A394">
            <v>1494</v>
          </cell>
        </row>
        <row r="395">
          <cell r="A395">
            <v>1497</v>
          </cell>
        </row>
        <row r="396">
          <cell r="A396">
            <v>1501</v>
          </cell>
        </row>
        <row r="397">
          <cell r="A397">
            <v>1503</v>
          </cell>
        </row>
        <row r="398">
          <cell r="A398">
            <v>1506</v>
          </cell>
        </row>
        <row r="399">
          <cell r="A399">
            <v>1508</v>
          </cell>
        </row>
        <row r="400">
          <cell r="A400">
            <v>1512</v>
          </cell>
        </row>
        <row r="401">
          <cell r="A401">
            <v>1513</v>
          </cell>
        </row>
        <row r="402">
          <cell r="A402">
            <v>1514</v>
          </cell>
        </row>
        <row r="403">
          <cell r="A403">
            <v>1515</v>
          </cell>
        </row>
        <row r="404">
          <cell r="A404">
            <v>1518</v>
          </cell>
        </row>
        <row r="405">
          <cell r="A405">
            <v>1531</v>
          </cell>
        </row>
        <row r="406">
          <cell r="A406">
            <v>1539</v>
          </cell>
        </row>
        <row r="407">
          <cell r="A407">
            <v>1540</v>
          </cell>
        </row>
        <row r="408">
          <cell r="A408">
            <v>1544</v>
          </cell>
        </row>
        <row r="409">
          <cell r="A409">
            <v>1548</v>
          </cell>
        </row>
        <row r="410">
          <cell r="A410">
            <v>1560</v>
          </cell>
        </row>
        <row r="411">
          <cell r="A411">
            <v>1562</v>
          </cell>
        </row>
        <row r="412">
          <cell r="A412">
            <v>1572</v>
          </cell>
        </row>
        <row r="413">
          <cell r="A413">
            <v>1578</v>
          </cell>
        </row>
        <row r="414">
          <cell r="A414">
            <v>1582</v>
          </cell>
        </row>
        <row r="415">
          <cell r="A415">
            <v>1587</v>
          </cell>
        </row>
        <row r="416">
          <cell r="A416">
            <v>1589</v>
          </cell>
        </row>
        <row r="417">
          <cell r="A417">
            <v>1590</v>
          </cell>
        </row>
        <row r="418">
          <cell r="A418">
            <v>1594</v>
          </cell>
        </row>
        <row r="419">
          <cell r="A419">
            <v>1601</v>
          </cell>
        </row>
        <row r="420">
          <cell r="A420">
            <v>1612</v>
          </cell>
        </row>
        <row r="421">
          <cell r="A421">
            <v>1613</v>
          </cell>
        </row>
        <row r="422">
          <cell r="A422">
            <v>1618</v>
          </cell>
        </row>
        <row r="423">
          <cell r="A423">
            <v>1625</v>
          </cell>
        </row>
        <row r="424">
          <cell r="A424">
            <v>1637</v>
          </cell>
        </row>
        <row r="425">
          <cell r="A425">
            <v>1640</v>
          </cell>
        </row>
        <row r="426">
          <cell r="A426">
            <v>1642</v>
          </cell>
        </row>
        <row r="427">
          <cell r="A427">
            <v>1652</v>
          </cell>
        </row>
        <row r="428">
          <cell r="A428">
            <v>1657</v>
          </cell>
        </row>
        <row r="429">
          <cell r="A429">
            <v>1664</v>
          </cell>
        </row>
        <row r="430">
          <cell r="A430">
            <v>1666</v>
          </cell>
        </row>
        <row r="431">
          <cell r="A431">
            <v>1667</v>
          </cell>
        </row>
        <row r="432">
          <cell r="A432">
            <v>1668</v>
          </cell>
        </row>
        <row r="433">
          <cell r="A433">
            <v>1676</v>
          </cell>
        </row>
        <row r="434">
          <cell r="A434">
            <v>1678</v>
          </cell>
        </row>
        <row r="435">
          <cell r="A435">
            <v>1680</v>
          </cell>
        </row>
        <row r="436">
          <cell r="A436">
            <v>1686</v>
          </cell>
        </row>
        <row r="437">
          <cell r="A437">
            <v>1691</v>
          </cell>
        </row>
        <row r="438">
          <cell r="A438">
            <v>1733</v>
          </cell>
        </row>
        <row r="439">
          <cell r="A439">
            <v>1735</v>
          </cell>
        </row>
        <row r="440">
          <cell r="A440">
            <v>1741</v>
          </cell>
        </row>
        <row r="441">
          <cell r="A441">
            <v>1747</v>
          </cell>
        </row>
        <row r="442">
          <cell r="A442">
            <v>1753</v>
          </cell>
        </row>
        <row r="443">
          <cell r="A443">
            <v>1760</v>
          </cell>
        </row>
        <row r="444">
          <cell r="A444">
            <v>1763</v>
          </cell>
        </row>
        <row r="445">
          <cell r="A445">
            <v>1784</v>
          </cell>
        </row>
        <row r="446">
          <cell r="A446">
            <v>1786</v>
          </cell>
        </row>
        <row r="447">
          <cell r="A447">
            <v>1802</v>
          </cell>
        </row>
        <row r="448">
          <cell r="A448">
            <v>1804</v>
          </cell>
        </row>
        <row r="449">
          <cell r="A449">
            <v>1811</v>
          </cell>
        </row>
        <row r="450">
          <cell r="A450">
            <v>1872</v>
          </cell>
        </row>
        <row r="451">
          <cell r="A451">
            <v>1873</v>
          </cell>
        </row>
        <row r="452">
          <cell r="A452">
            <v>1876</v>
          </cell>
        </row>
        <row r="453">
          <cell r="A453">
            <v>1877</v>
          </cell>
        </row>
        <row r="454">
          <cell r="A454">
            <v>1885</v>
          </cell>
        </row>
        <row r="455">
          <cell r="A455">
            <v>1903</v>
          </cell>
        </row>
        <row r="456">
          <cell r="A456">
            <v>1906</v>
          </cell>
        </row>
        <row r="457">
          <cell r="A457">
            <v>1909</v>
          </cell>
        </row>
        <row r="458">
          <cell r="A458">
            <v>1910</v>
          </cell>
        </row>
        <row r="459">
          <cell r="A459">
            <v>1911</v>
          </cell>
        </row>
        <row r="460">
          <cell r="A460">
            <v>1912</v>
          </cell>
        </row>
        <row r="461">
          <cell r="A461">
            <v>1918</v>
          </cell>
        </row>
        <row r="462">
          <cell r="A462">
            <v>1927</v>
          </cell>
        </row>
        <row r="463">
          <cell r="A463">
            <v>1928</v>
          </cell>
        </row>
        <row r="464">
          <cell r="A464">
            <v>1929</v>
          </cell>
        </row>
        <row r="465">
          <cell r="A465">
            <v>1933</v>
          </cell>
        </row>
        <row r="466">
          <cell r="A466">
            <v>1936</v>
          </cell>
        </row>
        <row r="467">
          <cell r="A467">
            <v>1937</v>
          </cell>
        </row>
        <row r="468">
          <cell r="A468">
            <v>1938</v>
          </cell>
        </row>
        <row r="469">
          <cell r="A469">
            <v>1940</v>
          </cell>
        </row>
        <row r="470">
          <cell r="A470">
            <v>1948</v>
          </cell>
        </row>
        <row r="471">
          <cell r="A471">
            <v>1950</v>
          </cell>
        </row>
        <row r="472">
          <cell r="A472">
            <v>1951</v>
          </cell>
        </row>
        <row r="473">
          <cell r="A473">
            <v>1952</v>
          </cell>
        </row>
        <row r="474">
          <cell r="A474">
            <v>1953</v>
          </cell>
        </row>
        <row r="475">
          <cell r="A475">
            <v>1954</v>
          </cell>
        </row>
        <row r="476">
          <cell r="A476">
            <v>1961</v>
          </cell>
        </row>
        <row r="477">
          <cell r="A477">
            <v>1963</v>
          </cell>
        </row>
        <row r="478">
          <cell r="A478">
            <v>1965</v>
          </cell>
        </row>
        <row r="479">
          <cell r="A479">
            <v>1966</v>
          </cell>
        </row>
        <row r="480">
          <cell r="A480">
            <v>1967</v>
          </cell>
        </row>
        <row r="481">
          <cell r="A481">
            <v>1968</v>
          </cell>
        </row>
        <row r="482">
          <cell r="A482">
            <v>1969</v>
          </cell>
        </row>
        <row r="483">
          <cell r="A483">
            <v>1977</v>
          </cell>
        </row>
        <row r="484">
          <cell r="A484">
            <v>1978</v>
          </cell>
        </row>
        <row r="485">
          <cell r="A485">
            <v>1980</v>
          </cell>
        </row>
        <row r="486">
          <cell r="A486">
            <v>1983</v>
          </cell>
        </row>
        <row r="487">
          <cell r="A487">
            <v>1984</v>
          </cell>
        </row>
        <row r="488">
          <cell r="A488">
            <v>1986</v>
          </cell>
        </row>
        <row r="489">
          <cell r="A489">
            <v>1988</v>
          </cell>
        </row>
        <row r="490">
          <cell r="A490">
            <v>1999</v>
          </cell>
        </row>
        <row r="491">
          <cell r="A491">
            <v>2004</v>
          </cell>
        </row>
        <row r="492">
          <cell r="A492">
            <v>2006</v>
          </cell>
        </row>
        <row r="493">
          <cell r="A493">
            <v>2007</v>
          </cell>
        </row>
        <row r="494">
          <cell r="A494">
            <v>2010</v>
          </cell>
        </row>
        <row r="495">
          <cell r="A495">
            <v>2011</v>
          </cell>
        </row>
        <row r="496">
          <cell r="A496">
            <v>2013</v>
          </cell>
        </row>
        <row r="497">
          <cell r="A497">
            <v>2014</v>
          </cell>
        </row>
        <row r="498">
          <cell r="A498">
            <v>2015</v>
          </cell>
        </row>
        <row r="499">
          <cell r="A499">
            <v>2017</v>
          </cell>
        </row>
        <row r="500">
          <cell r="A500">
            <v>2019</v>
          </cell>
        </row>
        <row r="501">
          <cell r="A501">
            <v>2022</v>
          </cell>
        </row>
        <row r="502">
          <cell r="A502">
            <v>2025</v>
          </cell>
        </row>
        <row r="503">
          <cell r="A503">
            <v>2031</v>
          </cell>
        </row>
        <row r="504">
          <cell r="A504">
            <v>2032</v>
          </cell>
        </row>
        <row r="505">
          <cell r="A505">
            <v>2035</v>
          </cell>
        </row>
        <row r="506">
          <cell r="A506">
            <v>2037</v>
          </cell>
        </row>
        <row r="507">
          <cell r="A507">
            <v>2062</v>
          </cell>
        </row>
        <row r="508">
          <cell r="A508">
            <v>2071</v>
          </cell>
        </row>
        <row r="509">
          <cell r="A509">
            <v>2075</v>
          </cell>
        </row>
        <row r="510">
          <cell r="A510">
            <v>2079</v>
          </cell>
        </row>
        <row r="511">
          <cell r="A511">
            <v>2083</v>
          </cell>
        </row>
        <row r="512">
          <cell r="A512">
            <v>2090</v>
          </cell>
        </row>
        <row r="513">
          <cell r="A513">
            <v>2091</v>
          </cell>
        </row>
        <row r="514">
          <cell r="A514">
            <v>2095</v>
          </cell>
        </row>
        <row r="515">
          <cell r="A515">
            <v>2096</v>
          </cell>
        </row>
        <row r="516">
          <cell r="A516">
            <v>2110</v>
          </cell>
        </row>
        <row r="517">
          <cell r="A517">
            <v>2111</v>
          </cell>
        </row>
        <row r="518">
          <cell r="A518">
            <v>2115</v>
          </cell>
        </row>
        <row r="519">
          <cell r="A519">
            <v>2125</v>
          </cell>
        </row>
        <row r="520">
          <cell r="A520">
            <v>2127</v>
          </cell>
        </row>
        <row r="521">
          <cell r="A521">
            <v>2130</v>
          </cell>
        </row>
        <row r="522">
          <cell r="A522">
            <v>2133</v>
          </cell>
        </row>
        <row r="523">
          <cell r="A523">
            <v>2134</v>
          </cell>
        </row>
        <row r="524">
          <cell r="A524">
            <v>2135</v>
          </cell>
        </row>
        <row r="525">
          <cell r="A525">
            <v>2136</v>
          </cell>
        </row>
        <row r="526">
          <cell r="A526">
            <v>2139</v>
          </cell>
        </row>
        <row r="527">
          <cell r="A527">
            <v>2142</v>
          </cell>
        </row>
        <row r="528">
          <cell r="A528">
            <v>2144</v>
          </cell>
        </row>
        <row r="529">
          <cell r="A529">
            <v>2145</v>
          </cell>
        </row>
        <row r="530">
          <cell r="A530">
            <v>2149</v>
          </cell>
        </row>
        <row r="531">
          <cell r="A531">
            <v>2151</v>
          </cell>
        </row>
        <row r="532">
          <cell r="A532">
            <v>2152</v>
          </cell>
        </row>
        <row r="533">
          <cell r="A533">
            <v>2154</v>
          </cell>
        </row>
        <row r="534">
          <cell r="A534">
            <v>2171</v>
          </cell>
        </row>
        <row r="535">
          <cell r="A535">
            <v>2174</v>
          </cell>
        </row>
        <row r="536">
          <cell r="A536">
            <v>2177</v>
          </cell>
        </row>
        <row r="537">
          <cell r="A537">
            <v>2178</v>
          </cell>
        </row>
        <row r="538">
          <cell r="A538">
            <v>2181</v>
          </cell>
        </row>
        <row r="539">
          <cell r="A539">
            <v>2182</v>
          </cell>
        </row>
        <row r="540">
          <cell r="A540">
            <v>2183</v>
          </cell>
        </row>
        <row r="541">
          <cell r="A541">
            <v>2193</v>
          </cell>
        </row>
        <row r="542">
          <cell r="A542">
            <v>2195</v>
          </cell>
        </row>
        <row r="543">
          <cell r="A543">
            <v>2196</v>
          </cell>
        </row>
        <row r="544">
          <cell r="A544">
            <v>2198</v>
          </cell>
        </row>
        <row r="545">
          <cell r="A545">
            <v>2204</v>
          </cell>
        </row>
        <row r="546">
          <cell r="A546">
            <v>2212</v>
          </cell>
        </row>
        <row r="547">
          <cell r="A547">
            <v>2215</v>
          </cell>
        </row>
        <row r="548">
          <cell r="A548">
            <v>2219</v>
          </cell>
        </row>
        <row r="549">
          <cell r="A549">
            <v>2222</v>
          </cell>
        </row>
        <row r="550">
          <cell r="A550">
            <v>2223</v>
          </cell>
        </row>
        <row r="551">
          <cell r="A551">
            <v>2233</v>
          </cell>
        </row>
        <row r="552">
          <cell r="A552">
            <v>2262</v>
          </cell>
        </row>
        <row r="553">
          <cell r="A553">
            <v>2274</v>
          </cell>
        </row>
        <row r="554">
          <cell r="A554">
            <v>2284</v>
          </cell>
        </row>
        <row r="555">
          <cell r="A555">
            <v>2285</v>
          </cell>
        </row>
        <row r="556">
          <cell r="A556">
            <v>2291</v>
          </cell>
        </row>
        <row r="557">
          <cell r="A557">
            <v>2295</v>
          </cell>
        </row>
        <row r="558">
          <cell r="A558">
            <v>2302</v>
          </cell>
        </row>
        <row r="559">
          <cell r="A559">
            <v>2307</v>
          </cell>
        </row>
        <row r="560">
          <cell r="A560">
            <v>2328</v>
          </cell>
        </row>
        <row r="561">
          <cell r="A561">
            <v>2334</v>
          </cell>
        </row>
        <row r="562">
          <cell r="A562">
            <v>2341</v>
          </cell>
        </row>
        <row r="563">
          <cell r="A563">
            <v>2345</v>
          </cell>
        </row>
        <row r="564">
          <cell r="A564">
            <v>2354</v>
          </cell>
        </row>
        <row r="565">
          <cell r="A565">
            <v>2369</v>
          </cell>
        </row>
        <row r="566">
          <cell r="A566">
            <v>2389</v>
          </cell>
        </row>
        <row r="567">
          <cell r="A567">
            <v>2390</v>
          </cell>
        </row>
        <row r="568">
          <cell r="A568">
            <v>2397</v>
          </cell>
        </row>
        <row r="569">
          <cell r="A569">
            <v>2400</v>
          </cell>
        </row>
        <row r="570">
          <cell r="A570">
            <v>2403</v>
          </cell>
        </row>
        <row r="571">
          <cell r="A571">
            <v>2414</v>
          </cell>
        </row>
        <row r="572">
          <cell r="A572">
            <v>2415</v>
          </cell>
        </row>
        <row r="573">
          <cell r="A573">
            <v>2416</v>
          </cell>
        </row>
        <row r="574">
          <cell r="A574">
            <v>2417</v>
          </cell>
        </row>
        <row r="575">
          <cell r="A575">
            <v>2418</v>
          </cell>
        </row>
        <row r="576">
          <cell r="A576">
            <v>2423</v>
          </cell>
        </row>
        <row r="577">
          <cell r="A577">
            <v>2424</v>
          </cell>
        </row>
        <row r="578">
          <cell r="A578">
            <v>2429</v>
          </cell>
        </row>
        <row r="579">
          <cell r="A579">
            <v>2430</v>
          </cell>
        </row>
        <row r="580">
          <cell r="A580">
            <v>2448</v>
          </cell>
        </row>
        <row r="581">
          <cell r="A581">
            <v>2451</v>
          </cell>
        </row>
        <row r="582">
          <cell r="A582">
            <v>2457</v>
          </cell>
        </row>
        <row r="583">
          <cell r="A583">
            <v>2468</v>
          </cell>
        </row>
        <row r="584">
          <cell r="A584">
            <v>2469</v>
          </cell>
        </row>
        <row r="585">
          <cell r="A585">
            <v>2477</v>
          </cell>
        </row>
        <row r="586">
          <cell r="A586">
            <v>2478</v>
          </cell>
        </row>
        <row r="587">
          <cell r="A587">
            <v>2485</v>
          </cell>
        </row>
        <row r="588">
          <cell r="A588">
            <v>2503</v>
          </cell>
        </row>
        <row r="589">
          <cell r="A589">
            <v>2509</v>
          </cell>
        </row>
        <row r="590">
          <cell r="A590">
            <v>2510</v>
          </cell>
        </row>
        <row r="591">
          <cell r="A591">
            <v>2514</v>
          </cell>
        </row>
        <row r="592">
          <cell r="A592">
            <v>2533</v>
          </cell>
        </row>
        <row r="593">
          <cell r="A593">
            <v>2549</v>
          </cell>
        </row>
        <row r="594">
          <cell r="A594">
            <v>2557</v>
          </cell>
        </row>
        <row r="595">
          <cell r="A595">
            <v>2560</v>
          </cell>
        </row>
        <row r="596">
          <cell r="A596">
            <v>2573</v>
          </cell>
        </row>
        <row r="597">
          <cell r="A597">
            <v>2580</v>
          </cell>
        </row>
        <row r="598">
          <cell r="A598">
            <v>2584</v>
          </cell>
        </row>
        <row r="599">
          <cell r="A599">
            <v>2587</v>
          </cell>
        </row>
        <row r="600">
          <cell r="A600">
            <v>2590</v>
          </cell>
        </row>
        <row r="601">
          <cell r="A601">
            <v>2593</v>
          </cell>
        </row>
        <row r="602">
          <cell r="A602">
            <v>2596</v>
          </cell>
        </row>
        <row r="603">
          <cell r="A603">
            <v>2600</v>
          </cell>
        </row>
        <row r="604">
          <cell r="A604">
            <v>2602</v>
          </cell>
        </row>
        <row r="605">
          <cell r="A605">
            <v>2610</v>
          </cell>
        </row>
        <row r="606">
          <cell r="A606">
            <v>2614</v>
          </cell>
        </row>
        <row r="607">
          <cell r="A607">
            <v>2616</v>
          </cell>
        </row>
        <row r="608">
          <cell r="A608">
            <v>2618</v>
          </cell>
        </row>
        <row r="609">
          <cell r="A609">
            <v>2622</v>
          </cell>
        </row>
        <row r="610">
          <cell r="A610">
            <v>2625</v>
          </cell>
        </row>
        <row r="611">
          <cell r="A611">
            <v>2627</v>
          </cell>
        </row>
        <row r="612">
          <cell r="A612">
            <v>2628</v>
          </cell>
        </row>
        <row r="613">
          <cell r="A613">
            <v>2629</v>
          </cell>
        </row>
        <row r="614">
          <cell r="A614">
            <v>2630</v>
          </cell>
        </row>
        <row r="615">
          <cell r="A615">
            <v>2631</v>
          </cell>
        </row>
        <row r="616">
          <cell r="A616">
            <v>2634</v>
          </cell>
        </row>
        <row r="617">
          <cell r="A617">
            <v>2635</v>
          </cell>
        </row>
        <row r="618">
          <cell r="A618">
            <v>2637</v>
          </cell>
        </row>
        <row r="619">
          <cell r="A619">
            <v>2639</v>
          </cell>
        </row>
        <row r="620">
          <cell r="A620">
            <v>2640</v>
          </cell>
        </row>
        <row r="621">
          <cell r="A621">
            <v>2644</v>
          </cell>
        </row>
        <row r="622">
          <cell r="A622">
            <v>2645</v>
          </cell>
        </row>
        <row r="623">
          <cell r="A623">
            <v>2646</v>
          </cell>
        </row>
        <row r="624">
          <cell r="A624">
            <v>2648</v>
          </cell>
        </row>
        <row r="625">
          <cell r="A625">
            <v>2652</v>
          </cell>
        </row>
        <row r="626">
          <cell r="A626">
            <v>2653</v>
          </cell>
        </row>
        <row r="627">
          <cell r="A627">
            <v>2654</v>
          </cell>
        </row>
        <row r="628">
          <cell r="A628">
            <v>2657</v>
          </cell>
        </row>
        <row r="629">
          <cell r="A629">
            <v>2660</v>
          </cell>
        </row>
        <row r="630">
          <cell r="A630">
            <v>2662</v>
          </cell>
        </row>
        <row r="631">
          <cell r="A631">
            <v>2663</v>
          </cell>
        </row>
        <row r="632">
          <cell r="A632">
            <v>2664</v>
          </cell>
        </row>
        <row r="633">
          <cell r="A633">
            <v>2665</v>
          </cell>
        </row>
        <row r="634">
          <cell r="A634">
            <v>2666</v>
          </cell>
        </row>
        <row r="635">
          <cell r="A635">
            <v>2667</v>
          </cell>
        </row>
        <row r="636">
          <cell r="A636">
            <v>2668</v>
          </cell>
        </row>
        <row r="637">
          <cell r="A637">
            <v>2677</v>
          </cell>
        </row>
        <row r="638">
          <cell r="A638">
            <v>2681</v>
          </cell>
        </row>
        <row r="639">
          <cell r="A639">
            <v>2684</v>
          </cell>
        </row>
        <row r="640">
          <cell r="A640">
            <v>2685</v>
          </cell>
        </row>
        <row r="641">
          <cell r="A641">
            <v>2686</v>
          </cell>
        </row>
        <row r="642">
          <cell r="A642">
            <v>2690</v>
          </cell>
        </row>
        <row r="643">
          <cell r="A643">
            <v>2694</v>
          </cell>
        </row>
        <row r="644">
          <cell r="A644">
            <v>2697</v>
          </cell>
        </row>
        <row r="645">
          <cell r="A645">
            <v>2699</v>
          </cell>
        </row>
        <row r="646">
          <cell r="A646">
            <v>2705</v>
          </cell>
        </row>
        <row r="647">
          <cell r="A647">
            <v>2708</v>
          </cell>
        </row>
        <row r="648">
          <cell r="A648">
            <v>2718</v>
          </cell>
        </row>
        <row r="649">
          <cell r="A649">
            <v>2722</v>
          </cell>
        </row>
        <row r="650">
          <cell r="A650">
            <v>2725</v>
          </cell>
        </row>
        <row r="651">
          <cell r="A651">
            <v>2729</v>
          </cell>
        </row>
        <row r="652">
          <cell r="A652">
            <v>2738</v>
          </cell>
        </row>
        <row r="653">
          <cell r="A653">
            <v>2740</v>
          </cell>
        </row>
        <row r="654">
          <cell r="A654">
            <v>2744</v>
          </cell>
        </row>
        <row r="655">
          <cell r="A655">
            <v>2747</v>
          </cell>
        </row>
        <row r="656">
          <cell r="A656">
            <v>2748</v>
          </cell>
        </row>
        <row r="657">
          <cell r="A657">
            <v>2750</v>
          </cell>
        </row>
        <row r="658">
          <cell r="A658">
            <v>2752</v>
          </cell>
        </row>
        <row r="659">
          <cell r="A659">
            <v>2753</v>
          </cell>
        </row>
        <row r="660">
          <cell r="A660">
            <v>2756</v>
          </cell>
        </row>
        <row r="661">
          <cell r="A661">
            <v>2757</v>
          </cell>
        </row>
        <row r="662">
          <cell r="A662">
            <v>2758</v>
          </cell>
        </row>
        <row r="663">
          <cell r="A663">
            <v>2759</v>
          </cell>
        </row>
        <row r="664">
          <cell r="A664">
            <v>2764</v>
          </cell>
        </row>
        <row r="665">
          <cell r="A665">
            <v>2765</v>
          </cell>
        </row>
        <row r="666">
          <cell r="A666">
            <v>2773</v>
          </cell>
        </row>
        <row r="667">
          <cell r="A667">
            <v>2776</v>
          </cell>
        </row>
        <row r="668">
          <cell r="A668">
            <v>2780</v>
          </cell>
        </row>
        <row r="669">
          <cell r="A669">
            <v>2787</v>
          </cell>
        </row>
        <row r="670">
          <cell r="A670">
            <v>2789</v>
          </cell>
        </row>
        <row r="671">
          <cell r="A671">
            <v>2790</v>
          </cell>
        </row>
        <row r="672">
          <cell r="A672">
            <v>2794</v>
          </cell>
        </row>
        <row r="673">
          <cell r="A673">
            <v>2803</v>
          </cell>
        </row>
        <row r="674">
          <cell r="A674">
            <v>2808</v>
          </cell>
        </row>
        <row r="675">
          <cell r="A675">
            <v>2812</v>
          </cell>
        </row>
        <row r="676">
          <cell r="A676">
            <v>2815</v>
          </cell>
        </row>
        <row r="677">
          <cell r="A677">
            <v>2816</v>
          </cell>
        </row>
        <row r="678">
          <cell r="A678">
            <v>2820</v>
          </cell>
        </row>
        <row r="679">
          <cell r="A679">
            <v>2829</v>
          </cell>
        </row>
        <row r="680">
          <cell r="A680">
            <v>2833</v>
          </cell>
        </row>
        <row r="681">
          <cell r="A681">
            <v>2844</v>
          </cell>
        </row>
        <row r="682">
          <cell r="A682">
            <v>2875</v>
          </cell>
        </row>
        <row r="683">
          <cell r="A683">
            <v>2876</v>
          </cell>
        </row>
        <row r="684">
          <cell r="A684">
            <v>2877</v>
          </cell>
        </row>
        <row r="685">
          <cell r="A685">
            <v>2897</v>
          </cell>
        </row>
        <row r="686">
          <cell r="A686">
            <v>2911</v>
          </cell>
        </row>
        <row r="687">
          <cell r="A687">
            <v>2914</v>
          </cell>
        </row>
        <row r="688">
          <cell r="A688">
            <v>2960</v>
          </cell>
        </row>
        <row r="689">
          <cell r="A689">
            <v>2984</v>
          </cell>
        </row>
        <row r="690">
          <cell r="A690">
            <v>2986</v>
          </cell>
        </row>
        <row r="691">
          <cell r="A691">
            <v>3003</v>
          </cell>
        </row>
        <row r="692">
          <cell r="A692">
            <v>3004</v>
          </cell>
        </row>
        <row r="693">
          <cell r="A693">
            <v>3017</v>
          </cell>
        </row>
        <row r="694">
          <cell r="A694">
            <v>3019</v>
          </cell>
        </row>
        <row r="695">
          <cell r="A695">
            <v>3028</v>
          </cell>
        </row>
        <row r="696">
          <cell r="A696">
            <v>3031</v>
          </cell>
        </row>
        <row r="697">
          <cell r="A697">
            <v>3043</v>
          </cell>
        </row>
        <row r="698">
          <cell r="A698">
            <v>3052</v>
          </cell>
        </row>
        <row r="699">
          <cell r="A699">
            <v>3054</v>
          </cell>
        </row>
        <row r="700">
          <cell r="A700">
            <v>3074</v>
          </cell>
        </row>
        <row r="701">
          <cell r="A701">
            <v>3084</v>
          </cell>
        </row>
        <row r="702">
          <cell r="A702">
            <v>3086</v>
          </cell>
        </row>
        <row r="703">
          <cell r="A703">
            <v>3094</v>
          </cell>
        </row>
        <row r="704">
          <cell r="A704">
            <v>3107</v>
          </cell>
        </row>
        <row r="705">
          <cell r="A705">
            <v>3108</v>
          </cell>
        </row>
        <row r="706">
          <cell r="A706">
            <v>3117</v>
          </cell>
        </row>
        <row r="707">
          <cell r="A707">
            <v>3118</v>
          </cell>
        </row>
        <row r="708">
          <cell r="A708">
            <v>3119</v>
          </cell>
        </row>
        <row r="709">
          <cell r="A709">
            <v>3140</v>
          </cell>
        </row>
        <row r="710">
          <cell r="A710">
            <v>3158</v>
          </cell>
        </row>
        <row r="711">
          <cell r="A711">
            <v>3168</v>
          </cell>
        </row>
        <row r="712">
          <cell r="A712">
            <v>3171</v>
          </cell>
        </row>
        <row r="713">
          <cell r="A713">
            <v>3173</v>
          </cell>
        </row>
        <row r="714">
          <cell r="A714">
            <v>3174</v>
          </cell>
        </row>
        <row r="715">
          <cell r="A715">
            <v>3177</v>
          </cell>
        </row>
        <row r="716">
          <cell r="A716">
            <v>3179</v>
          </cell>
        </row>
        <row r="717">
          <cell r="A717">
            <v>3181</v>
          </cell>
        </row>
        <row r="718">
          <cell r="A718">
            <v>3185</v>
          </cell>
        </row>
        <row r="719">
          <cell r="A719">
            <v>3189</v>
          </cell>
        </row>
        <row r="720">
          <cell r="A720">
            <v>3190</v>
          </cell>
        </row>
        <row r="721">
          <cell r="A721">
            <v>3194</v>
          </cell>
        </row>
        <row r="722">
          <cell r="A722">
            <v>3195</v>
          </cell>
        </row>
        <row r="723">
          <cell r="A723">
            <v>3200</v>
          </cell>
        </row>
        <row r="724">
          <cell r="A724">
            <v>3206</v>
          </cell>
        </row>
        <row r="725">
          <cell r="A725">
            <v>3207</v>
          </cell>
        </row>
        <row r="726">
          <cell r="A726">
            <v>3212</v>
          </cell>
        </row>
        <row r="727">
          <cell r="A727">
            <v>3216</v>
          </cell>
        </row>
        <row r="728">
          <cell r="A728">
            <v>3217</v>
          </cell>
        </row>
        <row r="729">
          <cell r="A729">
            <v>3220</v>
          </cell>
        </row>
        <row r="730">
          <cell r="A730">
            <v>3222</v>
          </cell>
        </row>
        <row r="731">
          <cell r="A731">
            <v>3226</v>
          </cell>
        </row>
        <row r="732">
          <cell r="A732">
            <v>3227</v>
          </cell>
        </row>
        <row r="733">
          <cell r="A733">
            <v>3235</v>
          </cell>
        </row>
        <row r="734">
          <cell r="A734">
            <v>3236</v>
          </cell>
        </row>
        <row r="735">
          <cell r="A735">
            <v>3237</v>
          </cell>
        </row>
        <row r="736">
          <cell r="A736">
            <v>3238</v>
          </cell>
        </row>
        <row r="737">
          <cell r="A737">
            <v>3239</v>
          </cell>
        </row>
        <row r="738">
          <cell r="A738">
            <v>3242</v>
          </cell>
        </row>
        <row r="739">
          <cell r="A739">
            <v>3243</v>
          </cell>
        </row>
        <row r="740">
          <cell r="A740">
            <v>3244</v>
          </cell>
        </row>
        <row r="741">
          <cell r="A741">
            <v>3245</v>
          </cell>
        </row>
        <row r="742">
          <cell r="A742">
            <v>3249</v>
          </cell>
        </row>
        <row r="743">
          <cell r="A743">
            <v>3250</v>
          </cell>
        </row>
        <row r="744">
          <cell r="A744">
            <v>3251</v>
          </cell>
        </row>
        <row r="745">
          <cell r="A745">
            <v>3256</v>
          </cell>
        </row>
        <row r="746">
          <cell r="A746">
            <v>3261</v>
          </cell>
        </row>
        <row r="747">
          <cell r="A747">
            <v>3264</v>
          </cell>
        </row>
        <row r="748">
          <cell r="A748">
            <v>3267</v>
          </cell>
        </row>
        <row r="749">
          <cell r="A749">
            <v>3271</v>
          </cell>
        </row>
        <row r="750">
          <cell r="A750">
            <v>3275</v>
          </cell>
        </row>
        <row r="751">
          <cell r="A751">
            <v>3276</v>
          </cell>
        </row>
        <row r="752">
          <cell r="A752">
            <v>3280</v>
          </cell>
        </row>
        <row r="753">
          <cell r="A753">
            <v>3281</v>
          </cell>
        </row>
        <row r="754">
          <cell r="A754">
            <v>3282</v>
          </cell>
        </row>
        <row r="755">
          <cell r="A755">
            <v>3289</v>
          </cell>
        </row>
        <row r="756">
          <cell r="A756">
            <v>3290</v>
          </cell>
        </row>
        <row r="757">
          <cell r="A757">
            <v>3291</v>
          </cell>
        </row>
        <row r="758">
          <cell r="A758">
            <v>3292</v>
          </cell>
        </row>
        <row r="759">
          <cell r="A759">
            <v>3293</v>
          </cell>
        </row>
        <row r="760">
          <cell r="A760">
            <v>3296</v>
          </cell>
        </row>
        <row r="761">
          <cell r="A761">
            <v>3306</v>
          </cell>
        </row>
        <row r="762">
          <cell r="A762">
            <v>3316</v>
          </cell>
        </row>
        <row r="763">
          <cell r="A763">
            <v>3320</v>
          </cell>
        </row>
        <row r="764">
          <cell r="A764">
            <v>3321</v>
          </cell>
        </row>
        <row r="765">
          <cell r="A765">
            <v>3323</v>
          </cell>
        </row>
        <row r="766">
          <cell r="A766">
            <v>3326</v>
          </cell>
        </row>
        <row r="767">
          <cell r="A767">
            <v>3327</v>
          </cell>
        </row>
        <row r="768">
          <cell r="A768">
            <v>3331</v>
          </cell>
        </row>
        <row r="769">
          <cell r="A769">
            <v>3339</v>
          </cell>
        </row>
        <row r="770">
          <cell r="A770">
            <v>3347</v>
          </cell>
        </row>
        <row r="771">
          <cell r="A771">
            <v>3349</v>
          </cell>
        </row>
        <row r="772">
          <cell r="A772">
            <v>3354</v>
          </cell>
        </row>
        <row r="773">
          <cell r="A773">
            <v>3357</v>
          </cell>
        </row>
        <row r="774">
          <cell r="A774">
            <v>3360</v>
          </cell>
        </row>
        <row r="775">
          <cell r="A775">
            <v>3361</v>
          </cell>
        </row>
        <row r="776">
          <cell r="A776">
            <v>3362</v>
          </cell>
        </row>
        <row r="777">
          <cell r="A777">
            <v>3364</v>
          </cell>
        </row>
        <row r="778">
          <cell r="A778">
            <v>3371</v>
          </cell>
        </row>
        <row r="779">
          <cell r="A779">
            <v>3372</v>
          </cell>
        </row>
        <row r="780">
          <cell r="A780">
            <v>3373</v>
          </cell>
        </row>
        <row r="781">
          <cell r="A781">
            <v>3375</v>
          </cell>
        </row>
        <row r="782">
          <cell r="A782">
            <v>3376</v>
          </cell>
        </row>
        <row r="783">
          <cell r="A783">
            <v>3382</v>
          </cell>
        </row>
        <row r="784">
          <cell r="A784">
            <v>3388</v>
          </cell>
        </row>
        <row r="785">
          <cell r="A785">
            <v>3390</v>
          </cell>
        </row>
        <row r="786">
          <cell r="A786">
            <v>3394</v>
          </cell>
        </row>
        <row r="787">
          <cell r="A787">
            <v>3402</v>
          </cell>
        </row>
        <row r="788">
          <cell r="A788">
            <v>3404</v>
          </cell>
        </row>
        <row r="789">
          <cell r="A789">
            <v>3408</v>
          </cell>
        </row>
        <row r="790">
          <cell r="A790">
            <v>3411</v>
          </cell>
        </row>
        <row r="791">
          <cell r="A791">
            <v>3415</v>
          </cell>
        </row>
        <row r="792">
          <cell r="A792">
            <v>3419</v>
          </cell>
        </row>
        <row r="793">
          <cell r="A793">
            <v>3422</v>
          </cell>
        </row>
        <row r="794">
          <cell r="A794">
            <v>3423</v>
          </cell>
        </row>
        <row r="795">
          <cell r="A795">
            <v>3426</v>
          </cell>
        </row>
        <row r="796">
          <cell r="A796">
            <v>3429</v>
          </cell>
        </row>
        <row r="797">
          <cell r="A797">
            <v>3431</v>
          </cell>
        </row>
        <row r="798">
          <cell r="A798">
            <v>3439</v>
          </cell>
        </row>
        <row r="799">
          <cell r="A799">
            <v>3442</v>
          </cell>
        </row>
        <row r="800">
          <cell r="A800">
            <v>3444</v>
          </cell>
        </row>
        <row r="801">
          <cell r="A801">
            <v>3446</v>
          </cell>
        </row>
        <row r="802">
          <cell r="A802">
            <v>3450</v>
          </cell>
        </row>
        <row r="803">
          <cell r="A803">
            <v>3454</v>
          </cell>
        </row>
        <row r="804">
          <cell r="A804">
            <v>3484</v>
          </cell>
        </row>
        <row r="805">
          <cell r="A805">
            <v>3489</v>
          </cell>
        </row>
        <row r="806">
          <cell r="A806">
            <v>3493</v>
          </cell>
        </row>
        <row r="807">
          <cell r="A807">
            <v>3497</v>
          </cell>
        </row>
        <row r="808">
          <cell r="A808">
            <v>3521</v>
          </cell>
        </row>
        <row r="809">
          <cell r="A809">
            <v>3523</v>
          </cell>
        </row>
        <row r="810">
          <cell r="A810">
            <v>3529</v>
          </cell>
        </row>
        <row r="811">
          <cell r="A811">
            <v>3532</v>
          </cell>
        </row>
        <row r="812">
          <cell r="A812">
            <v>3536</v>
          </cell>
        </row>
        <row r="813">
          <cell r="A813">
            <v>3555</v>
          </cell>
        </row>
        <row r="814">
          <cell r="A814">
            <v>3557</v>
          </cell>
        </row>
        <row r="815">
          <cell r="A815">
            <v>3562</v>
          </cell>
        </row>
        <row r="816">
          <cell r="A816">
            <v>3563</v>
          </cell>
        </row>
        <row r="817">
          <cell r="A817">
            <v>3565</v>
          </cell>
        </row>
        <row r="818">
          <cell r="A818">
            <v>3575</v>
          </cell>
        </row>
        <row r="819">
          <cell r="A819">
            <v>3576</v>
          </cell>
        </row>
        <row r="820">
          <cell r="A820">
            <v>3585</v>
          </cell>
        </row>
        <row r="821">
          <cell r="A821">
            <v>3587</v>
          </cell>
        </row>
        <row r="822">
          <cell r="A822">
            <v>3591</v>
          </cell>
        </row>
        <row r="823">
          <cell r="A823">
            <v>3605</v>
          </cell>
        </row>
        <row r="824">
          <cell r="A824">
            <v>3607</v>
          </cell>
        </row>
        <row r="825">
          <cell r="A825">
            <v>3611</v>
          </cell>
        </row>
        <row r="826">
          <cell r="A826">
            <v>3614</v>
          </cell>
        </row>
        <row r="827">
          <cell r="A827">
            <v>3619</v>
          </cell>
        </row>
        <row r="828">
          <cell r="A828">
            <v>3647</v>
          </cell>
        </row>
        <row r="829">
          <cell r="A829">
            <v>3675</v>
          </cell>
        </row>
        <row r="830">
          <cell r="A830">
            <v>3677</v>
          </cell>
        </row>
        <row r="831">
          <cell r="A831">
            <v>3679</v>
          </cell>
        </row>
        <row r="832">
          <cell r="A832">
            <v>3684</v>
          </cell>
        </row>
        <row r="833">
          <cell r="A833">
            <v>3687</v>
          </cell>
        </row>
        <row r="834">
          <cell r="A834">
            <v>3688</v>
          </cell>
        </row>
        <row r="835">
          <cell r="A835">
            <v>3695</v>
          </cell>
        </row>
        <row r="836">
          <cell r="A836">
            <v>3709</v>
          </cell>
        </row>
        <row r="837">
          <cell r="A837">
            <v>3711</v>
          </cell>
        </row>
        <row r="838">
          <cell r="A838">
            <v>3724</v>
          </cell>
        </row>
        <row r="839">
          <cell r="A839">
            <v>3742</v>
          </cell>
        </row>
        <row r="840">
          <cell r="A840">
            <v>3752</v>
          </cell>
        </row>
        <row r="841">
          <cell r="A841">
            <v>3753</v>
          </cell>
        </row>
        <row r="842">
          <cell r="A842">
            <v>3771</v>
          </cell>
        </row>
        <row r="843">
          <cell r="A843">
            <v>3779</v>
          </cell>
        </row>
        <row r="844">
          <cell r="A844">
            <v>3794</v>
          </cell>
        </row>
        <row r="845">
          <cell r="A845">
            <v>3797</v>
          </cell>
        </row>
        <row r="846">
          <cell r="A846">
            <v>3809</v>
          </cell>
        </row>
        <row r="847">
          <cell r="A847">
            <v>3810</v>
          </cell>
        </row>
        <row r="848">
          <cell r="A848">
            <v>3814</v>
          </cell>
        </row>
        <row r="849">
          <cell r="A849">
            <v>3824</v>
          </cell>
        </row>
        <row r="850">
          <cell r="A850">
            <v>3832</v>
          </cell>
        </row>
        <row r="851">
          <cell r="A851">
            <v>3834</v>
          </cell>
        </row>
        <row r="852">
          <cell r="A852">
            <v>3839</v>
          </cell>
        </row>
        <row r="853">
          <cell r="A853">
            <v>3843</v>
          </cell>
        </row>
        <row r="854">
          <cell r="A854">
            <v>3847</v>
          </cell>
        </row>
        <row r="855">
          <cell r="A855">
            <v>3850</v>
          </cell>
        </row>
        <row r="856">
          <cell r="A856">
            <v>3853</v>
          </cell>
        </row>
        <row r="857">
          <cell r="A857">
            <v>3874</v>
          </cell>
        </row>
        <row r="858">
          <cell r="A858">
            <v>3881</v>
          </cell>
        </row>
        <row r="859">
          <cell r="A859">
            <v>3884</v>
          </cell>
        </row>
        <row r="860">
          <cell r="A860">
            <v>3888</v>
          </cell>
        </row>
        <row r="861">
          <cell r="A861">
            <v>3893</v>
          </cell>
        </row>
        <row r="862">
          <cell r="A862">
            <v>3894</v>
          </cell>
        </row>
        <row r="863">
          <cell r="A863">
            <v>3898</v>
          </cell>
        </row>
        <row r="864">
          <cell r="A864">
            <v>3901</v>
          </cell>
        </row>
        <row r="865">
          <cell r="A865">
            <v>3902</v>
          </cell>
        </row>
        <row r="866">
          <cell r="A866">
            <v>3911</v>
          </cell>
        </row>
        <row r="867">
          <cell r="A867">
            <v>3918</v>
          </cell>
        </row>
        <row r="868">
          <cell r="A868">
            <v>3921</v>
          </cell>
        </row>
        <row r="869">
          <cell r="A869">
            <v>3931</v>
          </cell>
        </row>
        <row r="870">
          <cell r="A870">
            <v>3933</v>
          </cell>
        </row>
        <row r="871">
          <cell r="A871">
            <v>3937</v>
          </cell>
        </row>
        <row r="872">
          <cell r="A872">
            <v>3939</v>
          </cell>
        </row>
        <row r="873">
          <cell r="A873">
            <v>3940</v>
          </cell>
        </row>
        <row r="874">
          <cell r="A874">
            <v>3953</v>
          </cell>
        </row>
        <row r="875">
          <cell r="A875">
            <v>3954</v>
          </cell>
        </row>
        <row r="876">
          <cell r="A876">
            <v>3958</v>
          </cell>
        </row>
        <row r="877">
          <cell r="A877">
            <v>3997</v>
          </cell>
        </row>
        <row r="878">
          <cell r="A878">
            <v>4113</v>
          </cell>
        </row>
        <row r="879">
          <cell r="A879">
            <v>4154</v>
          </cell>
        </row>
        <row r="880">
          <cell r="A880">
            <v>4180</v>
          </cell>
        </row>
        <row r="881">
          <cell r="A881">
            <v>4181</v>
          </cell>
        </row>
        <row r="882">
          <cell r="A882">
            <v>4183</v>
          </cell>
        </row>
        <row r="883">
          <cell r="A883">
            <v>4231</v>
          </cell>
        </row>
        <row r="884">
          <cell r="A884">
            <v>4248</v>
          </cell>
        </row>
        <row r="885">
          <cell r="A885">
            <v>4259</v>
          </cell>
        </row>
        <row r="886">
          <cell r="A886">
            <v>4266</v>
          </cell>
        </row>
        <row r="887">
          <cell r="A887">
            <v>4281</v>
          </cell>
        </row>
        <row r="888">
          <cell r="A888">
            <v>4300</v>
          </cell>
        </row>
        <row r="889">
          <cell r="A889">
            <v>4302</v>
          </cell>
        </row>
        <row r="890">
          <cell r="A890">
            <v>4303</v>
          </cell>
        </row>
        <row r="891">
          <cell r="A891">
            <v>4312</v>
          </cell>
        </row>
        <row r="892">
          <cell r="A892">
            <v>4314</v>
          </cell>
        </row>
        <row r="893">
          <cell r="A893">
            <v>4325</v>
          </cell>
        </row>
        <row r="894">
          <cell r="A894">
            <v>4327</v>
          </cell>
        </row>
        <row r="895">
          <cell r="A895">
            <v>4330</v>
          </cell>
        </row>
        <row r="896">
          <cell r="A896">
            <v>4337</v>
          </cell>
        </row>
        <row r="897">
          <cell r="A897">
            <v>4340</v>
          </cell>
        </row>
        <row r="898">
          <cell r="A898">
            <v>4341</v>
          </cell>
        </row>
        <row r="899">
          <cell r="A899">
            <v>4345</v>
          </cell>
        </row>
        <row r="900">
          <cell r="A900">
            <v>4346</v>
          </cell>
        </row>
        <row r="901">
          <cell r="A901">
            <v>4348</v>
          </cell>
        </row>
        <row r="902">
          <cell r="A902">
            <v>4354</v>
          </cell>
        </row>
        <row r="903">
          <cell r="A903">
            <v>4357</v>
          </cell>
        </row>
        <row r="904">
          <cell r="A904">
            <v>4361</v>
          </cell>
        </row>
        <row r="905">
          <cell r="A905">
            <v>4362</v>
          </cell>
        </row>
        <row r="906">
          <cell r="A906">
            <v>4365</v>
          </cell>
        </row>
        <row r="907">
          <cell r="A907">
            <v>4366</v>
          </cell>
        </row>
        <row r="908">
          <cell r="A908">
            <v>4367</v>
          </cell>
        </row>
        <row r="909">
          <cell r="A909">
            <v>4369</v>
          </cell>
        </row>
        <row r="910">
          <cell r="A910">
            <v>4374</v>
          </cell>
        </row>
        <row r="911">
          <cell r="A911">
            <v>4378</v>
          </cell>
        </row>
        <row r="912">
          <cell r="A912">
            <v>4379</v>
          </cell>
        </row>
        <row r="913">
          <cell r="A913">
            <v>4380</v>
          </cell>
        </row>
        <row r="914">
          <cell r="A914">
            <v>4381</v>
          </cell>
        </row>
        <row r="915">
          <cell r="A915">
            <v>4386</v>
          </cell>
        </row>
        <row r="916">
          <cell r="A916">
            <v>4389</v>
          </cell>
        </row>
        <row r="917">
          <cell r="A917">
            <v>4396</v>
          </cell>
        </row>
        <row r="918">
          <cell r="A918">
            <v>4397</v>
          </cell>
        </row>
        <row r="919">
          <cell r="A919">
            <v>4400</v>
          </cell>
        </row>
        <row r="920">
          <cell r="A920">
            <v>4402</v>
          </cell>
        </row>
        <row r="921">
          <cell r="A921">
            <v>4410</v>
          </cell>
        </row>
        <row r="922">
          <cell r="A922">
            <v>4416</v>
          </cell>
        </row>
        <row r="923">
          <cell r="A923">
            <v>4417</v>
          </cell>
        </row>
        <row r="924">
          <cell r="A924">
            <v>4420</v>
          </cell>
        </row>
        <row r="925">
          <cell r="A925">
            <v>4422</v>
          </cell>
        </row>
        <row r="926">
          <cell r="A926">
            <v>4425</v>
          </cell>
        </row>
        <row r="927">
          <cell r="A927">
            <v>4426</v>
          </cell>
        </row>
        <row r="928">
          <cell r="A928">
            <v>4429</v>
          </cell>
        </row>
        <row r="929">
          <cell r="A929">
            <v>4435</v>
          </cell>
        </row>
        <row r="930">
          <cell r="A930">
            <v>4442</v>
          </cell>
        </row>
        <row r="931">
          <cell r="A931">
            <v>4444</v>
          </cell>
        </row>
        <row r="932">
          <cell r="A932">
            <v>4449</v>
          </cell>
        </row>
        <row r="933">
          <cell r="A933">
            <v>4451</v>
          </cell>
        </row>
        <row r="934">
          <cell r="A934">
            <v>4452</v>
          </cell>
        </row>
        <row r="935">
          <cell r="A935">
            <v>4453</v>
          </cell>
        </row>
        <row r="936">
          <cell r="A936">
            <v>4457</v>
          </cell>
        </row>
        <row r="937">
          <cell r="A937">
            <v>4458</v>
          </cell>
        </row>
        <row r="938">
          <cell r="A938">
            <v>4460</v>
          </cell>
        </row>
        <row r="939">
          <cell r="A939">
            <v>4461</v>
          </cell>
        </row>
        <row r="940">
          <cell r="A940">
            <v>4471</v>
          </cell>
        </row>
        <row r="941">
          <cell r="A941">
            <v>4474</v>
          </cell>
        </row>
        <row r="942">
          <cell r="A942">
            <v>4478</v>
          </cell>
        </row>
        <row r="943">
          <cell r="A943">
            <v>4492</v>
          </cell>
        </row>
        <row r="944">
          <cell r="A944">
            <v>4497</v>
          </cell>
        </row>
        <row r="945">
          <cell r="A945">
            <v>4499</v>
          </cell>
        </row>
        <row r="946">
          <cell r="A946">
            <v>4510</v>
          </cell>
        </row>
        <row r="947">
          <cell r="A947">
            <v>4512</v>
          </cell>
        </row>
        <row r="948">
          <cell r="A948">
            <v>4520</v>
          </cell>
        </row>
        <row r="949">
          <cell r="A949">
            <v>4521</v>
          </cell>
        </row>
        <row r="950">
          <cell r="A950">
            <v>4530</v>
          </cell>
        </row>
        <row r="951">
          <cell r="A951">
            <v>4532</v>
          </cell>
        </row>
        <row r="952">
          <cell r="A952">
            <v>4533</v>
          </cell>
        </row>
        <row r="953">
          <cell r="A953">
            <v>4534</v>
          </cell>
        </row>
        <row r="954">
          <cell r="A954">
            <v>4558</v>
          </cell>
        </row>
        <row r="955">
          <cell r="A955">
            <v>4568</v>
          </cell>
        </row>
        <row r="956">
          <cell r="A956">
            <v>4570</v>
          </cell>
        </row>
        <row r="957">
          <cell r="A957">
            <v>4572</v>
          </cell>
        </row>
        <row r="958">
          <cell r="A958">
            <v>4575</v>
          </cell>
        </row>
        <row r="959">
          <cell r="A959">
            <v>4583</v>
          </cell>
        </row>
        <row r="960">
          <cell r="A960">
            <v>4588</v>
          </cell>
        </row>
        <row r="961">
          <cell r="A961">
            <v>4602</v>
          </cell>
        </row>
        <row r="962">
          <cell r="A962">
            <v>4620</v>
          </cell>
        </row>
        <row r="963">
          <cell r="A963">
            <v>4629</v>
          </cell>
        </row>
        <row r="964">
          <cell r="A964">
            <v>4638</v>
          </cell>
        </row>
        <row r="965">
          <cell r="A965">
            <v>4641</v>
          </cell>
        </row>
        <row r="966">
          <cell r="A966">
            <v>4643</v>
          </cell>
        </row>
        <row r="967">
          <cell r="A967">
            <v>4644</v>
          </cell>
        </row>
        <row r="968">
          <cell r="A968">
            <v>4651</v>
          </cell>
        </row>
        <row r="969">
          <cell r="A969">
            <v>4655</v>
          </cell>
        </row>
        <row r="970">
          <cell r="A970">
            <v>4656</v>
          </cell>
        </row>
        <row r="971">
          <cell r="A971">
            <v>4661</v>
          </cell>
        </row>
        <row r="972">
          <cell r="A972">
            <v>4664</v>
          </cell>
        </row>
        <row r="973">
          <cell r="A973">
            <v>4683</v>
          </cell>
        </row>
        <row r="974">
          <cell r="A974">
            <v>4685</v>
          </cell>
        </row>
        <row r="975">
          <cell r="A975">
            <v>4688</v>
          </cell>
        </row>
        <row r="976">
          <cell r="A976">
            <v>4696</v>
          </cell>
        </row>
        <row r="977">
          <cell r="A977">
            <v>4699</v>
          </cell>
        </row>
        <row r="978">
          <cell r="A978">
            <v>4700</v>
          </cell>
        </row>
        <row r="979">
          <cell r="A979">
            <v>4721</v>
          </cell>
        </row>
        <row r="980">
          <cell r="A980">
            <v>4737</v>
          </cell>
        </row>
        <row r="981">
          <cell r="A981">
            <v>4741</v>
          </cell>
        </row>
        <row r="982">
          <cell r="A982">
            <v>4747</v>
          </cell>
        </row>
        <row r="983">
          <cell r="A983">
            <v>4752</v>
          </cell>
        </row>
        <row r="984">
          <cell r="A984">
            <v>4754</v>
          </cell>
        </row>
        <row r="985">
          <cell r="A985">
            <v>4759</v>
          </cell>
        </row>
        <row r="986">
          <cell r="A986">
            <v>4762</v>
          </cell>
        </row>
        <row r="987">
          <cell r="A987">
            <v>4763</v>
          </cell>
        </row>
        <row r="988">
          <cell r="A988">
            <v>4765</v>
          </cell>
        </row>
        <row r="989">
          <cell r="A989">
            <v>4771</v>
          </cell>
        </row>
        <row r="990">
          <cell r="A990">
            <v>4776</v>
          </cell>
        </row>
        <row r="991">
          <cell r="A991">
            <v>4777</v>
          </cell>
        </row>
        <row r="992">
          <cell r="A992">
            <v>4788</v>
          </cell>
        </row>
        <row r="993">
          <cell r="A993">
            <v>4792</v>
          </cell>
        </row>
        <row r="994">
          <cell r="A994">
            <v>4796</v>
          </cell>
        </row>
        <row r="995">
          <cell r="A995">
            <v>4799</v>
          </cell>
        </row>
        <row r="996">
          <cell r="A996">
            <v>4800</v>
          </cell>
        </row>
        <row r="997">
          <cell r="A997">
            <v>4813</v>
          </cell>
        </row>
        <row r="998">
          <cell r="A998">
            <v>4814</v>
          </cell>
        </row>
        <row r="999">
          <cell r="A999">
            <v>4815</v>
          </cell>
        </row>
        <row r="1000">
          <cell r="A1000">
            <v>4820</v>
          </cell>
        </row>
        <row r="1001">
          <cell r="A1001">
            <v>4837</v>
          </cell>
        </row>
        <row r="1002">
          <cell r="A1002">
            <v>4841</v>
          </cell>
        </row>
        <row r="1003">
          <cell r="A1003">
            <v>4844</v>
          </cell>
        </row>
        <row r="1004">
          <cell r="A1004">
            <v>4855</v>
          </cell>
        </row>
        <row r="1005">
          <cell r="A1005">
            <v>4856</v>
          </cell>
        </row>
        <row r="1006">
          <cell r="A1006">
            <v>4872</v>
          </cell>
        </row>
        <row r="1007">
          <cell r="A1007">
            <v>4873</v>
          </cell>
        </row>
        <row r="1008">
          <cell r="A1008">
            <v>4883</v>
          </cell>
        </row>
        <row r="1009">
          <cell r="A1009">
            <v>4889</v>
          </cell>
        </row>
        <row r="1010">
          <cell r="A1010">
            <v>4893</v>
          </cell>
        </row>
        <row r="1011">
          <cell r="A1011">
            <v>4902</v>
          </cell>
        </row>
        <row r="1012">
          <cell r="A1012">
            <v>4904</v>
          </cell>
        </row>
        <row r="1013">
          <cell r="A1013">
            <v>4910</v>
          </cell>
        </row>
        <row r="1014">
          <cell r="A1014">
            <v>4915</v>
          </cell>
        </row>
        <row r="1015">
          <cell r="A1015">
            <v>4918</v>
          </cell>
        </row>
        <row r="1016">
          <cell r="A1016">
            <v>4923</v>
          </cell>
        </row>
        <row r="1017">
          <cell r="A1017">
            <v>4930</v>
          </cell>
        </row>
        <row r="1018">
          <cell r="A1018">
            <v>4932</v>
          </cell>
        </row>
        <row r="1019">
          <cell r="A1019">
            <v>4941</v>
          </cell>
        </row>
        <row r="1020">
          <cell r="A1020">
            <v>4943</v>
          </cell>
        </row>
        <row r="1021">
          <cell r="A1021">
            <v>4978</v>
          </cell>
        </row>
        <row r="1022">
          <cell r="A1022">
            <v>4982</v>
          </cell>
        </row>
        <row r="1023">
          <cell r="A1023">
            <v>4995</v>
          </cell>
        </row>
        <row r="1024">
          <cell r="A1024">
            <v>4996</v>
          </cell>
        </row>
        <row r="1025">
          <cell r="A1025">
            <v>4997</v>
          </cell>
        </row>
        <row r="1026">
          <cell r="A1026">
            <v>5002</v>
          </cell>
        </row>
        <row r="1027">
          <cell r="A1027">
            <v>5007</v>
          </cell>
        </row>
        <row r="1028">
          <cell r="A1028">
            <v>5010</v>
          </cell>
        </row>
        <row r="1029">
          <cell r="A1029">
            <v>5011</v>
          </cell>
        </row>
        <row r="1030">
          <cell r="A1030">
            <v>5018</v>
          </cell>
        </row>
        <row r="1031">
          <cell r="A1031">
            <v>5030</v>
          </cell>
        </row>
        <row r="1032">
          <cell r="A1032">
            <v>5032</v>
          </cell>
        </row>
        <row r="1033">
          <cell r="A1033">
            <v>5033</v>
          </cell>
        </row>
        <row r="1034">
          <cell r="A1034">
            <v>5034</v>
          </cell>
        </row>
        <row r="1035">
          <cell r="A1035">
            <v>5039</v>
          </cell>
        </row>
        <row r="1036">
          <cell r="A1036">
            <v>5043</v>
          </cell>
        </row>
        <row r="1037">
          <cell r="A1037">
            <v>5047</v>
          </cell>
        </row>
        <row r="1038">
          <cell r="A1038">
            <v>5051</v>
          </cell>
        </row>
        <row r="1039">
          <cell r="A1039">
            <v>5054</v>
          </cell>
        </row>
        <row r="1040">
          <cell r="A1040">
            <v>5057</v>
          </cell>
        </row>
        <row r="1041">
          <cell r="A1041">
            <v>5063</v>
          </cell>
        </row>
        <row r="1042">
          <cell r="A1042">
            <v>5069</v>
          </cell>
        </row>
        <row r="1043">
          <cell r="A1043">
            <v>5071</v>
          </cell>
        </row>
        <row r="1044">
          <cell r="A1044">
            <v>5073</v>
          </cell>
        </row>
        <row r="1045">
          <cell r="A1045">
            <v>5074</v>
          </cell>
        </row>
        <row r="1046">
          <cell r="A1046">
            <v>5076</v>
          </cell>
        </row>
        <row r="1047">
          <cell r="A1047">
            <v>5101</v>
          </cell>
        </row>
        <row r="1048">
          <cell r="A1048">
            <v>5110</v>
          </cell>
        </row>
        <row r="1049">
          <cell r="A1049">
            <v>5119</v>
          </cell>
        </row>
        <row r="1050">
          <cell r="A1050">
            <v>5137</v>
          </cell>
        </row>
        <row r="1051">
          <cell r="A1051">
            <v>5144</v>
          </cell>
        </row>
        <row r="1052">
          <cell r="A1052">
            <v>5147</v>
          </cell>
        </row>
        <row r="1053">
          <cell r="A1053">
            <v>5148</v>
          </cell>
        </row>
        <row r="1054">
          <cell r="A1054">
            <v>5149</v>
          </cell>
        </row>
        <row r="1055">
          <cell r="A1055">
            <v>5151</v>
          </cell>
        </row>
        <row r="1056">
          <cell r="A1056">
            <v>5156</v>
          </cell>
        </row>
        <row r="1057">
          <cell r="A1057">
            <v>5158</v>
          </cell>
        </row>
        <row r="1058">
          <cell r="A1058">
            <v>5162</v>
          </cell>
        </row>
        <row r="1059">
          <cell r="A1059">
            <v>5167</v>
          </cell>
        </row>
        <row r="1060">
          <cell r="A1060">
            <v>5172</v>
          </cell>
        </row>
        <row r="1061">
          <cell r="A1061">
            <v>5177</v>
          </cell>
        </row>
        <row r="1062">
          <cell r="A1062">
            <v>5188</v>
          </cell>
        </row>
        <row r="1063">
          <cell r="A1063">
            <v>5189</v>
          </cell>
        </row>
        <row r="1064">
          <cell r="A1064">
            <v>5204</v>
          </cell>
        </row>
        <row r="1065">
          <cell r="A1065">
            <v>5211</v>
          </cell>
        </row>
        <row r="1066">
          <cell r="A1066">
            <v>5214</v>
          </cell>
        </row>
        <row r="1067">
          <cell r="A1067">
            <v>5229</v>
          </cell>
        </row>
        <row r="1068">
          <cell r="A1068">
            <v>5239</v>
          </cell>
        </row>
        <row r="1069">
          <cell r="A1069">
            <v>5247</v>
          </cell>
        </row>
        <row r="1070">
          <cell r="A1070">
            <v>5256</v>
          </cell>
        </row>
        <row r="1071">
          <cell r="A1071">
            <v>5262</v>
          </cell>
        </row>
        <row r="1072">
          <cell r="A1072">
            <v>5272</v>
          </cell>
        </row>
        <row r="1073">
          <cell r="A1073">
            <v>5276</v>
          </cell>
        </row>
        <row r="1074">
          <cell r="A1074">
            <v>5277</v>
          </cell>
        </row>
        <row r="1075">
          <cell r="A1075">
            <v>5281</v>
          </cell>
        </row>
        <row r="1076">
          <cell r="A1076">
            <v>5285</v>
          </cell>
        </row>
        <row r="1077">
          <cell r="A1077">
            <v>5291</v>
          </cell>
        </row>
        <row r="1078">
          <cell r="A1078">
            <v>5295</v>
          </cell>
        </row>
        <row r="1079">
          <cell r="A1079">
            <v>5303</v>
          </cell>
        </row>
        <row r="1080">
          <cell r="A1080">
            <v>5327</v>
          </cell>
        </row>
        <row r="1081">
          <cell r="A1081">
            <v>5338</v>
          </cell>
        </row>
        <row r="1082">
          <cell r="A1082">
            <v>5354</v>
          </cell>
        </row>
        <row r="1083">
          <cell r="A1083">
            <v>5355</v>
          </cell>
        </row>
        <row r="1084">
          <cell r="A1084">
            <v>5360</v>
          </cell>
        </row>
        <row r="1085">
          <cell r="A1085">
            <v>5363</v>
          </cell>
        </row>
        <row r="1086">
          <cell r="A1086">
            <v>5364</v>
          </cell>
        </row>
        <row r="1087">
          <cell r="A1087">
            <v>5365</v>
          </cell>
        </row>
        <row r="1088">
          <cell r="A1088">
            <v>5369</v>
          </cell>
        </row>
        <row r="1089">
          <cell r="A1089">
            <v>5370</v>
          </cell>
        </row>
        <row r="1090">
          <cell r="A1090">
            <v>5381</v>
          </cell>
        </row>
        <row r="1091">
          <cell r="A1091">
            <v>5383</v>
          </cell>
        </row>
        <row r="1092">
          <cell r="A1092">
            <v>5384</v>
          </cell>
        </row>
        <row r="1093">
          <cell r="A1093">
            <v>5387</v>
          </cell>
        </row>
        <row r="1094">
          <cell r="A1094">
            <v>5388</v>
          </cell>
        </row>
        <row r="1095">
          <cell r="A1095">
            <v>5391</v>
          </cell>
        </row>
        <row r="1096">
          <cell r="A1096">
            <v>5392</v>
          </cell>
        </row>
        <row r="1097">
          <cell r="A1097">
            <v>5396</v>
          </cell>
        </row>
        <row r="1098">
          <cell r="A1098">
            <v>5413</v>
          </cell>
        </row>
        <row r="1099">
          <cell r="A1099">
            <v>5415</v>
          </cell>
        </row>
        <row r="1100">
          <cell r="A1100">
            <v>5421</v>
          </cell>
        </row>
        <row r="1101">
          <cell r="A1101">
            <v>5422</v>
          </cell>
        </row>
        <row r="1102">
          <cell r="A1102">
            <v>5439</v>
          </cell>
        </row>
        <row r="1103">
          <cell r="A1103">
            <v>5443</v>
          </cell>
        </row>
        <row r="1104">
          <cell r="A1104">
            <v>5446</v>
          </cell>
        </row>
        <row r="1105">
          <cell r="A1105">
            <v>5460</v>
          </cell>
        </row>
        <row r="1106">
          <cell r="A1106">
            <v>5468</v>
          </cell>
        </row>
        <row r="1107">
          <cell r="A1107">
            <v>5474</v>
          </cell>
        </row>
        <row r="1108">
          <cell r="A1108">
            <v>5476</v>
          </cell>
        </row>
        <row r="1109">
          <cell r="A1109">
            <v>5495</v>
          </cell>
        </row>
        <row r="1110">
          <cell r="A1110">
            <v>5497</v>
          </cell>
        </row>
        <row r="1111">
          <cell r="A1111">
            <v>5506</v>
          </cell>
        </row>
        <row r="1112">
          <cell r="A1112">
            <v>5508</v>
          </cell>
        </row>
        <row r="1113">
          <cell r="A1113">
            <v>5511</v>
          </cell>
        </row>
        <row r="1114">
          <cell r="A1114">
            <v>5518</v>
          </cell>
        </row>
        <row r="1115">
          <cell r="A1115">
            <v>5529</v>
          </cell>
        </row>
        <row r="1116">
          <cell r="A1116">
            <v>5544</v>
          </cell>
        </row>
        <row r="1117">
          <cell r="A1117">
            <v>5547</v>
          </cell>
        </row>
        <row r="1118">
          <cell r="A1118">
            <v>5560</v>
          </cell>
        </row>
        <row r="1119">
          <cell r="A1119">
            <v>5575</v>
          </cell>
        </row>
        <row r="1120">
          <cell r="A1120">
            <v>5577</v>
          </cell>
        </row>
        <row r="1121">
          <cell r="A1121">
            <v>5579</v>
          </cell>
        </row>
        <row r="1122">
          <cell r="A1122">
            <v>5584</v>
          </cell>
        </row>
        <row r="1123">
          <cell r="A1123">
            <v>5586</v>
          </cell>
        </row>
        <row r="1124">
          <cell r="A1124">
            <v>5588</v>
          </cell>
        </row>
        <row r="1125">
          <cell r="A1125">
            <v>5589</v>
          </cell>
        </row>
        <row r="1126">
          <cell r="A1126">
            <v>5591</v>
          </cell>
        </row>
        <row r="1127">
          <cell r="A1127">
            <v>5595</v>
          </cell>
        </row>
        <row r="1128">
          <cell r="A1128">
            <v>5597</v>
          </cell>
        </row>
        <row r="1129">
          <cell r="A1129">
            <v>5598</v>
          </cell>
        </row>
        <row r="1130">
          <cell r="A1130">
            <v>5607</v>
          </cell>
        </row>
        <row r="1131">
          <cell r="A1131">
            <v>5608</v>
          </cell>
        </row>
        <row r="1132">
          <cell r="A1132">
            <v>5610</v>
          </cell>
        </row>
        <row r="1133">
          <cell r="A1133">
            <v>5616</v>
          </cell>
        </row>
        <row r="1134">
          <cell r="A1134">
            <v>5624</v>
          </cell>
        </row>
        <row r="1135">
          <cell r="A1135">
            <v>5631</v>
          </cell>
        </row>
        <row r="1136">
          <cell r="A1136">
            <v>5632</v>
          </cell>
        </row>
        <row r="1137">
          <cell r="A1137">
            <v>5635</v>
          </cell>
        </row>
        <row r="1138">
          <cell r="A1138">
            <v>5640</v>
          </cell>
        </row>
        <row r="1139">
          <cell r="A1139">
            <v>5649</v>
          </cell>
        </row>
        <row r="1140">
          <cell r="A1140">
            <v>5651</v>
          </cell>
        </row>
        <row r="1141">
          <cell r="A1141">
            <v>5653</v>
          </cell>
        </row>
        <row r="1142">
          <cell r="A1142">
            <v>5656</v>
          </cell>
        </row>
        <row r="1143">
          <cell r="A1143">
            <v>5657</v>
          </cell>
        </row>
        <row r="1144">
          <cell r="A1144">
            <v>5668</v>
          </cell>
        </row>
        <row r="1145">
          <cell r="A1145">
            <v>5677</v>
          </cell>
        </row>
        <row r="1146">
          <cell r="A1146">
            <v>5680</v>
          </cell>
        </row>
        <row r="1147">
          <cell r="A1147">
            <v>5682</v>
          </cell>
        </row>
        <row r="1148">
          <cell r="A1148">
            <v>5688</v>
          </cell>
        </row>
        <row r="1149">
          <cell r="A1149">
            <v>5690</v>
          </cell>
        </row>
        <row r="1150">
          <cell r="A1150">
            <v>5691</v>
          </cell>
        </row>
        <row r="1151">
          <cell r="A1151">
            <v>5693</v>
          </cell>
        </row>
        <row r="1152">
          <cell r="A1152">
            <v>5694</v>
          </cell>
        </row>
        <row r="1153">
          <cell r="A1153">
            <v>5697</v>
          </cell>
        </row>
        <row r="1154">
          <cell r="A1154">
            <v>5700</v>
          </cell>
        </row>
        <row r="1155">
          <cell r="A1155">
            <v>5702</v>
          </cell>
        </row>
        <row r="1156">
          <cell r="A1156">
            <v>5704</v>
          </cell>
        </row>
        <row r="1157">
          <cell r="A1157">
            <v>5705</v>
          </cell>
        </row>
        <row r="1158">
          <cell r="A1158">
            <v>5707</v>
          </cell>
        </row>
        <row r="1159">
          <cell r="A1159">
            <v>5709</v>
          </cell>
        </row>
        <row r="1160">
          <cell r="A1160">
            <v>5711</v>
          </cell>
        </row>
        <row r="1161">
          <cell r="A1161">
            <v>5712</v>
          </cell>
        </row>
        <row r="1162">
          <cell r="A1162">
            <v>5715</v>
          </cell>
        </row>
        <row r="1163">
          <cell r="A1163">
            <v>5719</v>
          </cell>
        </row>
        <row r="1164">
          <cell r="A1164">
            <v>5722</v>
          </cell>
        </row>
        <row r="1165">
          <cell r="A1165">
            <v>5725</v>
          </cell>
        </row>
        <row r="1166">
          <cell r="A1166">
            <v>5727</v>
          </cell>
        </row>
        <row r="1167">
          <cell r="A1167">
            <v>5744</v>
          </cell>
        </row>
        <row r="1168">
          <cell r="A1168">
            <v>5745</v>
          </cell>
        </row>
        <row r="1169">
          <cell r="A1169">
            <v>5750</v>
          </cell>
        </row>
        <row r="1170">
          <cell r="A1170">
            <v>5751</v>
          </cell>
        </row>
        <row r="1171">
          <cell r="A1171">
            <v>5760</v>
          </cell>
        </row>
        <row r="1172">
          <cell r="A1172">
            <v>5766</v>
          </cell>
        </row>
        <row r="1173">
          <cell r="A1173">
            <v>5767</v>
          </cell>
        </row>
        <row r="1174">
          <cell r="A1174">
            <v>5770</v>
          </cell>
        </row>
        <row r="1175">
          <cell r="A1175">
            <v>5772</v>
          </cell>
        </row>
        <row r="1176">
          <cell r="A1176">
            <v>5774</v>
          </cell>
        </row>
        <row r="1177">
          <cell r="A1177">
            <v>5775</v>
          </cell>
        </row>
        <row r="1178">
          <cell r="A1178">
            <v>5777</v>
          </cell>
        </row>
        <row r="1179">
          <cell r="A1179">
            <v>5778</v>
          </cell>
        </row>
        <row r="1180">
          <cell r="A1180">
            <v>5785</v>
          </cell>
        </row>
        <row r="1181">
          <cell r="A1181">
            <v>5791</v>
          </cell>
        </row>
        <row r="1182">
          <cell r="A1182">
            <v>5794</v>
          </cell>
        </row>
        <row r="1183">
          <cell r="A1183">
            <v>5800</v>
          </cell>
        </row>
        <row r="1184">
          <cell r="A1184">
            <v>5801</v>
          </cell>
        </row>
        <row r="1185">
          <cell r="A1185">
            <v>5806</v>
          </cell>
        </row>
        <row r="1186">
          <cell r="A1186">
            <v>5808</v>
          </cell>
        </row>
        <row r="1187">
          <cell r="A1187">
            <v>5810</v>
          </cell>
        </row>
        <row r="1188">
          <cell r="A1188">
            <v>5811</v>
          </cell>
        </row>
        <row r="1189">
          <cell r="A1189">
            <v>5813</v>
          </cell>
        </row>
        <row r="1190">
          <cell r="A1190">
            <v>5829</v>
          </cell>
        </row>
        <row r="1191">
          <cell r="A1191">
            <v>5833</v>
          </cell>
        </row>
        <row r="1192">
          <cell r="A1192">
            <v>5838</v>
          </cell>
        </row>
        <row r="1193">
          <cell r="A1193">
            <v>5841</v>
          </cell>
        </row>
        <row r="1194">
          <cell r="A1194">
            <v>5845</v>
          </cell>
        </row>
        <row r="1195">
          <cell r="A1195">
            <v>5847</v>
          </cell>
        </row>
        <row r="1196">
          <cell r="A1196">
            <v>5849</v>
          </cell>
        </row>
        <row r="1197">
          <cell r="A1197">
            <v>5854</v>
          </cell>
        </row>
        <row r="1198">
          <cell r="A1198">
            <v>5857</v>
          </cell>
        </row>
        <row r="1199">
          <cell r="A1199">
            <v>5859</v>
          </cell>
        </row>
        <row r="1200">
          <cell r="A1200">
            <v>5862</v>
          </cell>
        </row>
        <row r="1201">
          <cell r="A1201">
            <v>5865</v>
          </cell>
        </row>
        <row r="1202">
          <cell r="A1202">
            <v>5869</v>
          </cell>
        </row>
        <row r="1203">
          <cell r="A1203">
            <v>5870</v>
          </cell>
        </row>
        <row r="1204">
          <cell r="A1204">
            <v>5875</v>
          </cell>
        </row>
        <row r="1205">
          <cell r="A1205">
            <v>5878</v>
          </cell>
        </row>
        <row r="1206">
          <cell r="A1206">
            <v>5883</v>
          </cell>
        </row>
        <row r="1207">
          <cell r="A1207">
            <v>5884</v>
          </cell>
        </row>
        <row r="1208">
          <cell r="A1208">
            <v>5887</v>
          </cell>
        </row>
        <row r="1209">
          <cell r="A1209">
            <v>5888</v>
          </cell>
        </row>
        <row r="1210">
          <cell r="A1210">
            <v>5889</v>
          </cell>
        </row>
        <row r="1211">
          <cell r="A1211">
            <v>5897</v>
          </cell>
        </row>
        <row r="1212">
          <cell r="A1212">
            <v>5899</v>
          </cell>
        </row>
        <row r="1213">
          <cell r="A1213">
            <v>5906</v>
          </cell>
        </row>
        <row r="1214">
          <cell r="A1214">
            <v>5918</v>
          </cell>
        </row>
        <row r="1215">
          <cell r="A1215">
            <v>5922</v>
          </cell>
        </row>
        <row r="1216">
          <cell r="A1216">
            <v>5924</v>
          </cell>
        </row>
        <row r="1217">
          <cell r="A1217">
            <v>5926</v>
          </cell>
        </row>
        <row r="1218">
          <cell r="A1218">
            <v>5927</v>
          </cell>
        </row>
        <row r="1219">
          <cell r="A1219">
            <v>5928</v>
          </cell>
        </row>
        <row r="1220">
          <cell r="A1220">
            <v>5930</v>
          </cell>
        </row>
        <row r="1221">
          <cell r="A1221">
            <v>5931</v>
          </cell>
        </row>
        <row r="1222">
          <cell r="A1222">
            <v>5932</v>
          </cell>
        </row>
        <row r="1223">
          <cell r="A1223">
            <v>5936</v>
          </cell>
        </row>
        <row r="1224">
          <cell r="A1224">
            <v>5943</v>
          </cell>
        </row>
        <row r="1225">
          <cell r="A1225">
            <v>5945</v>
          </cell>
        </row>
        <row r="1226">
          <cell r="A1226">
            <v>5948</v>
          </cell>
        </row>
        <row r="1227">
          <cell r="A1227">
            <v>5949</v>
          </cell>
        </row>
        <row r="1228">
          <cell r="A1228">
            <v>5952</v>
          </cell>
        </row>
        <row r="1229">
          <cell r="A1229">
            <v>5954</v>
          </cell>
        </row>
        <row r="1230">
          <cell r="A1230">
            <v>5956</v>
          </cell>
        </row>
        <row r="1231">
          <cell r="A1231">
            <v>5957</v>
          </cell>
        </row>
        <row r="1232">
          <cell r="A1232">
            <v>5968</v>
          </cell>
        </row>
        <row r="1233">
          <cell r="A1233">
            <v>5973</v>
          </cell>
        </row>
        <row r="1234">
          <cell r="A1234">
            <v>5979</v>
          </cell>
        </row>
        <row r="1235">
          <cell r="A1235">
            <v>5988</v>
          </cell>
        </row>
        <row r="1236">
          <cell r="A1236">
            <v>5991</v>
          </cell>
        </row>
        <row r="1237">
          <cell r="A1237">
            <v>5993</v>
          </cell>
        </row>
        <row r="1238">
          <cell r="A1238">
            <v>5995</v>
          </cell>
        </row>
        <row r="1239">
          <cell r="A1239">
            <v>5997</v>
          </cell>
        </row>
        <row r="1240">
          <cell r="A1240">
            <v>6000</v>
          </cell>
        </row>
        <row r="1241">
          <cell r="A1241">
            <v>6003</v>
          </cell>
        </row>
        <row r="1242">
          <cell r="A1242">
            <v>6004</v>
          </cell>
        </row>
        <row r="1243">
          <cell r="A1243">
            <v>6005</v>
          </cell>
        </row>
        <row r="1244">
          <cell r="A1244">
            <v>6006</v>
          </cell>
        </row>
        <row r="1245">
          <cell r="A1245">
            <v>6007</v>
          </cell>
        </row>
        <row r="1246">
          <cell r="A1246">
            <v>6008</v>
          </cell>
        </row>
        <row r="1247">
          <cell r="A1247">
            <v>6013</v>
          </cell>
        </row>
        <row r="1248">
          <cell r="A1248">
            <v>6014</v>
          </cell>
        </row>
        <row r="1249">
          <cell r="A1249">
            <v>6015</v>
          </cell>
        </row>
        <row r="1250">
          <cell r="A1250">
            <v>6016</v>
          </cell>
        </row>
        <row r="1251">
          <cell r="A1251">
            <v>6018</v>
          </cell>
        </row>
        <row r="1252">
          <cell r="A1252">
            <v>6022</v>
          </cell>
        </row>
        <row r="1253">
          <cell r="A1253">
            <v>6024</v>
          </cell>
        </row>
        <row r="1254">
          <cell r="A1254">
            <v>6035</v>
          </cell>
        </row>
        <row r="1255">
          <cell r="A1255">
            <v>6059</v>
          </cell>
        </row>
        <row r="1256">
          <cell r="A1256">
            <v>6060</v>
          </cell>
        </row>
        <row r="1257">
          <cell r="A1257">
            <v>6072</v>
          </cell>
        </row>
        <row r="1258">
          <cell r="A1258">
            <v>6088</v>
          </cell>
        </row>
        <row r="1259">
          <cell r="A1259">
            <v>6103</v>
          </cell>
        </row>
        <row r="1260">
          <cell r="A1260">
            <v>6109</v>
          </cell>
        </row>
        <row r="1261">
          <cell r="A1261">
            <v>6116</v>
          </cell>
        </row>
        <row r="1262">
          <cell r="A1262">
            <v>6127</v>
          </cell>
        </row>
        <row r="1263">
          <cell r="A1263">
            <v>6133</v>
          </cell>
        </row>
        <row r="1264">
          <cell r="A1264">
            <v>6155</v>
          </cell>
        </row>
        <row r="1265">
          <cell r="A1265">
            <v>6172</v>
          </cell>
        </row>
        <row r="1266">
          <cell r="A1266">
            <v>6177</v>
          </cell>
        </row>
        <row r="1267">
          <cell r="A1267">
            <v>6267</v>
          </cell>
        </row>
        <row r="1268">
          <cell r="A1268">
            <v>6317</v>
          </cell>
        </row>
        <row r="1269">
          <cell r="A1269">
            <v>6352</v>
          </cell>
        </row>
        <row r="1270">
          <cell r="A1270">
            <v>6368</v>
          </cell>
        </row>
        <row r="1271">
          <cell r="A1271">
            <v>6369</v>
          </cell>
        </row>
        <row r="1272">
          <cell r="A1272">
            <v>6372</v>
          </cell>
        </row>
        <row r="1273">
          <cell r="A1273">
            <v>6378</v>
          </cell>
        </row>
        <row r="1274">
          <cell r="A1274">
            <v>6380</v>
          </cell>
        </row>
        <row r="1275">
          <cell r="A1275">
            <v>6386</v>
          </cell>
        </row>
        <row r="1276">
          <cell r="A1276">
            <v>6415</v>
          </cell>
        </row>
        <row r="1277">
          <cell r="A1277">
            <v>6418</v>
          </cell>
        </row>
        <row r="1278">
          <cell r="A1278">
            <v>6419</v>
          </cell>
        </row>
        <row r="1279">
          <cell r="A1279">
            <v>6427</v>
          </cell>
        </row>
        <row r="1280">
          <cell r="A1280">
            <v>6440</v>
          </cell>
        </row>
        <row r="1281">
          <cell r="A1281">
            <v>6445</v>
          </cell>
        </row>
        <row r="1282">
          <cell r="A1282">
            <v>6459</v>
          </cell>
        </row>
        <row r="1283">
          <cell r="A1283">
            <v>6460</v>
          </cell>
        </row>
        <row r="1284">
          <cell r="A1284">
            <v>6464</v>
          </cell>
        </row>
        <row r="1285">
          <cell r="A1285">
            <v>6465</v>
          </cell>
        </row>
        <row r="1286">
          <cell r="A1286">
            <v>6477</v>
          </cell>
        </row>
        <row r="1287">
          <cell r="A1287">
            <v>6478</v>
          </cell>
        </row>
        <row r="1288">
          <cell r="A1288">
            <v>6485</v>
          </cell>
        </row>
        <row r="1289">
          <cell r="A1289">
            <v>6492</v>
          </cell>
        </row>
        <row r="1290">
          <cell r="A1290">
            <v>6495</v>
          </cell>
        </row>
        <row r="1291">
          <cell r="A1291">
            <v>6496</v>
          </cell>
        </row>
        <row r="1292">
          <cell r="A1292">
            <v>6498</v>
          </cell>
        </row>
        <row r="1293">
          <cell r="A1293">
            <v>6503</v>
          </cell>
        </row>
        <row r="1294">
          <cell r="A1294">
            <v>6511</v>
          </cell>
        </row>
        <row r="1295">
          <cell r="A1295">
            <v>6515</v>
          </cell>
        </row>
        <row r="1296">
          <cell r="A1296">
            <v>6521</v>
          </cell>
        </row>
        <row r="1297">
          <cell r="A1297">
            <v>6531</v>
          </cell>
        </row>
        <row r="1298">
          <cell r="A1298">
            <v>6532</v>
          </cell>
        </row>
        <row r="1299">
          <cell r="A1299">
            <v>6533</v>
          </cell>
        </row>
        <row r="1300">
          <cell r="A1300">
            <v>6536</v>
          </cell>
        </row>
        <row r="1301">
          <cell r="A1301">
            <v>6541</v>
          </cell>
        </row>
        <row r="1302">
          <cell r="A1302">
            <v>6544</v>
          </cell>
        </row>
        <row r="1303">
          <cell r="A1303">
            <v>6551</v>
          </cell>
        </row>
        <row r="1304">
          <cell r="A1304">
            <v>6556</v>
          </cell>
        </row>
        <row r="1305">
          <cell r="A1305">
            <v>6557</v>
          </cell>
        </row>
        <row r="1306">
          <cell r="A1306">
            <v>6559</v>
          </cell>
        </row>
        <row r="1307">
          <cell r="A1307">
            <v>6561</v>
          </cell>
        </row>
        <row r="1308">
          <cell r="A1308">
            <v>6562</v>
          </cell>
        </row>
        <row r="1309">
          <cell r="A1309">
            <v>6572</v>
          </cell>
        </row>
        <row r="1310">
          <cell r="A1310">
            <v>6579</v>
          </cell>
        </row>
        <row r="1311">
          <cell r="A1311">
            <v>6581</v>
          </cell>
        </row>
        <row r="1312">
          <cell r="A1312">
            <v>6582</v>
          </cell>
        </row>
        <row r="1313">
          <cell r="A1313">
            <v>6583</v>
          </cell>
        </row>
        <row r="1314">
          <cell r="A1314">
            <v>6586</v>
          </cell>
        </row>
        <row r="1315">
          <cell r="A1315">
            <v>6587</v>
          </cell>
        </row>
        <row r="1316">
          <cell r="A1316">
            <v>6591</v>
          </cell>
        </row>
        <row r="1317">
          <cell r="A1317">
            <v>6595</v>
          </cell>
        </row>
        <row r="1318">
          <cell r="A1318">
            <v>6598</v>
          </cell>
        </row>
        <row r="1319">
          <cell r="A1319">
            <v>6602</v>
          </cell>
        </row>
        <row r="1320">
          <cell r="A1320">
            <v>6603</v>
          </cell>
        </row>
        <row r="1321">
          <cell r="A1321">
            <v>6611</v>
          </cell>
        </row>
        <row r="1322">
          <cell r="A1322">
            <v>6618</v>
          </cell>
        </row>
        <row r="1323">
          <cell r="A1323">
            <v>6620</v>
          </cell>
        </row>
        <row r="1324">
          <cell r="A1324">
            <v>6625</v>
          </cell>
        </row>
        <row r="1325">
          <cell r="A1325">
            <v>6626</v>
          </cell>
        </row>
        <row r="1326">
          <cell r="A1326">
            <v>6627</v>
          </cell>
        </row>
        <row r="1327">
          <cell r="A1327">
            <v>6636</v>
          </cell>
        </row>
        <row r="1328">
          <cell r="A1328">
            <v>6637</v>
          </cell>
        </row>
        <row r="1329">
          <cell r="A1329">
            <v>6640</v>
          </cell>
        </row>
        <row r="1330">
          <cell r="A1330">
            <v>6659</v>
          </cell>
        </row>
        <row r="1331">
          <cell r="A1331">
            <v>6663</v>
          </cell>
        </row>
        <row r="1332">
          <cell r="A1332">
            <v>6665</v>
          </cell>
        </row>
        <row r="1333">
          <cell r="A1333">
            <v>6672</v>
          </cell>
        </row>
        <row r="1334">
          <cell r="A1334">
            <v>6675</v>
          </cell>
        </row>
        <row r="1335">
          <cell r="A1335">
            <v>6680</v>
          </cell>
        </row>
        <row r="1336">
          <cell r="A1336">
            <v>6681</v>
          </cell>
        </row>
        <row r="1337">
          <cell r="A1337">
            <v>6683</v>
          </cell>
        </row>
        <row r="1338">
          <cell r="A1338">
            <v>6685</v>
          </cell>
        </row>
        <row r="1339">
          <cell r="A1339">
            <v>6689</v>
          </cell>
        </row>
        <row r="1340">
          <cell r="A1340">
            <v>6692</v>
          </cell>
        </row>
        <row r="1341">
          <cell r="A1341">
            <v>6694</v>
          </cell>
        </row>
        <row r="1342">
          <cell r="A1342">
            <v>6696</v>
          </cell>
        </row>
        <row r="1343">
          <cell r="A1343">
            <v>6697</v>
          </cell>
        </row>
        <row r="1344">
          <cell r="A1344">
            <v>6706</v>
          </cell>
        </row>
        <row r="1345">
          <cell r="A1345">
            <v>6710</v>
          </cell>
        </row>
        <row r="1346">
          <cell r="A1346">
            <v>6718</v>
          </cell>
        </row>
        <row r="1347">
          <cell r="A1347">
            <v>6721</v>
          </cell>
        </row>
        <row r="1348">
          <cell r="A1348">
            <v>6723</v>
          </cell>
        </row>
        <row r="1349">
          <cell r="A1349">
            <v>6727</v>
          </cell>
        </row>
        <row r="1350">
          <cell r="A1350">
            <v>6728</v>
          </cell>
        </row>
        <row r="1351">
          <cell r="A1351">
            <v>6731</v>
          </cell>
        </row>
        <row r="1352">
          <cell r="A1352">
            <v>6733</v>
          </cell>
        </row>
        <row r="1353">
          <cell r="A1353">
            <v>6734</v>
          </cell>
        </row>
        <row r="1354">
          <cell r="A1354">
            <v>6735</v>
          </cell>
        </row>
        <row r="1355">
          <cell r="A1355">
            <v>6736</v>
          </cell>
        </row>
        <row r="1356">
          <cell r="A1356">
            <v>6739</v>
          </cell>
        </row>
        <row r="1357">
          <cell r="A1357">
            <v>6740</v>
          </cell>
        </row>
        <row r="1358">
          <cell r="A1358">
            <v>6749</v>
          </cell>
        </row>
        <row r="1359">
          <cell r="A1359">
            <v>6750</v>
          </cell>
        </row>
        <row r="1360">
          <cell r="A1360">
            <v>6784</v>
          </cell>
        </row>
        <row r="1361">
          <cell r="A1361">
            <v>6795</v>
          </cell>
        </row>
        <row r="1362">
          <cell r="A1362">
            <v>6798</v>
          </cell>
        </row>
        <row r="1363">
          <cell r="A1363">
            <v>6807</v>
          </cell>
        </row>
        <row r="1364">
          <cell r="A1364">
            <v>6823</v>
          </cell>
        </row>
        <row r="1365">
          <cell r="A1365">
            <v>6826</v>
          </cell>
        </row>
        <row r="1366">
          <cell r="A1366">
            <v>6838</v>
          </cell>
        </row>
        <row r="1367">
          <cell r="A1367">
            <v>6843</v>
          </cell>
        </row>
        <row r="1368">
          <cell r="A1368">
            <v>6854</v>
          </cell>
        </row>
        <row r="1369">
          <cell r="A1369">
            <v>6863</v>
          </cell>
        </row>
        <row r="1370">
          <cell r="A1370">
            <v>6879</v>
          </cell>
        </row>
        <row r="1371">
          <cell r="A1371">
            <v>6887</v>
          </cell>
        </row>
        <row r="1372">
          <cell r="A1372">
            <v>6893</v>
          </cell>
        </row>
        <row r="1373">
          <cell r="A1373">
            <v>6901</v>
          </cell>
        </row>
        <row r="1374">
          <cell r="A1374">
            <v>6906</v>
          </cell>
        </row>
        <row r="1375">
          <cell r="A1375">
            <v>6915</v>
          </cell>
        </row>
        <row r="1376">
          <cell r="A1376">
            <v>6916</v>
          </cell>
        </row>
        <row r="1377">
          <cell r="A1377">
            <v>6921</v>
          </cell>
        </row>
        <row r="1378">
          <cell r="A1378">
            <v>6929</v>
          </cell>
        </row>
        <row r="1379">
          <cell r="A1379">
            <v>6932</v>
          </cell>
        </row>
        <row r="1380">
          <cell r="A1380">
            <v>6936</v>
          </cell>
        </row>
        <row r="1381">
          <cell r="A1381">
            <v>6945</v>
          </cell>
        </row>
        <row r="1382">
          <cell r="A1382">
            <v>6946</v>
          </cell>
        </row>
        <row r="1383">
          <cell r="A1383">
            <v>6947</v>
          </cell>
        </row>
        <row r="1384">
          <cell r="A1384">
            <v>6950</v>
          </cell>
        </row>
        <row r="1385">
          <cell r="A1385">
            <v>6953</v>
          </cell>
        </row>
        <row r="1386">
          <cell r="A1386">
            <v>6958</v>
          </cell>
        </row>
        <row r="1387">
          <cell r="A1387">
            <v>6962</v>
          </cell>
        </row>
        <row r="1388">
          <cell r="A1388">
            <v>6963</v>
          </cell>
        </row>
        <row r="1389">
          <cell r="A1389">
            <v>6967</v>
          </cell>
        </row>
        <row r="1390">
          <cell r="A1390">
            <v>6969</v>
          </cell>
        </row>
        <row r="1391">
          <cell r="A1391">
            <v>6974</v>
          </cell>
        </row>
        <row r="1392">
          <cell r="A1392">
            <v>6975</v>
          </cell>
        </row>
        <row r="1393">
          <cell r="A1393">
            <v>6982</v>
          </cell>
        </row>
        <row r="1394">
          <cell r="A1394">
            <v>6985</v>
          </cell>
        </row>
        <row r="1395">
          <cell r="A1395">
            <v>6986</v>
          </cell>
        </row>
        <row r="1396">
          <cell r="A1396">
            <v>6994</v>
          </cell>
        </row>
        <row r="1397">
          <cell r="A1397">
            <v>6997</v>
          </cell>
        </row>
        <row r="1398">
          <cell r="A1398">
            <v>6998</v>
          </cell>
        </row>
        <row r="1399">
          <cell r="A1399">
            <v>6999</v>
          </cell>
        </row>
        <row r="1400">
          <cell r="A1400">
            <v>7000</v>
          </cell>
        </row>
        <row r="1401">
          <cell r="A1401">
            <v>7002</v>
          </cell>
        </row>
        <row r="1402">
          <cell r="A1402">
            <v>7006</v>
          </cell>
        </row>
        <row r="1403">
          <cell r="A1403">
            <v>7008</v>
          </cell>
        </row>
        <row r="1404">
          <cell r="A1404">
            <v>7011</v>
          </cell>
        </row>
        <row r="1405">
          <cell r="A1405">
            <v>7013</v>
          </cell>
        </row>
        <row r="1406">
          <cell r="A1406">
            <v>7017</v>
          </cell>
        </row>
        <row r="1407">
          <cell r="A1407">
            <v>7018</v>
          </cell>
        </row>
        <row r="1408">
          <cell r="A1408">
            <v>7020</v>
          </cell>
        </row>
        <row r="1409">
          <cell r="A1409">
            <v>7023</v>
          </cell>
        </row>
        <row r="1410">
          <cell r="A1410">
            <v>7025</v>
          </cell>
        </row>
        <row r="1411">
          <cell r="A1411">
            <v>7028</v>
          </cell>
        </row>
        <row r="1412">
          <cell r="A1412">
            <v>7029</v>
          </cell>
        </row>
        <row r="1413">
          <cell r="A1413">
            <v>7030</v>
          </cell>
        </row>
        <row r="1414">
          <cell r="A1414">
            <v>7034</v>
          </cell>
        </row>
        <row r="1415">
          <cell r="A1415">
            <v>7036</v>
          </cell>
        </row>
        <row r="1416">
          <cell r="A1416">
            <v>7037</v>
          </cell>
        </row>
        <row r="1417">
          <cell r="A1417">
            <v>7038</v>
          </cell>
        </row>
        <row r="1418">
          <cell r="A1418">
            <v>7046</v>
          </cell>
        </row>
        <row r="1419">
          <cell r="A1419">
            <v>7056</v>
          </cell>
        </row>
        <row r="1420">
          <cell r="A1420">
            <v>7057</v>
          </cell>
        </row>
        <row r="1421">
          <cell r="A1421">
            <v>7058</v>
          </cell>
        </row>
        <row r="1422">
          <cell r="A1422">
            <v>7075</v>
          </cell>
        </row>
        <row r="1423">
          <cell r="A1423">
            <v>7081</v>
          </cell>
        </row>
        <row r="1424">
          <cell r="A1424">
            <v>7084</v>
          </cell>
        </row>
        <row r="1425">
          <cell r="A1425">
            <v>7086</v>
          </cell>
        </row>
        <row r="1426">
          <cell r="A1426">
            <v>7087</v>
          </cell>
        </row>
        <row r="1427">
          <cell r="A1427">
            <v>7094</v>
          </cell>
        </row>
        <row r="1428">
          <cell r="A1428">
            <v>7099</v>
          </cell>
        </row>
        <row r="1429">
          <cell r="A1429">
            <v>7101</v>
          </cell>
        </row>
        <row r="1430">
          <cell r="A1430">
            <v>7105</v>
          </cell>
        </row>
        <row r="1431">
          <cell r="A1431">
            <v>7108</v>
          </cell>
        </row>
        <row r="1432">
          <cell r="A1432">
            <v>7109</v>
          </cell>
        </row>
        <row r="1433">
          <cell r="A1433">
            <v>7110</v>
          </cell>
        </row>
        <row r="1434">
          <cell r="A1434">
            <v>7112</v>
          </cell>
        </row>
        <row r="1435">
          <cell r="A1435">
            <v>7115</v>
          </cell>
        </row>
        <row r="1436">
          <cell r="A1436">
            <v>7118</v>
          </cell>
        </row>
        <row r="1437">
          <cell r="A1437">
            <v>7123</v>
          </cell>
        </row>
        <row r="1438">
          <cell r="A1438">
            <v>7127</v>
          </cell>
        </row>
        <row r="1439">
          <cell r="A1439">
            <v>7128</v>
          </cell>
        </row>
        <row r="1440">
          <cell r="A1440">
            <v>7133</v>
          </cell>
        </row>
        <row r="1441">
          <cell r="A1441">
            <v>7134</v>
          </cell>
        </row>
        <row r="1442">
          <cell r="A1442">
            <v>7135</v>
          </cell>
        </row>
        <row r="1443">
          <cell r="A1443">
            <v>7136</v>
          </cell>
        </row>
        <row r="1444">
          <cell r="A1444">
            <v>7137</v>
          </cell>
        </row>
        <row r="1445">
          <cell r="A1445">
            <v>7140</v>
          </cell>
        </row>
        <row r="1446">
          <cell r="A1446">
            <v>7147</v>
          </cell>
        </row>
        <row r="1447">
          <cell r="A1447">
            <v>7148</v>
          </cell>
        </row>
        <row r="1448">
          <cell r="A1448">
            <v>7150</v>
          </cell>
        </row>
        <row r="1449">
          <cell r="A1449">
            <v>7151</v>
          </cell>
        </row>
        <row r="1450">
          <cell r="A1450">
            <v>7152</v>
          </cell>
        </row>
        <row r="1451">
          <cell r="A1451">
            <v>7155</v>
          </cell>
        </row>
        <row r="1452">
          <cell r="A1452">
            <v>7156</v>
          </cell>
        </row>
        <row r="1453">
          <cell r="A1453">
            <v>7157</v>
          </cell>
        </row>
        <row r="1454">
          <cell r="A1454">
            <v>7163</v>
          </cell>
        </row>
        <row r="1455">
          <cell r="A1455">
            <v>7173</v>
          </cell>
        </row>
        <row r="1456">
          <cell r="A1456">
            <v>7176</v>
          </cell>
        </row>
        <row r="1457">
          <cell r="A1457">
            <v>7182</v>
          </cell>
        </row>
        <row r="1458">
          <cell r="A1458">
            <v>7184</v>
          </cell>
        </row>
        <row r="1459">
          <cell r="A1459">
            <v>7186</v>
          </cell>
        </row>
        <row r="1460">
          <cell r="A1460">
            <v>7187</v>
          </cell>
        </row>
        <row r="1461">
          <cell r="A1461">
            <v>7189</v>
          </cell>
        </row>
        <row r="1462">
          <cell r="A1462">
            <v>7201</v>
          </cell>
        </row>
        <row r="1463">
          <cell r="A1463">
            <v>7204</v>
          </cell>
        </row>
        <row r="1464">
          <cell r="A1464">
            <v>7205</v>
          </cell>
        </row>
        <row r="1465">
          <cell r="A1465">
            <v>7211</v>
          </cell>
        </row>
        <row r="1466">
          <cell r="A1466">
            <v>7214</v>
          </cell>
        </row>
        <row r="1467">
          <cell r="A1467">
            <v>7215</v>
          </cell>
        </row>
        <row r="1468">
          <cell r="A1468">
            <v>7219</v>
          </cell>
        </row>
        <row r="1469">
          <cell r="A1469">
            <v>7220</v>
          </cell>
        </row>
        <row r="1470">
          <cell r="A1470">
            <v>7223</v>
          </cell>
        </row>
        <row r="1471">
          <cell r="A1471">
            <v>7227</v>
          </cell>
        </row>
        <row r="1472">
          <cell r="A1472">
            <v>7231</v>
          </cell>
        </row>
        <row r="1473">
          <cell r="A1473">
            <v>7232</v>
          </cell>
        </row>
        <row r="1474">
          <cell r="A1474">
            <v>7244</v>
          </cell>
        </row>
        <row r="1475">
          <cell r="A1475">
            <v>7247</v>
          </cell>
        </row>
        <row r="1476">
          <cell r="A1476">
            <v>7250</v>
          </cell>
        </row>
        <row r="1477">
          <cell r="A1477">
            <v>7251</v>
          </cell>
        </row>
        <row r="1478">
          <cell r="A1478">
            <v>7252</v>
          </cell>
        </row>
        <row r="1479">
          <cell r="A1479">
            <v>7254</v>
          </cell>
        </row>
        <row r="1480">
          <cell r="A1480">
            <v>7262</v>
          </cell>
        </row>
        <row r="1481">
          <cell r="A1481">
            <v>7268</v>
          </cell>
        </row>
        <row r="1482">
          <cell r="A1482">
            <v>7271</v>
          </cell>
        </row>
        <row r="1483">
          <cell r="A1483">
            <v>7277</v>
          </cell>
        </row>
        <row r="1484">
          <cell r="A1484">
            <v>7278</v>
          </cell>
        </row>
        <row r="1485">
          <cell r="A1485">
            <v>7282</v>
          </cell>
        </row>
        <row r="1486">
          <cell r="A1486">
            <v>7283</v>
          </cell>
        </row>
        <row r="1487">
          <cell r="A1487">
            <v>7285</v>
          </cell>
        </row>
        <row r="1488">
          <cell r="A1488">
            <v>7290</v>
          </cell>
        </row>
        <row r="1489">
          <cell r="A1489">
            <v>7291</v>
          </cell>
        </row>
        <row r="1490">
          <cell r="A1490">
            <v>7293</v>
          </cell>
        </row>
        <row r="1491">
          <cell r="A1491">
            <v>7296</v>
          </cell>
        </row>
        <row r="1492">
          <cell r="A1492">
            <v>7298</v>
          </cell>
        </row>
        <row r="1493">
          <cell r="A1493">
            <v>7299</v>
          </cell>
        </row>
        <row r="1494">
          <cell r="A1494">
            <v>7303</v>
          </cell>
        </row>
        <row r="1495">
          <cell r="A1495">
            <v>7309</v>
          </cell>
        </row>
        <row r="1496">
          <cell r="A1496">
            <v>7311</v>
          </cell>
        </row>
        <row r="1497">
          <cell r="A1497">
            <v>7319</v>
          </cell>
        </row>
        <row r="1498">
          <cell r="A1498">
            <v>7321</v>
          </cell>
        </row>
        <row r="1499">
          <cell r="A1499">
            <v>7326</v>
          </cell>
        </row>
        <row r="1500">
          <cell r="A1500">
            <v>7327</v>
          </cell>
        </row>
        <row r="1501">
          <cell r="A1501">
            <v>7335</v>
          </cell>
        </row>
        <row r="1502">
          <cell r="A1502">
            <v>7338</v>
          </cell>
        </row>
        <row r="1503">
          <cell r="A1503">
            <v>7339</v>
          </cell>
        </row>
        <row r="1504">
          <cell r="A1504">
            <v>7345</v>
          </cell>
        </row>
        <row r="1505">
          <cell r="A1505">
            <v>7353</v>
          </cell>
        </row>
        <row r="1506">
          <cell r="A1506">
            <v>7360</v>
          </cell>
        </row>
        <row r="1507">
          <cell r="A1507">
            <v>7362</v>
          </cell>
        </row>
        <row r="1508">
          <cell r="A1508">
            <v>7363</v>
          </cell>
        </row>
        <row r="1509">
          <cell r="A1509">
            <v>7366</v>
          </cell>
        </row>
        <row r="1510">
          <cell r="A1510">
            <v>7369</v>
          </cell>
        </row>
        <row r="1511">
          <cell r="A1511">
            <v>7373</v>
          </cell>
        </row>
        <row r="1512">
          <cell r="A1512">
            <v>7385</v>
          </cell>
        </row>
        <row r="1513">
          <cell r="A1513">
            <v>7388</v>
          </cell>
        </row>
        <row r="1514">
          <cell r="A1514">
            <v>7399</v>
          </cell>
        </row>
        <row r="1515">
          <cell r="A1515">
            <v>7400</v>
          </cell>
        </row>
        <row r="1516">
          <cell r="A1516">
            <v>7410</v>
          </cell>
        </row>
        <row r="1517">
          <cell r="A1517">
            <v>7417</v>
          </cell>
        </row>
        <row r="1518">
          <cell r="A1518">
            <v>7419</v>
          </cell>
        </row>
        <row r="1519">
          <cell r="A1519">
            <v>7422</v>
          </cell>
        </row>
        <row r="1520">
          <cell r="A1520">
            <v>7423</v>
          </cell>
        </row>
        <row r="1521">
          <cell r="A1521">
            <v>7430</v>
          </cell>
        </row>
        <row r="1522">
          <cell r="A1522">
            <v>7432</v>
          </cell>
        </row>
        <row r="1523">
          <cell r="A1523">
            <v>7433</v>
          </cell>
        </row>
        <row r="1524">
          <cell r="A1524">
            <v>7438</v>
          </cell>
        </row>
        <row r="1525">
          <cell r="A1525">
            <v>7439</v>
          </cell>
        </row>
        <row r="1526">
          <cell r="A1526">
            <v>7600</v>
          </cell>
        </row>
      </sheetData>
      <sheetData sheetId="3">
        <row r="2">
          <cell r="H2">
            <v>1306</v>
          </cell>
          <cell r="I2">
            <v>1592</v>
          </cell>
        </row>
        <row r="3">
          <cell r="H3">
            <v>1247</v>
          </cell>
          <cell r="I3">
            <v>1568</v>
          </cell>
        </row>
        <row r="4">
          <cell r="H4">
            <v>1447</v>
          </cell>
          <cell r="I4">
            <v>1763</v>
          </cell>
        </row>
        <row r="5">
          <cell r="H5">
            <v>1122</v>
          </cell>
          <cell r="I5">
            <v>1283</v>
          </cell>
        </row>
        <row r="6">
          <cell r="H6">
            <v>1430</v>
          </cell>
          <cell r="I6">
            <v>1681</v>
          </cell>
        </row>
        <row r="7">
          <cell r="H7">
            <v>1293</v>
          </cell>
          <cell r="I7">
            <v>1388</v>
          </cell>
        </row>
        <row r="8">
          <cell r="H8">
            <v>1751</v>
          </cell>
          <cell r="I8">
            <v>2766</v>
          </cell>
        </row>
        <row r="9">
          <cell r="H9">
            <v>1393</v>
          </cell>
          <cell r="I9">
            <v>1741</v>
          </cell>
        </row>
        <row r="10">
          <cell r="H10">
            <v>1381</v>
          </cell>
          <cell r="I10">
            <v>1592</v>
          </cell>
        </row>
        <row r="11">
          <cell r="H11">
            <v>1372</v>
          </cell>
          <cell r="I11">
            <v>595</v>
          </cell>
        </row>
        <row r="12">
          <cell r="H12">
            <v>1345</v>
          </cell>
          <cell r="I12">
            <v>3154</v>
          </cell>
        </row>
        <row r="13">
          <cell r="H13">
            <v>2582</v>
          </cell>
          <cell r="I13">
            <v>2623</v>
          </cell>
        </row>
        <row r="14">
          <cell r="H14">
            <v>3636.5</v>
          </cell>
          <cell r="I14">
            <v>4396</v>
          </cell>
        </row>
        <row r="15">
          <cell r="H15">
            <v>69.5</v>
          </cell>
          <cell r="I15">
            <v>182</v>
          </cell>
        </row>
        <row r="16">
          <cell r="H16">
            <v>2562.5</v>
          </cell>
          <cell r="I16">
            <v>1860</v>
          </cell>
        </row>
        <row r="17">
          <cell r="H17">
            <v>888.5</v>
          </cell>
          <cell r="I17">
            <v>2931</v>
          </cell>
        </row>
        <row r="18">
          <cell r="H18">
            <v>2446</v>
          </cell>
          <cell r="I18">
            <v>775</v>
          </cell>
        </row>
        <row r="19">
          <cell r="H19">
            <v>1223.5</v>
          </cell>
          <cell r="I19">
            <v>597</v>
          </cell>
        </row>
        <row r="20">
          <cell r="H20">
            <v>899.5</v>
          </cell>
          <cell r="I20">
            <v>301</v>
          </cell>
        </row>
        <row r="21">
          <cell r="H21">
            <v>3169</v>
          </cell>
          <cell r="I21">
            <v>1413</v>
          </cell>
        </row>
        <row r="22">
          <cell r="H22">
            <v>830.5</v>
          </cell>
          <cell r="I22">
            <v>279</v>
          </cell>
        </row>
        <row r="23">
          <cell r="H23">
            <v>1945</v>
          </cell>
          <cell r="I23">
            <v>844</v>
          </cell>
        </row>
        <row r="24">
          <cell r="H24">
            <v>45</v>
          </cell>
          <cell r="I24">
            <v>2485</v>
          </cell>
        </row>
        <row r="25">
          <cell r="H25">
            <v>1006</v>
          </cell>
          <cell r="I25">
            <v>1018</v>
          </cell>
        </row>
        <row r="26">
          <cell r="H26">
            <v>3755</v>
          </cell>
          <cell r="I26">
            <v>129</v>
          </cell>
        </row>
        <row r="27">
          <cell r="H27">
            <v>-75</v>
          </cell>
          <cell r="I27">
            <v>223</v>
          </cell>
        </row>
        <row r="28">
          <cell r="H28">
            <v>-91</v>
          </cell>
          <cell r="I28">
            <v>969</v>
          </cell>
        </row>
        <row r="29">
          <cell r="H29">
            <v>225</v>
          </cell>
          <cell r="I29">
            <v>66</v>
          </cell>
        </row>
        <row r="30">
          <cell r="H30">
            <v>-16</v>
          </cell>
          <cell r="I30">
            <v>1920</v>
          </cell>
        </row>
        <row r="31">
          <cell r="H31">
            <v>520</v>
          </cell>
          <cell r="I31">
            <v>2182</v>
          </cell>
        </row>
        <row r="32">
          <cell r="H32">
            <v>84</v>
          </cell>
          <cell r="I32">
            <v>1374</v>
          </cell>
        </row>
        <row r="33">
          <cell r="H33">
            <v>270</v>
          </cell>
          <cell r="I33">
            <v>211</v>
          </cell>
        </row>
        <row r="34">
          <cell r="H34">
            <v>225</v>
          </cell>
          <cell r="I34">
            <v>657</v>
          </cell>
        </row>
        <row r="35">
          <cell r="H35">
            <v>0</v>
          </cell>
          <cell r="I35">
            <v>1418</v>
          </cell>
        </row>
        <row r="36">
          <cell r="H36">
            <v>175</v>
          </cell>
          <cell r="I36">
            <v>260</v>
          </cell>
        </row>
        <row r="37">
          <cell r="H37">
            <v>0</v>
          </cell>
          <cell r="I37">
            <v>616</v>
          </cell>
        </row>
        <row r="38">
          <cell r="H38">
            <v>84</v>
          </cell>
          <cell r="I38">
            <v>1264</v>
          </cell>
        </row>
        <row r="39">
          <cell r="H39">
            <v>225</v>
          </cell>
          <cell r="I39">
            <v>376</v>
          </cell>
        </row>
        <row r="40">
          <cell r="H40">
            <v>-16</v>
          </cell>
          <cell r="I40">
            <v>1374</v>
          </cell>
        </row>
        <row r="41">
          <cell r="H41">
            <v>9</v>
          </cell>
          <cell r="I41">
            <v>1417</v>
          </cell>
        </row>
        <row r="42">
          <cell r="H42">
            <v>-111</v>
          </cell>
          <cell r="I42">
            <v>1220</v>
          </cell>
        </row>
        <row r="43">
          <cell r="H43">
            <v>-91</v>
          </cell>
          <cell r="I43">
            <v>1691</v>
          </cell>
        </row>
        <row r="44">
          <cell r="H44">
            <v>-91</v>
          </cell>
          <cell r="I44">
            <v>1789</v>
          </cell>
        </row>
        <row r="45">
          <cell r="H45">
            <v>150</v>
          </cell>
          <cell r="I45">
            <v>493</v>
          </cell>
        </row>
        <row r="46">
          <cell r="H46">
            <v>195</v>
          </cell>
          <cell r="I46">
            <v>483</v>
          </cell>
        </row>
        <row r="47">
          <cell r="H47">
            <v>-21</v>
          </cell>
          <cell r="I47">
            <v>1604</v>
          </cell>
        </row>
        <row r="48">
          <cell r="H48">
            <v>0</v>
          </cell>
          <cell r="I48">
            <v>637</v>
          </cell>
        </row>
        <row r="49">
          <cell r="H49">
            <v>-41</v>
          </cell>
          <cell r="I49">
            <v>1176</v>
          </cell>
        </row>
        <row r="50">
          <cell r="H50">
            <v>84</v>
          </cell>
          <cell r="I50">
            <v>1098</v>
          </cell>
        </row>
        <row r="51">
          <cell r="H51">
            <v>150</v>
          </cell>
          <cell r="I51">
            <v>1807</v>
          </cell>
        </row>
        <row r="52">
          <cell r="H52">
            <v>260</v>
          </cell>
          <cell r="I52">
            <v>286</v>
          </cell>
        </row>
        <row r="53">
          <cell r="H53">
            <v>-75</v>
          </cell>
          <cell r="I53">
            <v>1071</v>
          </cell>
        </row>
        <row r="54">
          <cell r="H54">
            <v>-91</v>
          </cell>
          <cell r="I54">
            <v>1930</v>
          </cell>
        </row>
        <row r="55">
          <cell r="H55">
            <v>270</v>
          </cell>
          <cell r="I55">
            <v>259</v>
          </cell>
        </row>
        <row r="56">
          <cell r="H56">
            <v>225</v>
          </cell>
          <cell r="I56">
            <v>627</v>
          </cell>
        </row>
        <row r="57">
          <cell r="H57">
            <v>84</v>
          </cell>
          <cell r="I57">
            <v>1496</v>
          </cell>
        </row>
        <row r="58">
          <cell r="H58">
            <v>520</v>
          </cell>
          <cell r="I58">
            <v>2109</v>
          </cell>
        </row>
        <row r="59">
          <cell r="H59">
            <v>225</v>
          </cell>
          <cell r="I59">
            <v>504</v>
          </cell>
        </row>
        <row r="60">
          <cell r="H60">
            <v>-275</v>
          </cell>
          <cell r="I60">
            <v>545</v>
          </cell>
        </row>
        <row r="61">
          <cell r="H61">
            <v>-75</v>
          </cell>
          <cell r="I61">
            <v>596</v>
          </cell>
        </row>
        <row r="62">
          <cell r="H62">
            <v>5521</v>
          </cell>
          <cell r="I62">
            <v>2613</v>
          </cell>
        </row>
        <row r="63">
          <cell r="H63">
            <v>7849</v>
          </cell>
          <cell r="I63">
            <v>964</v>
          </cell>
        </row>
        <row r="64">
          <cell r="H64">
            <v>9194</v>
          </cell>
          <cell r="I64">
            <v>1842</v>
          </cell>
        </row>
        <row r="65">
          <cell r="H65">
            <v>6729</v>
          </cell>
          <cell r="I65">
            <v>1362</v>
          </cell>
        </row>
        <row r="66">
          <cell r="H66">
            <v>8536</v>
          </cell>
          <cell r="I66">
            <v>2479</v>
          </cell>
        </row>
        <row r="67">
          <cell r="H67">
            <v>5969</v>
          </cell>
          <cell r="I67">
            <v>2604</v>
          </cell>
        </row>
        <row r="68">
          <cell r="H68">
            <v>721</v>
          </cell>
          <cell r="I68">
            <v>1098</v>
          </cell>
        </row>
        <row r="69">
          <cell r="H69">
            <v>1562</v>
          </cell>
          <cell r="I69">
            <v>1845</v>
          </cell>
        </row>
        <row r="70">
          <cell r="H70">
            <v>1516</v>
          </cell>
          <cell r="I70">
            <v>1992</v>
          </cell>
        </row>
        <row r="71">
          <cell r="H71">
            <v>1782</v>
          </cell>
          <cell r="I71">
            <v>2306</v>
          </cell>
        </row>
        <row r="72">
          <cell r="H72">
            <v>1887</v>
          </cell>
          <cell r="I72">
            <v>2359</v>
          </cell>
        </row>
        <row r="73">
          <cell r="H73">
            <v>1146</v>
          </cell>
          <cell r="I73">
            <v>343</v>
          </cell>
        </row>
        <row r="74">
          <cell r="H74">
            <v>1723</v>
          </cell>
          <cell r="I74">
            <v>773</v>
          </cell>
        </row>
        <row r="75">
          <cell r="H75">
            <v>1807</v>
          </cell>
          <cell r="I75">
            <v>848</v>
          </cell>
        </row>
        <row r="76">
          <cell r="H76">
            <v>1855</v>
          </cell>
          <cell r="I76">
            <v>872</v>
          </cell>
        </row>
        <row r="77">
          <cell r="H77">
            <v>1832</v>
          </cell>
          <cell r="I77">
            <v>572</v>
          </cell>
        </row>
        <row r="78">
          <cell r="H78">
            <v>1651</v>
          </cell>
          <cell r="I78">
            <v>744</v>
          </cell>
        </row>
        <row r="79">
          <cell r="H79">
            <v>1807</v>
          </cell>
          <cell r="I79">
            <v>823</v>
          </cell>
        </row>
        <row r="80">
          <cell r="H80">
            <v>1736</v>
          </cell>
          <cell r="I80">
            <v>1624</v>
          </cell>
        </row>
        <row r="81">
          <cell r="H81">
            <v>1558</v>
          </cell>
          <cell r="I81">
            <v>723</v>
          </cell>
        </row>
        <row r="82">
          <cell r="H82">
            <v>2867</v>
          </cell>
          <cell r="I82">
            <v>892</v>
          </cell>
        </row>
        <row r="83">
          <cell r="H83">
            <v>2269</v>
          </cell>
          <cell r="I83">
            <v>783</v>
          </cell>
        </row>
        <row r="84">
          <cell r="H84">
            <v>806</v>
          </cell>
          <cell r="I84">
            <v>319</v>
          </cell>
        </row>
        <row r="85">
          <cell r="H85">
            <v>1517.5</v>
          </cell>
          <cell r="I85">
            <v>664</v>
          </cell>
        </row>
        <row r="86">
          <cell r="H86">
            <v>1860</v>
          </cell>
          <cell r="I86">
            <v>842</v>
          </cell>
        </row>
        <row r="87">
          <cell r="H87">
            <v>1522</v>
          </cell>
          <cell r="I87">
            <v>704</v>
          </cell>
        </row>
        <row r="88">
          <cell r="H88">
            <v>1598</v>
          </cell>
          <cell r="I88">
            <v>704</v>
          </cell>
        </row>
        <row r="89">
          <cell r="H89">
            <v>1836</v>
          </cell>
          <cell r="I89">
            <v>863</v>
          </cell>
        </row>
        <row r="90">
          <cell r="H90">
            <v>3096</v>
          </cell>
          <cell r="I90">
            <v>451</v>
          </cell>
        </row>
        <row r="91">
          <cell r="H91">
            <v>5269</v>
          </cell>
          <cell r="I91">
            <v>693</v>
          </cell>
        </row>
        <row r="92">
          <cell r="H92">
            <v>1678</v>
          </cell>
          <cell r="I92">
            <v>1999</v>
          </cell>
        </row>
        <row r="93">
          <cell r="H93">
            <v>1674</v>
          </cell>
          <cell r="I93">
            <v>1992</v>
          </cell>
        </row>
        <row r="94">
          <cell r="H94">
            <v>4393</v>
          </cell>
          <cell r="I94">
            <v>863</v>
          </cell>
        </row>
        <row r="95">
          <cell r="H95">
            <v>4501</v>
          </cell>
          <cell r="I95">
            <v>1545</v>
          </cell>
        </row>
        <row r="96">
          <cell r="H96">
            <v>2949</v>
          </cell>
          <cell r="I96">
            <v>1872</v>
          </cell>
        </row>
        <row r="97">
          <cell r="H97">
            <v>799</v>
          </cell>
          <cell r="I97">
            <v>1954</v>
          </cell>
        </row>
        <row r="98">
          <cell r="H98">
            <v>5036.5</v>
          </cell>
          <cell r="I98">
            <v>824</v>
          </cell>
        </row>
        <row r="99">
          <cell r="H99">
            <v>6599</v>
          </cell>
          <cell r="I99">
            <v>2727</v>
          </cell>
        </row>
        <row r="100">
          <cell r="H100">
            <v>1304</v>
          </cell>
          <cell r="I100">
            <v>745</v>
          </cell>
        </row>
        <row r="101">
          <cell r="H101">
            <v>904</v>
          </cell>
          <cell r="I101">
            <v>300</v>
          </cell>
        </row>
        <row r="102">
          <cell r="H102">
            <v>3975</v>
          </cell>
          <cell r="I102">
            <v>685</v>
          </cell>
        </row>
        <row r="103">
          <cell r="H103">
            <v>3028</v>
          </cell>
          <cell r="I103">
            <v>110</v>
          </cell>
        </row>
        <row r="104">
          <cell r="H104">
            <v>2005</v>
          </cell>
          <cell r="I104">
            <v>1236</v>
          </cell>
        </row>
        <row r="105">
          <cell r="H105">
            <v>3448</v>
          </cell>
          <cell r="I105">
            <v>372</v>
          </cell>
        </row>
        <row r="106">
          <cell r="H106">
            <v>3904</v>
          </cell>
          <cell r="I106">
            <v>442</v>
          </cell>
        </row>
        <row r="107">
          <cell r="H107">
            <v>1167</v>
          </cell>
          <cell r="I107">
            <v>941</v>
          </cell>
        </row>
        <row r="108">
          <cell r="H108">
            <v>2100.5</v>
          </cell>
          <cell r="I108">
            <v>1293</v>
          </cell>
        </row>
        <row r="109">
          <cell r="H109">
            <v>1279</v>
          </cell>
          <cell r="I109">
            <v>389</v>
          </cell>
        </row>
        <row r="110">
          <cell r="H110">
            <v>5112</v>
          </cell>
          <cell r="I110">
            <v>883</v>
          </cell>
        </row>
        <row r="111">
          <cell r="H111">
            <v>1125</v>
          </cell>
          <cell r="I111">
            <v>97</v>
          </cell>
        </row>
        <row r="112">
          <cell r="H112">
            <v>1703</v>
          </cell>
          <cell r="I112">
            <v>696</v>
          </cell>
        </row>
        <row r="113">
          <cell r="H113">
            <v>1654</v>
          </cell>
          <cell r="I113">
            <v>1039</v>
          </cell>
        </row>
        <row r="114">
          <cell r="H114">
            <v>1927</v>
          </cell>
          <cell r="I114">
            <v>1102</v>
          </cell>
        </row>
        <row r="115">
          <cell r="H115">
            <v>1712</v>
          </cell>
          <cell r="I115">
            <v>320</v>
          </cell>
        </row>
        <row r="116">
          <cell r="H116">
            <v>1503</v>
          </cell>
          <cell r="I116">
            <v>98</v>
          </cell>
        </row>
        <row r="117">
          <cell r="H117">
            <v>1795</v>
          </cell>
          <cell r="I117">
            <v>1495</v>
          </cell>
        </row>
        <row r="118">
          <cell r="H118">
            <v>1774</v>
          </cell>
          <cell r="I118">
            <v>1070</v>
          </cell>
        </row>
        <row r="119">
          <cell r="H119">
            <v>2573.5</v>
          </cell>
          <cell r="I119">
            <v>287</v>
          </cell>
        </row>
        <row r="120">
          <cell r="H120">
            <v>1187.5</v>
          </cell>
          <cell r="I120">
            <v>1211</v>
          </cell>
        </row>
        <row r="121">
          <cell r="H121">
            <v>1871</v>
          </cell>
          <cell r="I121">
            <v>822</v>
          </cell>
        </row>
        <row r="122">
          <cell r="H122">
            <v>1741</v>
          </cell>
          <cell r="I122">
            <v>982</v>
          </cell>
        </row>
        <row r="123">
          <cell r="H123">
            <v>2354.5</v>
          </cell>
          <cell r="I123">
            <v>1902</v>
          </cell>
        </row>
        <row r="124">
          <cell r="H124">
            <v>1309</v>
          </cell>
          <cell r="I124">
            <v>1324</v>
          </cell>
        </row>
        <row r="125">
          <cell r="H125">
            <v>232</v>
          </cell>
          <cell r="I125">
            <v>797</v>
          </cell>
        </row>
        <row r="126">
          <cell r="H126">
            <v>1183</v>
          </cell>
          <cell r="I126">
            <v>1403</v>
          </cell>
        </row>
        <row r="127">
          <cell r="H127">
            <v>1248</v>
          </cell>
          <cell r="I127">
            <v>749</v>
          </cell>
        </row>
        <row r="128">
          <cell r="H128">
            <v>932</v>
          </cell>
          <cell r="I128">
            <v>438</v>
          </cell>
        </row>
        <row r="129">
          <cell r="H129">
            <v>876</v>
          </cell>
          <cell r="I129">
            <v>790</v>
          </cell>
        </row>
        <row r="130">
          <cell r="H130">
            <v>1153</v>
          </cell>
          <cell r="I130">
            <v>1489</v>
          </cell>
        </row>
        <row r="131">
          <cell r="H131">
            <v>1196</v>
          </cell>
          <cell r="I131">
            <v>711</v>
          </cell>
        </row>
        <row r="132">
          <cell r="H132">
            <v>3303</v>
          </cell>
          <cell r="I132">
            <v>2370</v>
          </cell>
        </row>
        <row r="133">
          <cell r="H133">
            <v>2560</v>
          </cell>
          <cell r="I133">
            <v>2527</v>
          </cell>
        </row>
        <row r="134">
          <cell r="H134">
            <v>1887</v>
          </cell>
          <cell r="I134">
            <v>984</v>
          </cell>
        </row>
        <row r="135">
          <cell r="H135">
            <v>1663</v>
          </cell>
          <cell r="I135">
            <v>1960</v>
          </cell>
        </row>
        <row r="136">
          <cell r="H136">
            <v>1347</v>
          </cell>
          <cell r="I136">
            <v>1442</v>
          </cell>
        </row>
        <row r="137">
          <cell r="H137">
            <v>1809</v>
          </cell>
          <cell r="I137">
            <v>1242</v>
          </cell>
        </row>
        <row r="138">
          <cell r="H138">
            <v>1892</v>
          </cell>
          <cell r="I138">
            <v>549</v>
          </cell>
        </row>
        <row r="139">
          <cell r="H139">
            <v>2107</v>
          </cell>
          <cell r="I139">
            <v>2584</v>
          </cell>
        </row>
        <row r="140">
          <cell r="H140">
            <v>3232</v>
          </cell>
          <cell r="I140">
            <v>1561</v>
          </cell>
        </row>
        <row r="141">
          <cell r="H141">
            <v>2497</v>
          </cell>
          <cell r="I141">
            <v>2463</v>
          </cell>
        </row>
        <row r="142">
          <cell r="H142">
            <v>1869</v>
          </cell>
          <cell r="I142">
            <v>1522</v>
          </cell>
        </row>
        <row r="143">
          <cell r="H143">
            <v>2749</v>
          </cell>
          <cell r="I143">
            <v>548</v>
          </cell>
        </row>
        <row r="144">
          <cell r="H144">
            <v>2979</v>
          </cell>
          <cell r="I144">
            <v>1885</v>
          </cell>
        </row>
        <row r="145">
          <cell r="H145">
            <v>2349</v>
          </cell>
          <cell r="I145">
            <v>1797</v>
          </cell>
        </row>
        <row r="146">
          <cell r="H146">
            <v>274</v>
          </cell>
          <cell r="I146">
            <v>1740</v>
          </cell>
        </row>
        <row r="147">
          <cell r="H147">
            <v>2532</v>
          </cell>
          <cell r="I147">
            <v>1300</v>
          </cell>
        </row>
        <row r="148">
          <cell r="H148">
            <v>4300</v>
          </cell>
          <cell r="I148">
            <v>1268</v>
          </cell>
        </row>
        <row r="149">
          <cell r="H149">
            <v>5124</v>
          </cell>
          <cell r="I149">
            <v>2096</v>
          </cell>
        </row>
        <row r="150">
          <cell r="H150">
            <v>231</v>
          </cell>
          <cell r="I150">
            <v>1227</v>
          </cell>
        </row>
        <row r="151">
          <cell r="H151">
            <v>2492</v>
          </cell>
          <cell r="I151">
            <v>353</v>
          </cell>
        </row>
        <row r="152">
          <cell r="H152">
            <v>489</v>
          </cell>
          <cell r="I152">
            <v>2525</v>
          </cell>
        </row>
        <row r="153">
          <cell r="H153">
            <v>239</v>
          </cell>
          <cell r="I153">
            <v>2369</v>
          </cell>
        </row>
        <row r="154">
          <cell r="H154">
            <v>3189</v>
          </cell>
          <cell r="I154">
            <v>1852</v>
          </cell>
        </row>
        <row r="155">
          <cell r="H155">
            <v>2540</v>
          </cell>
          <cell r="I155">
            <v>680</v>
          </cell>
        </row>
        <row r="156">
          <cell r="H156">
            <v>2298</v>
          </cell>
          <cell r="I156">
            <v>1526</v>
          </cell>
        </row>
        <row r="157">
          <cell r="H157">
            <v>3063</v>
          </cell>
          <cell r="I157">
            <v>1310</v>
          </cell>
        </row>
        <row r="158">
          <cell r="H158">
            <v>4351</v>
          </cell>
          <cell r="I158">
            <v>1476</v>
          </cell>
        </row>
        <row r="159">
          <cell r="H159">
            <v>2479</v>
          </cell>
          <cell r="I159">
            <v>747</v>
          </cell>
        </row>
        <row r="160">
          <cell r="H160">
            <v>1041</v>
          </cell>
          <cell r="I160">
            <v>1412</v>
          </cell>
        </row>
        <row r="161">
          <cell r="H161">
            <v>5652</v>
          </cell>
          <cell r="I161">
            <v>552</v>
          </cell>
        </row>
        <row r="162">
          <cell r="H162">
            <v>507.5</v>
          </cell>
          <cell r="I162">
            <v>873</v>
          </cell>
        </row>
        <row r="163">
          <cell r="H163">
            <v>478</v>
          </cell>
          <cell r="I163">
            <v>1642</v>
          </cell>
        </row>
        <row r="164">
          <cell r="H164">
            <v>1766</v>
          </cell>
          <cell r="I164">
            <v>1268</v>
          </cell>
        </row>
        <row r="165">
          <cell r="H165">
            <v>1209</v>
          </cell>
          <cell r="I165">
            <v>1345</v>
          </cell>
        </row>
        <row r="166">
          <cell r="H166">
            <v>2006</v>
          </cell>
          <cell r="I166">
            <v>2044</v>
          </cell>
        </row>
        <row r="167">
          <cell r="H167">
            <v>5154</v>
          </cell>
          <cell r="I167">
            <v>710</v>
          </cell>
        </row>
        <row r="168">
          <cell r="H168">
            <v>875</v>
          </cell>
          <cell r="I168">
            <v>217</v>
          </cell>
        </row>
        <row r="169">
          <cell r="H169">
            <v>1474</v>
          </cell>
          <cell r="I169">
            <v>1083</v>
          </cell>
        </row>
        <row r="170">
          <cell r="H170">
            <v>1386</v>
          </cell>
          <cell r="I170">
            <v>287</v>
          </cell>
        </row>
        <row r="171">
          <cell r="H171">
            <v>2561</v>
          </cell>
          <cell r="I171">
            <v>2365</v>
          </cell>
        </row>
        <row r="172">
          <cell r="H172">
            <v>1284</v>
          </cell>
          <cell r="I172">
            <v>643</v>
          </cell>
        </row>
        <row r="173">
          <cell r="H173">
            <v>2229</v>
          </cell>
          <cell r="I173">
            <v>204</v>
          </cell>
        </row>
        <row r="174">
          <cell r="H174">
            <v>2119</v>
          </cell>
          <cell r="I174">
            <v>416</v>
          </cell>
        </row>
        <row r="175">
          <cell r="H175">
            <v>2055</v>
          </cell>
          <cell r="I175">
            <v>2052</v>
          </cell>
        </row>
        <row r="176">
          <cell r="H176">
            <v>-119</v>
          </cell>
          <cell r="I176">
            <v>1548</v>
          </cell>
        </row>
        <row r="177">
          <cell r="H177">
            <v>1744</v>
          </cell>
          <cell r="I177">
            <v>1169</v>
          </cell>
        </row>
        <row r="178">
          <cell r="H178">
            <v>1846</v>
          </cell>
          <cell r="I178">
            <v>531</v>
          </cell>
        </row>
        <row r="179">
          <cell r="H179">
            <v>1175</v>
          </cell>
          <cell r="I179">
            <v>901</v>
          </cell>
        </row>
        <row r="180">
          <cell r="H180">
            <v>1904</v>
          </cell>
          <cell r="I180">
            <v>2405</v>
          </cell>
        </row>
        <row r="181">
          <cell r="H181">
            <v>2029</v>
          </cell>
          <cell r="I181">
            <v>4243</v>
          </cell>
        </row>
        <row r="182">
          <cell r="H182">
            <v>3122</v>
          </cell>
          <cell r="I182">
            <v>2577</v>
          </cell>
        </row>
        <row r="183">
          <cell r="H183">
            <v>1694</v>
          </cell>
          <cell r="I183">
            <v>3157</v>
          </cell>
        </row>
        <row r="184">
          <cell r="H184">
            <v>2019</v>
          </cell>
          <cell r="I184">
            <v>4219</v>
          </cell>
        </row>
        <row r="185">
          <cell r="H185">
            <v>1715</v>
          </cell>
          <cell r="I185">
            <v>3021</v>
          </cell>
        </row>
        <row r="186">
          <cell r="H186">
            <v>1514</v>
          </cell>
          <cell r="I186">
            <v>564</v>
          </cell>
        </row>
        <row r="187">
          <cell r="H187">
            <v>2581</v>
          </cell>
          <cell r="I187">
            <v>374</v>
          </cell>
        </row>
        <row r="188">
          <cell r="H188">
            <v>2099</v>
          </cell>
          <cell r="I188">
            <v>1137</v>
          </cell>
        </row>
        <row r="189">
          <cell r="H189">
            <v>240</v>
          </cell>
          <cell r="I189">
            <v>338</v>
          </cell>
        </row>
        <row r="190">
          <cell r="H190">
            <v>423</v>
          </cell>
          <cell r="I190">
            <v>2804</v>
          </cell>
        </row>
        <row r="191">
          <cell r="H191">
            <v>-29</v>
          </cell>
          <cell r="I191">
            <v>1946</v>
          </cell>
        </row>
        <row r="192">
          <cell r="H192">
            <v>423</v>
          </cell>
          <cell r="I192">
            <v>3175</v>
          </cell>
        </row>
        <row r="193">
          <cell r="H193">
            <v>375</v>
          </cell>
          <cell r="I193">
            <v>267</v>
          </cell>
        </row>
        <row r="194">
          <cell r="H194">
            <v>426</v>
          </cell>
          <cell r="I194">
            <v>294</v>
          </cell>
        </row>
        <row r="195">
          <cell r="H195">
            <v>1845</v>
          </cell>
          <cell r="I195">
            <v>1025</v>
          </cell>
        </row>
        <row r="196">
          <cell r="H196">
            <v>2288</v>
          </cell>
          <cell r="I196">
            <v>1436</v>
          </cell>
        </row>
        <row r="197">
          <cell r="H197">
            <v>452</v>
          </cell>
          <cell r="I197">
            <v>1281</v>
          </cell>
        </row>
        <row r="198">
          <cell r="H198">
            <v>81</v>
          </cell>
          <cell r="I198">
            <v>1830</v>
          </cell>
        </row>
        <row r="199">
          <cell r="H199">
            <v>1041</v>
          </cell>
          <cell r="I199">
            <v>1456</v>
          </cell>
        </row>
        <row r="200">
          <cell r="H200">
            <v>432</v>
          </cell>
          <cell r="I200">
            <v>1714</v>
          </cell>
        </row>
        <row r="201">
          <cell r="H201">
            <v>1500</v>
          </cell>
          <cell r="I201">
            <v>870</v>
          </cell>
        </row>
        <row r="202">
          <cell r="H202">
            <v>5986</v>
          </cell>
          <cell r="I202">
            <v>2093</v>
          </cell>
        </row>
        <row r="203">
          <cell r="H203">
            <v>1116.5</v>
          </cell>
          <cell r="I203">
            <v>540</v>
          </cell>
        </row>
        <row r="204">
          <cell r="H204">
            <v>1330</v>
          </cell>
          <cell r="I204">
            <v>233</v>
          </cell>
        </row>
        <row r="205">
          <cell r="H205">
            <v>805</v>
          </cell>
          <cell r="I205">
            <v>434</v>
          </cell>
        </row>
        <row r="206">
          <cell r="H206">
            <v>1265</v>
          </cell>
          <cell r="I206">
            <v>327</v>
          </cell>
        </row>
        <row r="207">
          <cell r="H207">
            <v>1747</v>
          </cell>
          <cell r="I207">
            <v>646</v>
          </cell>
        </row>
        <row r="208">
          <cell r="H208">
            <v>1008</v>
          </cell>
          <cell r="I208">
            <v>1015</v>
          </cell>
        </row>
        <row r="209">
          <cell r="H209">
            <v>1148</v>
          </cell>
          <cell r="I209">
            <v>1259</v>
          </cell>
        </row>
        <row r="210">
          <cell r="H210">
            <v>812</v>
          </cell>
          <cell r="I210">
            <v>607</v>
          </cell>
        </row>
        <row r="211">
          <cell r="H211">
            <v>277</v>
          </cell>
          <cell r="I211">
            <v>2440</v>
          </cell>
        </row>
        <row r="212">
          <cell r="H212">
            <v>597</v>
          </cell>
          <cell r="I212">
            <v>1909</v>
          </cell>
        </row>
        <row r="213">
          <cell r="H213">
            <v>2044</v>
          </cell>
          <cell r="I213">
            <v>1458</v>
          </cell>
        </row>
        <row r="214">
          <cell r="H214">
            <v>2356</v>
          </cell>
          <cell r="I214">
            <v>651</v>
          </cell>
        </row>
        <row r="215">
          <cell r="H215">
            <v>860</v>
          </cell>
          <cell r="I215">
            <v>2013</v>
          </cell>
        </row>
        <row r="216">
          <cell r="H216">
            <v>4145</v>
          </cell>
          <cell r="I216">
            <v>1913</v>
          </cell>
        </row>
        <row r="217">
          <cell r="H217">
            <v>1490</v>
          </cell>
          <cell r="I217">
            <v>1057</v>
          </cell>
        </row>
        <row r="218">
          <cell r="H218">
            <v>5569</v>
          </cell>
          <cell r="I218">
            <v>476</v>
          </cell>
        </row>
        <row r="219">
          <cell r="H219">
            <v>1513</v>
          </cell>
          <cell r="I219">
            <v>1984</v>
          </cell>
        </row>
        <row r="220">
          <cell r="H220">
            <v>2677</v>
          </cell>
          <cell r="I220">
            <v>830</v>
          </cell>
        </row>
        <row r="221">
          <cell r="H221">
            <v>2179</v>
          </cell>
          <cell r="I221">
            <v>1962</v>
          </cell>
        </row>
        <row r="222">
          <cell r="H222">
            <v>1731</v>
          </cell>
          <cell r="I222">
            <v>3255</v>
          </cell>
        </row>
        <row r="223">
          <cell r="H223">
            <v>3771</v>
          </cell>
          <cell r="I223">
            <v>1055</v>
          </cell>
        </row>
        <row r="224">
          <cell r="H224">
            <v>1159</v>
          </cell>
          <cell r="I224">
            <v>1857</v>
          </cell>
        </row>
        <row r="225">
          <cell r="H225">
            <v>2109</v>
          </cell>
          <cell r="I225">
            <v>2184</v>
          </cell>
        </row>
        <row r="226">
          <cell r="H226">
            <v>1702</v>
          </cell>
          <cell r="I226">
            <v>3371</v>
          </cell>
        </row>
        <row r="227">
          <cell r="H227">
            <v>1668</v>
          </cell>
          <cell r="I227">
            <v>693</v>
          </cell>
        </row>
        <row r="228">
          <cell r="H228">
            <v>1619</v>
          </cell>
          <cell r="I228">
            <v>3598</v>
          </cell>
        </row>
        <row r="229">
          <cell r="H229">
            <v>1942</v>
          </cell>
          <cell r="I229">
            <v>3942</v>
          </cell>
        </row>
        <row r="230">
          <cell r="H230">
            <v>712</v>
          </cell>
          <cell r="I230">
            <v>614</v>
          </cell>
        </row>
        <row r="231">
          <cell r="H231">
            <v>1210</v>
          </cell>
          <cell r="I231">
            <v>403</v>
          </cell>
        </row>
        <row r="232">
          <cell r="H232">
            <v>1312</v>
          </cell>
          <cell r="I232">
            <v>599</v>
          </cell>
        </row>
        <row r="233">
          <cell r="H233">
            <v>3167</v>
          </cell>
          <cell r="I233">
            <v>551</v>
          </cell>
        </row>
        <row r="234">
          <cell r="H234">
            <v>1052</v>
          </cell>
          <cell r="I234">
            <v>1187</v>
          </cell>
        </row>
        <row r="235">
          <cell r="H235">
            <v>570</v>
          </cell>
          <cell r="I235">
            <v>923</v>
          </cell>
        </row>
        <row r="236">
          <cell r="H236">
            <v>57</v>
          </cell>
          <cell r="I236">
            <v>2169</v>
          </cell>
        </row>
        <row r="237">
          <cell r="H237">
            <v>400</v>
          </cell>
          <cell r="I237">
            <v>2984</v>
          </cell>
        </row>
        <row r="238">
          <cell r="H238">
            <v>4154</v>
          </cell>
          <cell r="I238">
            <v>844</v>
          </cell>
        </row>
        <row r="239">
          <cell r="H239">
            <v>1041</v>
          </cell>
          <cell r="I239">
            <v>2117</v>
          </cell>
        </row>
        <row r="240">
          <cell r="H240">
            <v>1120.5</v>
          </cell>
          <cell r="I240">
            <v>339</v>
          </cell>
        </row>
        <row r="241">
          <cell r="H241">
            <v>1076.5</v>
          </cell>
          <cell r="I241">
            <v>740</v>
          </cell>
        </row>
        <row r="242">
          <cell r="H242">
            <v>525</v>
          </cell>
          <cell r="I242">
            <v>547</v>
          </cell>
        </row>
        <row r="243">
          <cell r="H243">
            <v>1547</v>
          </cell>
          <cell r="I243">
            <v>1164</v>
          </cell>
        </row>
        <row r="244">
          <cell r="H244">
            <v>1859</v>
          </cell>
          <cell r="I244">
            <v>1329</v>
          </cell>
        </row>
        <row r="245">
          <cell r="H245">
            <v>-43.5</v>
          </cell>
          <cell r="I245">
            <v>1590</v>
          </cell>
        </row>
        <row r="246">
          <cell r="H246">
            <v>3040.5</v>
          </cell>
          <cell r="I246">
            <v>1216</v>
          </cell>
        </row>
        <row r="247">
          <cell r="H247">
            <v>139.5</v>
          </cell>
          <cell r="I247">
            <v>911</v>
          </cell>
        </row>
        <row r="248">
          <cell r="H248">
            <v>750</v>
          </cell>
          <cell r="I248">
            <v>750</v>
          </cell>
        </row>
        <row r="249">
          <cell r="H249">
            <v>1443</v>
          </cell>
          <cell r="I249">
            <v>674</v>
          </cell>
        </row>
        <row r="250">
          <cell r="H250">
            <v>4702</v>
          </cell>
          <cell r="I250">
            <v>1523</v>
          </cell>
        </row>
        <row r="251">
          <cell r="H251">
            <v>1640</v>
          </cell>
          <cell r="I251">
            <v>1353</v>
          </cell>
        </row>
        <row r="252">
          <cell r="H252">
            <v>672</v>
          </cell>
          <cell r="I252">
            <v>57</v>
          </cell>
        </row>
        <row r="253">
          <cell r="H253">
            <v>3232</v>
          </cell>
          <cell r="I253">
            <v>110</v>
          </cell>
        </row>
        <row r="254">
          <cell r="H254">
            <v>-185</v>
          </cell>
          <cell r="I254">
            <v>1959</v>
          </cell>
        </row>
        <row r="255">
          <cell r="H255">
            <v>1084</v>
          </cell>
          <cell r="I255">
            <v>556</v>
          </cell>
        </row>
        <row r="256">
          <cell r="H256">
            <v>828</v>
          </cell>
          <cell r="I256">
            <v>524</v>
          </cell>
        </row>
        <row r="257">
          <cell r="H257">
            <v>1428</v>
          </cell>
          <cell r="I257">
            <v>2547</v>
          </cell>
        </row>
        <row r="258">
          <cell r="H258">
            <v>1536</v>
          </cell>
          <cell r="I258">
            <v>1559</v>
          </cell>
        </row>
        <row r="259">
          <cell r="H259">
            <v>1682</v>
          </cell>
          <cell r="I259">
            <v>1236</v>
          </cell>
        </row>
        <row r="260">
          <cell r="H260">
            <v>5468</v>
          </cell>
          <cell r="I260">
            <v>1004</v>
          </cell>
        </row>
        <row r="261">
          <cell r="H261">
            <v>1583</v>
          </cell>
          <cell r="I261">
            <v>1082</v>
          </cell>
        </row>
        <row r="262">
          <cell r="H262">
            <v>3827.5</v>
          </cell>
          <cell r="I262">
            <v>516</v>
          </cell>
        </row>
        <row r="263">
          <cell r="H263">
            <v>3293.5</v>
          </cell>
          <cell r="I263">
            <v>1639</v>
          </cell>
        </row>
        <row r="264">
          <cell r="H264">
            <v>1413</v>
          </cell>
          <cell r="I264">
            <v>2688</v>
          </cell>
        </row>
        <row r="265">
          <cell r="H265">
            <v>1455</v>
          </cell>
          <cell r="I265">
            <v>492</v>
          </cell>
        </row>
        <row r="266">
          <cell r="H266">
            <v>1105</v>
          </cell>
          <cell r="I266">
            <v>1473</v>
          </cell>
        </row>
        <row r="267">
          <cell r="H267">
            <v>4427</v>
          </cell>
          <cell r="I267">
            <v>2243</v>
          </cell>
        </row>
        <row r="268">
          <cell r="H268">
            <v>2574</v>
          </cell>
          <cell r="I268">
            <v>426</v>
          </cell>
        </row>
        <row r="269">
          <cell r="H269">
            <v>309.5</v>
          </cell>
          <cell r="I269">
            <v>1857</v>
          </cell>
        </row>
        <row r="270">
          <cell r="H270">
            <v>1528.5</v>
          </cell>
          <cell r="I270">
            <v>72</v>
          </cell>
        </row>
        <row r="271">
          <cell r="H271">
            <v>1025.5</v>
          </cell>
          <cell r="I271">
            <v>814</v>
          </cell>
        </row>
        <row r="272">
          <cell r="H272">
            <v>417.5</v>
          </cell>
          <cell r="I272">
            <v>505</v>
          </cell>
        </row>
        <row r="273">
          <cell r="H273">
            <v>1336</v>
          </cell>
          <cell r="I273">
            <v>1823</v>
          </cell>
        </row>
        <row r="274">
          <cell r="H274">
            <v>3425</v>
          </cell>
          <cell r="I274">
            <v>939</v>
          </cell>
        </row>
        <row r="275">
          <cell r="H275">
            <v>1701</v>
          </cell>
          <cell r="I275">
            <v>1919</v>
          </cell>
        </row>
        <row r="276">
          <cell r="H276">
            <v>231</v>
          </cell>
          <cell r="I276">
            <v>1581</v>
          </cell>
        </row>
        <row r="277">
          <cell r="H277">
            <v>4577.5</v>
          </cell>
          <cell r="I277">
            <v>1192</v>
          </cell>
        </row>
        <row r="278">
          <cell r="H278">
            <v>1412</v>
          </cell>
          <cell r="I278">
            <v>903</v>
          </cell>
        </row>
        <row r="279">
          <cell r="H279">
            <v>1378</v>
          </cell>
          <cell r="I279">
            <v>538</v>
          </cell>
        </row>
        <row r="280">
          <cell r="H280">
            <v>1656</v>
          </cell>
          <cell r="I280">
            <v>422</v>
          </cell>
        </row>
        <row r="281">
          <cell r="H281">
            <v>1263</v>
          </cell>
          <cell r="I281">
            <v>526</v>
          </cell>
        </row>
        <row r="282">
          <cell r="H282">
            <v>675.5</v>
          </cell>
          <cell r="I282">
            <v>1230</v>
          </cell>
        </row>
        <row r="283">
          <cell r="H283">
            <v>1020</v>
          </cell>
          <cell r="I283">
            <v>882</v>
          </cell>
        </row>
        <row r="284">
          <cell r="H284">
            <v>1525</v>
          </cell>
          <cell r="I284">
            <v>896</v>
          </cell>
        </row>
        <row r="285">
          <cell r="H285">
            <v>1064</v>
          </cell>
          <cell r="I285">
            <v>89</v>
          </cell>
        </row>
        <row r="286">
          <cell r="H286">
            <v>1101</v>
          </cell>
          <cell r="I286">
            <v>583</v>
          </cell>
        </row>
        <row r="287">
          <cell r="H287">
            <v>974</v>
          </cell>
          <cell r="I287">
            <v>115</v>
          </cell>
        </row>
        <row r="288">
          <cell r="H288">
            <v>5388</v>
          </cell>
          <cell r="I288">
            <v>312</v>
          </cell>
        </row>
        <row r="289">
          <cell r="H289">
            <v>2774</v>
          </cell>
          <cell r="I289">
            <v>1337</v>
          </cell>
        </row>
        <row r="290">
          <cell r="H290">
            <v>1366</v>
          </cell>
          <cell r="I290">
            <v>842</v>
          </cell>
        </row>
        <row r="291">
          <cell r="H291">
            <v>1148.5</v>
          </cell>
          <cell r="I291">
            <v>1759</v>
          </cell>
        </row>
        <row r="292">
          <cell r="H292">
            <v>1917</v>
          </cell>
          <cell r="I292">
            <v>1586</v>
          </cell>
        </row>
        <row r="293">
          <cell r="H293">
            <v>779</v>
          </cell>
          <cell r="I293">
            <v>647</v>
          </cell>
        </row>
        <row r="294">
          <cell r="H294">
            <v>1387</v>
          </cell>
          <cell r="I294">
            <v>564</v>
          </cell>
        </row>
        <row r="295">
          <cell r="H295">
            <v>1577</v>
          </cell>
          <cell r="I295">
            <v>1002</v>
          </cell>
        </row>
        <row r="296">
          <cell r="H296">
            <v>2105</v>
          </cell>
          <cell r="I296">
            <v>2392</v>
          </cell>
        </row>
        <row r="297">
          <cell r="H297">
            <v>2439</v>
          </cell>
          <cell r="I297">
            <v>1849</v>
          </cell>
        </row>
        <row r="298">
          <cell r="H298">
            <v>2515</v>
          </cell>
          <cell r="I298">
            <v>753</v>
          </cell>
        </row>
        <row r="299">
          <cell r="H299">
            <v>1928</v>
          </cell>
          <cell r="I299">
            <v>1584</v>
          </cell>
        </row>
        <row r="300">
          <cell r="H300">
            <v>2016</v>
          </cell>
          <cell r="I300">
            <v>1383</v>
          </cell>
        </row>
        <row r="301">
          <cell r="H301">
            <v>2306</v>
          </cell>
          <cell r="I301">
            <v>833</v>
          </cell>
        </row>
        <row r="302">
          <cell r="H302">
            <v>1384</v>
          </cell>
          <cell r="I302">
            <v>869</v>
          </cell>
        </row>
        <row r="303">
          <cell r="H303">
            <v>1468</v>
          </cell>
          <cell r="I303">
            <v>1306</v>
          </cell>
        </row>
        <row r="304">
          <cell r="H304">
            <v>1596</v>
          </cell>
          <cell r="I304">
            <v>1211</v>
          </cell>
        </row>
        <row r="305">
          <cell r="H305">
            <v>1047</v>
          </cell>
          <cell r="I305">
            <v>1273</v>
          </cell>
        </row>
        <row r="306">
          <cell r="H306">
            <v>953</v>
          </cell>
          <cell r="I306">
            <v>2170</v>
          </cell>
        </row>
        <row r="307">
          <cell r="H307">
            <v>2318</v>
          </cell>
          <cell r="I307">
            <v>1515</v>
          </cell>
        </row>
        <row r="308">
          <cell r="H308">
            <v>1756</v>
          </cell>
          <cell r="I308">
            <v>2104</v>
          </cell>
        </row>
        <row r="309">
          <cell r="H309">
            <v>292</v>
          </cell>
          <cell r="I309">
            <v>1648</v>
          </cell>
        </row>
        <row r="310">
          <cell r="H310">
            <v>2594</v>
          </cell>
          <cell r="I310">
            <v>421</v>
          </cell>
        </row>
        <row r="311">
          <cell r="H311">
            <v>1778</v>
          </cell>
          <cell r="I311">
            <v>1552</v>
          </cell>
        </row>
        <row r="312">
          <cell r="H312">
            <v>7715</v>
          </cell>
          <cell r="I312">
            <v>590</v>
          </cell>
        </row>
        <row r="313">
          <cell r="H313">
            <v>1372</v>
          </cell>
          <cell r="I313">
            <v>1392</v>
          </cell>
        </row>
        <row r="314">
          <cell r="H314">
            <v>3452</v>
          </cell>
          <cell r="I314">
            <v>701</v>
          </cell>
        </row>
        <row r="315">
          <cell r="H315">
            <v>3083</v>
          </cell>
          <cell r="I315">
            <v>852</v>
          </cell>
        </row>
        <row r="316">
          <cell r="H316">
            <v>2943</v>
          </cell>
          <cell r="I316">
            <v>2302</v>
          </cell>
        </row>
        <row r="317">
          <cell r="H317">
            <v>2547</v>
          </cell>
          <cell r="I317">
            <v>1660</v>
          </cell>
        </row>
        <row r="318">
          <cell r="H318">
            <v>3044</v>
          </cell>
          <cell r="I318">
            <v>370</v>
          </cell>
        </row>
        <row r="319">
          <cell r="H319">
            <v>9448</v>
          </cell>
          <cell r="I319">
            <v>1268</v>
          </cell>
        </row>
        <row r="320">
          <cell r="H320">
            <v>4353</v>
          </cell>
          <cell r="I320">
            <v>2689</v>
          </cell>
        </row>
        <row r="321">
          <cell r="H321">
            <v>2897</v>
          </cell>
          <cell r="I321">
            <v>520</v>
          </cell>
        </row>
        <row r="322">
          <cell r="H322">
            <v>904</v>
          </cell>
          <cell r="I322">
            <v>184</v>
          </cell>
        </row>
        <row r="323">
          <cell r="H323">
            <v>726</v>
          </cell>
          <cell r="I323">
            <v>2619</v>
          </cell>
        </row>
        <row r="324">
          <cell r="H324">
            <v>1972</v>
          </cell>
          <cell r="I324">
            <v>2210</v>
          </cell>
        </row>
        <row r="325">
          <cell r="H325">
            <v>75</v>
          </cell>
          <cell r="I325">
            <v>902</v>
          </cell>
        </row>
        <row r="326">
          <cell r="H326">
            <v>84</v>
          </cell>
          <cell r="I326">
            <v>836</v>
          </cell>
        </row>
        <row r="327">
          <cell r="H327">
            <v>638</v>
          </cell>
          <cell r="I327">
            <v>2724</v>
          </cell>
        </row>
        <row r="328">
          <cell r="H328">
            <v>1748.5</v>
          </cell>
          <cell r="I328">
            <v>166</v>
          </cell>
        </row>
        <row r="329">
          <cell r="H329">
            <v>2132</v>
          </cell>
          <cell r="I329">
            <v>1867</v>
          </cell>
        </row>
        <row r="330">
          <cell r="H330">
            <v>1945</v>
          </cell>
          <cell r="I330">
            <v>502</v>
          </cell>
        </row>
        <row r="331">
          <cell r="H331">
            <v>1989</v>
          </cell>
          <cell r="I331">
            <v>3230</v>
          </cell>
        </row>
        <row r="332">
          <cell r="H332">
            <v>1499</v>
          </cell>
          <cell r="I332">
            <v>2446</v>
          </cell>
        </row>
        <row r="333">
          <cell r="H333">
            <v>883</v>
          </cell>
          <cell r="I333">
            <v>3933</v>
          </cell>
        </row>
        <row r="334">
          <cell r="H334">
            <v>1530</v>
          </cell>
          <cell r="I334">
            <v>2847</v>
          </cell>
        </row>
        <row r="335">
          <cell r="H335">
            <v>1467</v>
          </cell>
          <cell r="I335">
            <v>832</v>
          </cell>
        </row>
        <row r="336">
          <cell r="H336">
            <v>1588</v>
          </cell>
          <cell r="I336">
            <v>1808</v>
          </cell>
        </row>
        <row r="337">
          <cell r="H337">
            <v>203</v>
          </cell>
          <cell r="I337">
            <v>1741</v>
          </cell>
        </row>
        <row r="338">
          <cell r="H338">
            <v>385</v>
          </cell>
          <cell r="I338">
            <v>3454</v>
          </cell>
        </row>
        <row r="339">
          <cell r="H339">
            <v>1042</v>
          </cell>
          <cell r="I339">
            <v>439</v>
          </cell>
        </row>
        <row r="340">
          <cell r="H340">
            <v>1802</v>
          </cell>
          <cell r="I340">
            <v>406</v>
          </cell>
        </row>
        <row r="341">
          <cell r="H341">
            <v>1013</v>
          </cell>
          <cell r="I341">
            <v>691</v>
          </cell>
        </row>
        <row r="342">
          <cell r="H342">
            <v>1479</v>
          </cell>
          <cell r="I342">
            <v>999</v>
          </cell>
        </row>
        <row r="343">
          <cell r="H343">
            <v>1409</v>
          </cell>
          <cell r="I343">
            <v>721</v>
          </cell>
        </row>
        <row r="344">
          <cell r="H344">
            <v>1312</v>
          </cell>
          <cell r="I344">
            <v>1488</v>
          </cell>
        </row>
        <row r="345">
          <cell r="H345">
            <v>1601</v>
          </cell>
          <cell r="I345">
            <v>632</v>
          </cell>
        </row>
        <row r="346">
          <cell r="H346">
            <v>791.5</v>
          </cell>
          <cell r="I346">
            <v>1179</v>
          </cell>
        </row>
        <row r="347">
          <cell r="H347">
            <v>872</v>
          </cell>
          <cell r="I347">
            <v>731</v>
          </cell>
        </row>
        <row r="348">
          <cell r="H348">
            <v>2231</v>
          </cell>
          <cell r="I348">
            <v>678</v>
          </cell>
        </row>
        <row r="349">
          <cell r="H349">
            <v>823</v>
          </cell>
          <cell r="I349">
            <v>1078</v>
          </cell>
        </row>
        <row r="350">
          <cell r="H350">
            <v>450</v>
          </cell>
          <cell r="I350">
            <v>999</v>
          </cell>
        </row>
        <row r="351">
          <cell r="H351">
            <v>1125</v>
          </cell>
          <cell r="I351">
            <v>837</v>
          </cell>
        </row>
        <row r="352">
          <cell r="H352">
            <v>722</v>
          </cell>
          <cell r="I352">
            <v>170</v>
          </cell>
        </row>
        <row r="353">
          <cell r="H353">
            <v>2199</v>
          </cell>
          <cell r="I353">
            <v>650</v>
          </cell>
        </row>
        <row r="354">
          <cell r="H354">
            <v>1514</v>
          </cell>
          <cell r="I354">
            <v>988</v>
          </cell>
        </row>
        <row r="355">
          <cell r="H355">
            <v>2952</v>
          </cell>
          <cell r="I355">
            <v>574</v>
          </cell>
        </row>
        <row r="356">
          <cell r="H356">
            <v>1402</v>
          </cell>
          <cell r="I356">
            <v>1647</v>
          </cell>
        </row>
        <row r="357">
          <cell r="H357">
            <v>1931</v>
          </cell>
          <cell r="I357">
            <v>1345</v>
          </cell>
        </row>
        <row r="358">
          <cell r="H358">
            <v>907</v>
          </cell>
          <cell r="I358">
            <v>532</v>
          </cell>
        </row>
        <row r="359">
          <cell r="H359">
            <v>1115</v>
          </cell>
          <cell r="I359">
            <v>1059</v>
          </cell>
        </row>
        <row r="360">
          <cell r="H360">
            <v>984</v>
          </cell>
          <cell r="I360">
            <v>824</v>
          </cell>
        </row>
        <row r="361">
          <cell r="H361">
            <v>2776</v>
          </cell>
          <cell r="I361">
            <v>3226</v>
          </cell>
        </row>
        <row r="362">
          <cell r="H362">
            <v>4230.5</v>
          </cell>
          <cell r="I362">
            <v>2928</v>
          </cell>
        </row>
        <row r="363">
          <cell r="H363">
            <v>1938</v>
          </cell>
          <cell r="I363">
            <v>1604</v>
          </cell>
        </row>
        <row r="364">
          <cell r="H364">
            <v>2520</v>
          </cell>
          <cell r="I364">
            <v>2215</v>
          </cell>
        </row>
        <row r="365">
          <cell r="H365">
            <v>1170</v>
          </cell>
          <cell r="I365">
            <v>1563</v>
          </cell>
        </row>
        <row r="366">
          <cell r="H366">
            <v>1859</v>
          </cell>
          <cell r="I366">
            <v>1305</v>
          </cell>
        </row>
        <row r="367">
          <cell r="H367">
            <v>1601</v>
          </cell>
          <cell r="I367">
            <v>3029</v>
          </cell>
        </row>
        <row r="368">
          <cell r="H368">
            <v>577</v>
          </cell>
          <cell r="I368">
            <v>1711</v>
          </cell>
        </row>
        <row r="369">
          <cell r="H369">
            <v>165</v>
          </cell>
          <cell r="I369">
            <v>2436</v>
          </cell>
        </row>
        <row r="370">
          <cell r="H370">
            <v>331</v>
          </cell>
          <cell r="I370">
            <v>3569</v>
          </cell>
        </row>
        <row r="371">
          <cell r="H371">
            <v>281</v>
          </cell>
          <cell r="I371">
            <v>1909</v>
          </cell>
        </row>
        <row r="372">
          <cell r="H372">
            <v>4735</v>
          </cell>
          <cell r="I372">
            <v>1351</v>
          </cell>
        </row>
        <row r="373">
          <cell r="H373">
            <v>239</v>
          </cell>
          <cell r="I373">
            <v>1674</v>
          </cell>
        </row>
        <row r="374">
          <cell r="H374">
            <v>3660</v>
          </cell>
          <cell r="I374">
            <v>1352</v>
          </cell>
        </row>
        <row r="375">
          <cell r="H375">
            <v>31</v>
          </cell>
          <cell r="I375">
            <v>1497</v>
          </cell>
        </row>
        <row r="376">
          <cell r="H376">
            <v>1385</v>
          </cell>
          <cell r="I376">
            <v>956</v>
          </cell>
        </row>
        <row r="377">
          <cell r="H377">
            <v>523</v>
          </cell>
          <cell r="I377">
            <v>2472</v>
          </cell>
        </row>
        <row r="378">
          <cell r="H378">
            <v>1588</v>
          </cell>
          <cell r="I378">
            <v>1155</v>
          </cell>
        </row>
        <row r="379">
          <cell r="H379">
            <v>1402</v>
          </cell>
          <cell r="I379">
            <v>1312</v>
          </cell>
        </row>
        <row r="380">
          <cell r="H380">
            <v>677</v>
          </cell>
          <cell r="I380">
            <v>2300</v>
          </cell>
        </row>
        <row r="381">
          <cell r="H381">
            <v>1622</v>
          </cell>
          <cell r="I381">
            <v>1845</v>
          </cell>
        </row>
        <row r="382">
          <cell r="H382">
            <v>1958</v>
          </cell>
          <cell r="I382">
            <v>2874</v>
          </cell>
        </row>
        <row r="383">
          <cell r="H383">
            <v>2440</v>
          </cell>
          <cell r="I383">
            <v>3084</v>
          </cell>
        </row>
        <row r="384">
          <cell r="H384">
            <v>2337</v>
          </cell>
          <cell r="I384">
            <v>1027</v>
          </cell>
        </row>
        <row r="385">
          <cell r="H385">
            <v>1755</v>
          </cell>
          <cell r="I385">
            <v>1461</v>
          </cell>
        </row>
        <row r="386">
          <cell r="H386">
            <v>1285</v>
          </cell>
          <cell r="I386">
            <v>1267</v>
          </cell>
        </row>
        <row r="387">
          <cell r="H387">
            <v>1204</v>
          </cell>
          <cell r="I387">
            <v>620</v>
          </cell>
        </row>
        <row r="388">
          <cell r="H388">
            <v>1328</v>
          </cell>
          <cell r="I388">
            <v>769</v>
          </cell>
        </row>
        <row r="389">
          <cell r="H389">
            <v>2214</v>
          </cell>
          <cell r="I389">
            <v>1809</v>
          </cell>
        </row>
        <row r="390">
          <cell r="H390">
            <v>1705</v>
          </cell>
          <cell r="I390">
            <v>1333</v>
          </cell>
        </row>
        <row r="391">
          <cell r="H391">
            <v>2398</v>
          </cell>
          <cell r="I391">
            <v>2945</v>
          </cell>
        </row>
        <row r="392">
          <cell r="H392">
            <v>1919</v>
          </cell>
          <cell r="I392">
            <v>3461</v>
          </cell>
        </row>
        <row r="393">
          <cell r="H393">
            <v>1950</v>
          </cell>
          <cell r="I393">
            <v>4056</v>
          </cell>
        </row>
        <row r="394">
          <cell r="H394">
            <v>1917</v>
          </cell>
          <cell r="I394">
            <v>4262</v>
          </cell>
        </row>
        <row r="395">
          <cell r="H395">
            <v>1601</v>
          </cell>
          <cell r="I395">
            <v>900</v>
          </cell>
        </row>
        <row r="396">
          <cell r="H396">
            <v>2160</v>
          </cell>
          <cell r="I396">
            <v>589</v>
          </cell>
        </row>
        <row r="397">
          <cell r="H397">
            <v>1195</v>
          </cell>
          <cell r="I397">
            <v>1840</v>
          </cell>
        </row>
        <row r="398">
          <cell r="H398">
            <v>761</v>
          </cell>
          <cell r="I398">
            <v>915</v>
          </cell>
        </row>
        <row r="399">
          <cell r="H399">
            <v>374</v>
          </cell>
          <cell r="I399">
            <v>3205</v>
          </cell>
        </row>
        <row r="400">
          <cell r="H400">
            <v>3518</v>
          </cell>
          <cell r="I400">
            <v>3012</v>
          </cell>
        </row>
        <row r="401">
          <cell r="H401">
            <v>323</v>
          </cell>
          <cell r="I401">
            <v>347</v>
          </cell>
        </row>
        <row r="402">
          <cell r="H402">
            <v>1561</v>
          </cell>
          <cell r="I402">
            <v>3033</v>
          </cell>
        </row>
        <row r="403">
          <cell r="H403">
            <v>2445.5</v>
          </cell>
          <cell r="I403">
            <v>4143</v>
          </cell>
        </row>
        <row r="404">
          <cell r="H404">
            <v>428</v>
          </cell>
          <cell r="I404">
            <v>1972</v>
          </cell>
        </row>
        <row r="405">
          <cell r="H405">
            <v>723</v>
          </cell>
          <cell r="I405">
            <v>3445</v>
          </cell>
        </row>
        <row r="406">
          <cell r="H406">
            <v>1092</v>
          </cell>
          <cell r="I406">
            <v>1600</v>
          </cell>
        </row>
        <row r="407">
          <cell r="H407">
            <v>1472</v>
          </cell>
          <cell r="I407">
            <v>1283</v>
          </cell>
        </row>
        <row r="408">
          <cell r="H408">
            <v>405</v>
          </cell>
          <cell r="I408">
            <v>1747</v>
          </cell>
        </row>
        <row r="409">
          <cell r="H409">
            <v>298</v>
          </cell>
          <cell r="I409">
            <v>2151</v>
          </cell>
        </row>
        <row r="410">
          <cell r="H410">
            <v>376</v>
          </cell>
          <cell r="I410">
            <v>2725</v>
          </cell>
        </row>
        <row r="411">
          <cell r="H411">
            <v>428</v>
          </cell>
          <cell r="I411">
            <v>1531</v>
          </cell>
        </row>
        <row r="412">
          <cell r="H412">
            <v>206</v>
          </cell>
          <cell r="I412">
            <v>1743</v>
          </cell>
        </row>
        <row r="413">
          <cell r="H413">
            <v>3081</v>
          </cell>
          <cell r="I413">
            <v>703</v>
          </cell>
        </row>
        <row r="414">
          <cell r="H414">
            <v>2897</v>
          </cell>
          <cell r="I414">
            <v>1419</v>
          </cell>
        </row>
        <row r="415">
          <cell r="H415">
            <v>3994</v>
          </cell>
          <cell r="I415">
            <v>1539</v>
          </cell>
        </row>
        <row r="416">
          <cell r="H416">
            <v>900</v>
          </cell>
          <cell r="I416">
            <v>1310</v>
          </cell>
        </row>
        <row r="417">
          <cell r="H417">
            <v>1241</v>
          </cell>
          <cell r="I417">
            <v>917</v>
          </cell>
        </row>
        <row r="418">
          <cell r="H418">
            <v>3429</v>
          </cell>
          <cell r="I418">
            <v>1702</v>
          </cell>
        </row>
        <row r="419">
          <cell r="H419">
            <v>3115</v>
          </cell>
          <cell r="I419">
            <v>732</v>
          </cell>
        </row>
        <row r="420">
          <cell r="H420">
            <v>200</v>
          </cell>
          <cell r="I420">
            <v>1493</v>
          </cell>
        </row>
        <row r="421">
          <cell r="H421">
            <v>847</v>
          </cell>
          <cell r="I421">
            <v>1091</v>
          </cell>
        </row>
        <row r="422">
          <cell r="H422">
            <v>694</v>
          </cell>
          <cell r="I422">
            <v>1236</v>
          </cell>
        </row>
        <row r="423">
          <cell r="H423">
            <v>3270</v>
          </cell>
          <cell r="I423">
            <v>2769</v>
          </cell>
        </row>
        <row r="424">
          <cell r="H424">
            <v>174</v>
          </cell>
          <cell r="I424">
            <v>1968</v>
          </cell>
        </row>
        <row r="425">
          <cell r="H425">
            <v>174</v>
          </cell>
          <cell r="I425">
            <v>1771</v>
          </cell>
        </row>
        <row r="426">
          <cell r="H426">
            <v>174</v>
          </cell>
          <cell r="I426">
            <v>2708</v>
          </cell>
        </row>
        <row r="427">
          <cell r="H427">
            <v>566</v>
          </cell>
          <cell r="I427">
            <v>642</v>
          </cell>
        </row>
        <row r="428">
          <cell r="H428">
            <v>867</v>
          </cell>
          <cell r="I428">
            <v>881</v>
          </cell>
        </row>
        <row r="429">
          <cell r="H429">
            <v>5546</v>
          </cell>
          <cell r="I429">
            <v>1003</v>
          </cell>
        </row>
        <row r="430">
          <cell r="H430">
            <v>1088</v>
          </cell>
          <cell r="I430">
            <v>2042</v>
          </cell>
        </row>
        <row r="431">
          <cell r="H431">
            <v>1737</v>
          </cell>
          <cell r="I431">
            <v>1215</v>
          </cell>
        </row>
        <row r="432">
          <cell r="H432">
            <v>698.5</v>
          </cell>
          <cell r="I432">
            <v>799</v>
          </cell>
        </row>
        <row r="433">
          <cell r="H433">
            <v>868</v>
          </cell>
          <cell r="I433">
            <v>856</v>
          </cell>
        </row>
        <row r="434">
          <cell r="H434">
            <v>406</v>
          </cell>
          <cell r="I434">
            <v>1854</v>
          </cell>
        </row>
        <row r="435">
          <cell r="H435">
            <v>525</v>
          </cell>
          <cell r="I435">
            <v>1548</v>
          </cell>
        </row>
        <row r="436">
          <cell r="H436">
            <v>224</v>
          </cell>
          <cell r="I436">
            <v>1536</v>
          </cell>
        </row>
        <row r="437">
          <cell r="H437">
            <v>2478.5</v>
          </cell>
          <cell r="I437">
            <v>2175</v>
          </cell>
        </row>
        <row r="438">
          <cell r="H438">
            <v>1537</v>
          </cell>
          <cell r="I438">
            <v>1709</v>
          </cell>
        </row>
        <row r="439">
          <cell r="H439">
            <v>525</v>
          </cell>
          <cell r="I439">
            <v>1627</v>
          </cell>
        </row>
        <row r="440">
          <cell r="H440">
            <v>1399</v>
          </cell>
          <cell r="I440">
            <v>1814</v>
          </cell>
        </row>
        <row r="441">
          <cell r="H441">
            <v>1280</v>
          </cell>
          <cell r="I441">
            <v>1476</v>
          </cell>
        </row>
        <row r="442">
          <cell r="H442">
            <v>1048</v>
          </cell>
          <cell r="I442">
            <v>2838</v>
          </cell>
        </row>
        <row r="443">
          <cell r="H443">
            <v>447.5</v>
          </cell>
          <cell r="I443">
            <v>2260</v>
          </cell>
        </row>
        <row r="444">
          <cell r="H444">
            <v>222.5</v>
          </cell>
          <cell r="I444">
            <v>3106</v>
          </cell>
        </row>
        <row r="445">
          <cell r="H445">
            <v>-1107.5</v>
          </cell>
          <cell r="I445">
            <v>3267</v>
          </cell>
        </row>
        <row r="446">
          <cell r="H446">
            <v>4859.5</v>
          </cell>
          <cell r="I446">
            <v>2481</v>
          </cell>
        </row>
        <row r="447">
          <cell r="H447">
            <v>305</v>
          </cell>
          <cell r="I447">
            <v>1941</v>
          </cell>
        </row>
        <row r="448">
          <cell r="H448">
            <v>1919</v>
          </cell>
          <cell r="I448">
            <v>1848</v>
          </cell>
        </row>
        <row r="449">
          <cell r="H449">
            <v>1209</v>
          </cell>
          <cell r="I449">
            <v>525</v>
          </cell>
        </row>
        <row r="450">
          <cell r="H450">
            <v>742</v>
          </cell>
          <cell r="I450">
            <v>1389</v>
          </cell>
        </row>
        <row r="451">
          <cell r="H451">
            <v>1795</v>
          </cell>
          <cell r="I451">
            <v>195</v>
          </cell>
        </row>
        <row r="452">
          <cell r="H452">
            <v>1436</v>
          </cell>
          <cell r="I452">
            <v>1790</v>
          </cell>
        </row>
        <row r="453">
          <cell r="H453">
            <v>1292</v>
          </cell>
          <cell r="I453">
            <v>1651</v>
          </cell>
        </row>
        <row r="454">
          <cell r="H454">
            <v>2033</v>
          </cell>
          <cell r="I454">
            <v>753</v>
          </cell>
        </row>
        <row r="455">
          <cell r="H455">
            <v>4661</v>
          </cell>
          <cell r="I455">
            <v>1718</v>
          </cell>
        </row>
        <row r="456">
          <cell r="H456">
            <v>1769</v>
          </cell>
          <cell r="I456">
            <v>1434</v>
          </cell>
        </row>
        <row r="457">
          <cell r="H457">
            <v>475</v>
          </cell>
          <cell r="I457">
            <v>2124</v>
          </cell>
        </row>
        <row r="458">
          <cell r="H458">
            <v>998</v>
          </cell>
          <cell r="I458">
            <v>1230</v>
          </cell>
        </row>
        <row r="459">
          <cell r="H459">
            <v>585</v>
          </cell>
          <cell r="I459">
            <v>1669</v>
          </cell>
        </row>
        <row r="460">
          <cell r="H460">
            <v>651</v>
          </cell>
          <cell r="I460">
            <v>93</v>
          </cell>
        </row>
        <row r="461">
          <cell r="H461">
            <v>321</v>
          </cell>
          <cell r="I461">
            <v>2674</v>
          </cell>
        </row>
        <row r="462">
          <cell r="H462">
            <v>2047</v>
          </cell>
          <cell r="I462">
            <v>2136</v>
          </cell>
        </row>
        <row r="463">
          <cell r="H463">
            <v>1948</v>
          </cell>
          <cell r="I463">
            <v>1392</v>
          </cell>
        </row>
        <row r="464">
          <cell r="H464">
            <v>331.5</v>
          </cell>
          <cell r="I464">
            <v>942</v>
          </cell>
        </row>
        <row r="465">
          <cell r="H465">
            <v>1990</v>
          </cell>
          <cell r="I465">
            <v>2159</v>
          </cell>
        </row>
        <row r="466">
          <cell r="H466">
            <v>1641.5</v>
          </cell>
          <cell r="I466">
            <v>2550</v>
          </cell>
        </row>
        <row r="467">
          <cell r="H467">
            <v>-77.5</v>
          </cell>
          <cell r="I467">
            <v>1529</v>
          </cell>
        </row>
        <row r="468">
          <cell r="H468">
            <v>8647</v>
          </cell>
          <cell r="I468">
            <v>1082</v>
          </cell>
        </row>
        <row r="469">
          <cell r="H469">
            <v>1411.5</v>
          </cell>
          <cell r="I469">
            <v>231</v>
          </cell>
        </row>
        <row r="470">
          <cell r="H470">
            <v>3581</v>
          </cell>
          <cell r="I470">
            <v>789</v>
          </cell>
        </row>
        <row r="471">
          <cell r="H471">
            <v>-78</v>
          </cell>
          <cell r="I471">
            <v>1267</v>
          </cell>
        </row>
        <row r="472">
          <cell r="H472">
            <v>-78</v>
          </cell>
          <cell r="I472">
            <v>1354</v>
          </cell>
        </row>
        <row r="473">
          <cell r="H473">
            <v>1056</v>
          </cell>
          <cell r="I473">
            <v>875</v>
          </cell>
        </row>
        <row r="474">
          <cell r="H474">
            <v>2644</v>
          </cell>
          <cell r="I474">
            <v>2051</v>
          </cell>
        </row>
        <row r="475">
          <cell r="H475">
            <v>993</v>
          </cell>
          <cell r="I475">
            <v>834</v>
          </cell>
        </row>
        <row r="476">
          <cell r="H476">
            <v>1850.5</v>
          </cell>
          <cell r="I476">
            <v>452</v>
          </cell>
        </row>
        <row r="477">
          <cell r="H477">
            <v>925.5</v>
          </cell>
          <cell r="I477">
            <v>1875</v>
          </cell>
        </row>
        <row r="478">
          <cell r="H478">
            <v>-20.5</v>
          </cell>
          <cell r="I478">
            <v>3341</v>
          </cell>
        </row>
        <row r="479">
          <cell r="H479">
            <v>1467.5</v>
          </cell>
          <cell r="I479">
            <v>2777</v>
          </cell>
        </row>
        <row r="480">
          <cell r="H480">
            <v>2252.5</v>
          </cell>
          <cell r="I480">
            <v>1256</v>
          </cell>
        </row>
        <row r="481">
          <cell r="H481">
            <v>1168.5</v>
          </cell>
          <cell r="I481">
            <v>2940</v>
          </cell>
        </row>
        <row r="482">
          <cell r="H482">
            <v>514</v>
          </cell>
          <cell r="I482">
            <v>864</v>
          </cell>
        </row>
        <row r="483">
          <cell r="H483">
            <v>1672</v>
          </cell>
          <cell r="I483">
            <v>1315</v>
          </cell>
        </row>
        <row r="484">
          <cell r="H484">
            <v>6252</v>
          </cell>
          <cell r="I484">
            <v>2208</v>
          </cell>
        </row>
        <row r="485">
          <cell r="H485">
            <v>2489</v>
          </cell>
          <cell r="I485">
            <v>1678</v>
          </cell>
        </row>
        <row r="486">
          <cell r="H486">
            <v>2219</v>
          </cell>
          <cell r="I486">
            <v>1338</v>
          </cell>
        </row>
        <row r="487">
          <cell r="H487">
            <v>1925</v>
          </cell>
          <cell r="I487">
            <v>1357</v>
          </cell>
        </row>
        <row r="488">
          <cell r="H488">
            <v>2094</v>
          </cell>
          <cell r="I488">
            <v>1664</v>
          </cell>
        </row>
        <row r="489">
          <cell r="H489">
            <v>3021</v>
          </cell>
          <cell r="I489">
            <v>1958</v>
          </cell>
        </row>
        <row r="490">
          <cell r="H490">
            <v>2400</v>
          </cell>
          <cell r="I490">
            <v>1412</v>
          </cell>
        </row>
        <row r="491">
          <cell r="H491">
            <v>2398</v>
          </cell>
          <cell r="I491">
            <v>2479</v>
          </cell>
        </row>
        <row r="492">
          <cell r="H492">
            <v>134.5</v>
          </cell>
          <cell r="I492">
            <v>1757</v>
          </cell>
        </row>
        <row r="493">
          <cell r="H493">
            <v>1591.5</v>
          </cell>
          <cell r="I493">
            <v>741</v>
          </cell>
        </row>
        <row r="494">
          <cell r="H494">
            <v>1556</v>
          </cell>
          <cell r="I494">
            <v>990</v>
          </cell>
        </row>
        <row r="495">
          <cell r="H495">
            <v>1524</v>
          </cell>
          <cell r="I495">
            <v>3122</v>
          </cell>
        </row>
        <row r="496">
          <cell r="H496">
            <v>676</v>
          </cell>
          <cell r="I496">
            <v>2252</v>
          </cell>
        </row>
        <row r="497">
          <cell r="H497">
            <v>376</v>
          </cell>
          <cell r="I497">
            <v>2472</v>
          </cell>
        </row>
        <row r="498">
          <cell r="H498">
            <v>261</v>
          </cell>
          <cell r="I498">
            <v>954</v>
          </cell>
        </row>
        <row r="499">
          <cell r="H499">
            <v>2523</v>
          </cell>
          <cell r="I499">
            <v>1984</v>
          </cell>
        </row>
        <row r="500">
          <cell r="H500">
            <v>2402</v>
          </cell>
          <cell r="I500">
            <v>3767</v>
          </cell>
        </row>
        <row r="501">
          <cell r="H501">
            <v>2265</v>
          </cell>
          <cell r="I501">
            <v>1815</v>
          </cell>
        </row>
        <row r="502">
          <cell r="H502">
            <v>1044</v>
          </cell>
          <cell r="I502">
            <v>922</v>
          </cell>
        </row>
        <row r="503">
          <cell r="H503">
            <v>471</v>
          </cell>
          <cell r="I503">
            <v>2007</v>
          </cell>
        </row>
        <row r="504">
          <cell r="H504">
            <v>4559</v>
          </cell>
          <cell r="I504">
            <v>1337</v>
          </cell>
        </row>
        <row r="505">
          <cell r="H505">
            <v>1767</v>
          </cell>
          <cell r="I505">
            <v>1978</v>
          </cell>
        </row>
        <row r="506">
          <cell r="H506">
            <v>1561</v>
          </cell>
          <cell r="I506">
            <v>1870</v>
          </cell>
        </row>
        <row r="507">
          <cell r="H507">
            <v>1641</v>
          </cell>
          <cell r="I507">
            <v>2146</v>
          </cell>
        </row>
        <row r="508">
          <cell r="H508">
            <v>1235</v>
          </cell>
          <cell r="I508">
            <v>1422</v>
          </cell>
        </row>
        <row r="509">
          <cell r="H509">
            <v>1731</v>
          </cell>
          <cell r="I509">
            <v>2998</v>
          </cell>
        </row>
        <row r="510">
          <cell r="H510">
            <v>1223</v>
          </cell>
          <cell r="I510">
            <v>1027</v>
          </cell>
        </row>
        <row r="511">
          <cell r="H511">
            <v>8999</v>
          </cell>
          <cell r="I511">
            <v>1735</v>
          </cell>
        </row>
        <row r="512">
          <cell r="H512">
            <v>8454</v>
          </cell>
          <cell r="I512">
            <v>2579</v>
          </cell>
        </row>
        <row r="513">
          <cell r="H513">
            <v>2062</v>
          </cell>
          <cell r="I513">
            <v>2005</v>
          </cell>
        </row>
        <row r="514">
          <cell r="H514">
            <v>402</v>
          </cell>
          <cell r="I514">
            <v>233</v>
          </cell>
        </row>
        <row r="515">
          <cell r="H515">
            <v>856</v>
          </cell>
          <cell r="I515">
            <v>1030</v>
          </cell>
        </row>
        <row r="516">
          <cell r="H516">
            <v>3095</v>
          </cell>
          <cell r="I516">
            <v>1576</v>
          </cell>
        </row>
        <row r="517">
          <cell r="H517">
            <v>4310</v>
          </cell>
          <cell r="I517">
            <v>2934</v>
          </cell>
        </row>
        <row r="518">
          <cell r="H518">
            <v>2832</v>
          </cell>
          <cell r="I518">
            <v>2842</v>
          </cell>
        </row>
        <row r="519">
          <cell r="H519">
            <v>1985</v>
          </cell>
          <cell r="I519">
            <v>391</v>
          </cell>
        </row>
        <row r="520">
          <cell r="H520">
            <v>1588</v>
          </cell>
          <cell r="I520">
            <v>1243</v>
          </cell>
        </row>
        <row r="521">
          <cell r="H521">
            <v>350</v>
          </cell>
          <cell r="I521">
            <v>1282</v>
          </cell>
        </row>
        <row r="522">
          <cell r="H522">
            <v>1205</v>
          </cell>
          <cell r="I522">
            <v>975</v>
          </cell>
        </row>
        <row r="523">
          <cell r="H523">
            <v>409</v>
          </cell>
          <cell r="I523">
            <v>2563</v>
          </cell>
        </row>
        <row r="524">
          <cell r="H524">
            <v>643</v>
          </cell>
          <cell r="I524">
            <v>1755</v>
          </cell>
        </row>
        <row r="525">
          <cell r="H525">
            <v>432</v>
          </cell>
          <cell r="I525">
            <v>1162</v>
          </cell>
        </row>
        <row r="526">
          <cell r="H526">
            <v>958</v>
          </cell>
          <cell r="I526">
            <v>1526</v>
          </cell>
        </row>
        <row r="527">
          <cell r="H527">
            <v>736</v>
          </cell>
          <cell r="I527">
            <v>2853</v>
          </cell>
        </row>
        <row r="528">
          <cell r="H528">
            <v>1702</v>
          </cell>
          <cell r="I528">
            <v>2432</v>
          </cell>
        </row>
        <row r="529">
          <cell r="H529">
            <v>1626</v>
          </cell>
          <cell r="I529">
            <v>1699</v>
          </cell>
        </row>
        <row r="530">
          <cell r="H530">
            <v>2165</v>
          </cell>
          <cell r="I530">
            <v>2677</v>
          </cell>
        </row>
        <row r="531">
          <cell r="H531">
            <v>1435</v>
          </cell>
          <cell r="I531">
            <v>2015</v>
          </cell>
        </row>
        <row r="532">
          <cell r="H532">
            <v>1022</v>
          </cell>
          <cell r="I532">
            <v>2990</v>
          </cell>
        </row>
        <row r="533">
          <cell r="H533">
            <v>1054</v>
          </cell>
          <cell r="I533">
            <v>740</v>
          </cell>
        </row>
        <row r="534">
          <cell r="H534">
            <v>2057.5</v>
          </cell>
          <cell r="I534">
            <v>1641</v>
          </cell>
        </row>
        <row r="535">
          <cell r="H535">
            <v>1186</v>
          </cell>
          <cell r="I535">
            <v>2494</v>
          </cell>
        </row>
        <row r="536">
          <cell r="H536">
            <v>1990</v>
          </cell>
          <cell r="I536">
            <v>4452</v>
          </cell>
        </row>
        <row r="537">
          <cell r="H537">
            <v>1010</v>
          </cell>
          <cell r="I537">
            <v>3009</v>
          </cell>
        </row>
        <row r="538">
          <cell r="H538">
            <v>299</v>
          </cell>
          <cell r="I538">
            <v>2842</v>
          </cell>
        </row>
        <row r="539">
          <cell r="H539">
            <v>-74</v>
          </cell>
          <cell r="I539">
            <v>5800</v>
          </cell>
        </row>
        <row r="540">
          <cell r="H540">
            <v>321</v>
          </cell>
          <cell r="I540">
            <v>2618</v>
          </cell>
        </row>
        <row r="541">
          <cell r="H541">
            <v>5998</v>
          </cell>
          <cell r="I541">
            <v>2284</v>
          </cell>
        </row>
        <row r="542">
          <cell r="H542">
            <v>5297</v>
          </cell>
          <cell r="I542">
            <v>2311</v>
          </cell>
        </row>
        <row r="543">
          <cell r="H543">
            <v>3684</v>
          </cell>
          <cell r="I543">
            <v>2876</v>
          </cell>
        </row>
        <row r="544">
          <cell r="H544">
            <v>-85</v>
          </cell>
          <cell r="I544">
            <v>4259</v>
          </cell>
        </row>
        <row r="545">
          <cell r="H545">
            <v>607</v>
          </cell>
          <cell r="I545">
            <v>495</v>
          </cell>
        </row>
        <row r="546">
          <cell r="H546">
            <v>3194</v>
          </cell>
          <cell r="I546">
            <v>3789</v>
          </cell>
        </row>
        <row r="547">
          <cell r="H547">
            <v>3955</v>
          </cell>
          <cell r="I547">
            <v>1745</v>
          </cell>
        </row>
        <row r="548">
          <cell r="H548">
            <v>107.5</v>
          </cell>
          <cell r="I548">
            <v>3427</v>
          </cell>
        </row>
        <row r="549">
          <cell r="H549">
            <v>1426</v>
          </cell>
          <cell r="I549">
            <v>1009</v>
          </cell>
        </row>
        <row r="550">
          <cell r="H550">
            <v>2763</v>
          </cell>
          <cell r="I550">
            <v>2343</v>
          </cell>
        </row>
        <row r="551">
          <cell r="H551">
            <v>225</v>
          </cell>
          <cell r="I551">
            <v>1961</v>
          </cell>
        </row>
        <row r="552">
          <cell r="H552">
            <v>1675</v>
          </cell>
          <cell r="I552">
            <v>910</v>
          </cell>
        </row>
        <row r="553">
          <cell r="H553">
            <v>1491</v>
          </cell>
          <cell r="I553">
            <v>1375</v>
          </cell>
        </row>
        <row r="554">
          <cell r="H554">
            <v>3426</v>
          </cell>
          <cell r="I554">
            <v>1426</v>
          </cell>
        </row>
        <row r="555">
          <cell r="H555">
            <v>1988</v>
          </cell>
          <cell r="I555">
            <v>2405</v>
          </cell>
        </row>
        <row r="556">
          <cell r="H556">
            <v>1617</v>
          </cell>
          <cell r="I556">
            <v>3261</v>
          </cell>
        </row>
        <row r="557">
          <cell r="H557">
            <v>1693</v>
          </cell>
          <cell r="I557">
            <v>1758</v>
          </cell>
        </row>
        <row r="558">
          <cell r="H558">
            <v>773</v>
          </cell>
          <cell r="I558">
            <v>2194</v>
          </cell>
        </row>
        <row r="559">
          <cell r="H559">
            <v>377</v>
          </cell>
          <cell r="I559">
            <v>4978</v>
          </cell>
        </row>
        <row r="560">
          <cell r="H560">
            <v>448</v>
          </cell>
          <cell r="I560">
            <v>2465</v>
          </cell>
        </row>
        <row r="561">
          <cell r="H561">
            <v>106</v>
          </cell>
          <cell r="I561">
            <v>1304</v>
          </cell>
        </row>
        <row r="562">
          <cell r="H562">
            <v>418</v>
          </cell>
          <cell r="I562">
            <v>1990</v>
          </cell>
        </row>
        <row r="563">
          <cell r="H563">
            <v>1520</v>
          </cell>
          <cell r="I563">
            <v>818</v>
          </cell>
        </row>
        <row r="564">
          <cell r="H564">
            <v>625</v>
          </cell>
          <cell r="I564">
            <v>3104</v>
          </cell>
        </row>
        <row r="565">
          <cell r="H565">
            <v>1704</v>
          </cell>
          <cell r="I565">
            <v>2568</v>
          </cell>
        </row>
        <row r="566">
          <cell r="H566">
            <v>1749</v>
          </cell>
          <cell r="I566">
            <v>1887</v>
          </cell>
        </row>
        <row r="567">
          <cell r="H567">
            <v>17</v>
          </cell>
          <cell r="I567">
            <v>1041</v>
          </cell>
        </row>
        <row r="568">
          <cell r="H568">
            <v>1163</v>
          </cell>
          <cell r="I568">
            <v>2065</v>
          </cell>
        </row>
        <row r="569">
          <cell r="H569">
            <v>8</v>
          </cell>
          <cell r="I569">
            <v>1465</v>
          </cell>
        </row>
        <row r="570">
          <cell r="H570">
            <v>1157</v>
          </cell>
          <cell r="I570">
            <v>372</v>
          </cell>
        </row>
        <row r="571">
          <cell r="H571">
            <v>529.5</v>
          </cell>
          <cell r="I571">
            <v>1756</v>
          </cell>
        </row>
        <row r="572">
          <cell r="H572">
            <v>814</v>
          </cell>
          <cell r="I572">
            <v>287</v>
          </cell>
        </row>
        <row r="573">
          <cell r="H573">
            <v>314</v>
          </cell>
          <cell r="I573">
            <v>2142</v>
          </cell>
        </row>
        <row r="574">
          <cell r="H574">
            <v>347</v>
          </cell>
          <cell r="I574">
            <v>1986</v>
          </cell>
        </row>
        <row r="575">
          <cell r="H575">
            <v>3715</v>
          </cell>
          <cell r="I575">
            <v>1875</v>
          </cell>
        </row>
        <row r="576">
          <cell r="H576">
            <v>6640</v>
          </cell>
          <cell r="I576">
            <v>2397</v>
          </cell>
        </row>
        <row r="577">
          <cell r="H577">
            <v>174</v>
          </cell>
          <cell r="I577">
            <v>1636</v>
          </cell>
        </row>
        <row r="578">
          <cell r="H578">
            <v>2379</v>
          </cell>
          <cell r="I578">
            <v>689</v>
          </cell>
        </row>
        <row r="579">
          <cell r="H579">
            <v>-76.5</v>
          </cell>
          <cell r="I579">
            <v>1211</v>
          </cell>
        </row>
        <row r="580">
          <cell r="H580">
            <v>1213</v>
          </cell>
          <cell r="I580">
            <v>1495</v>
          </cell>
        </row>
        <row r="581">
          <cell r="H581">
            <v>1163.5</v>
          </cell>
          <cell r="I581">
            <v>1495</v>
          </cell>
        </row>
        <row r="582">
          <cell r="H582">
            <v>342.5</v>
          </cell>
          <cell r="I582">
            <v>1703</v>
          </cell>
        </row>
        <row r="583">
          <cell r="H583">
            <v>488.5</v>
          </cell>
          <cell r="I583">
            <v>1880</v>
          </cell>
        </row>
        <row r="584">
          <cell r="H584">
            <v>1654</v>
          </cell>
          <cell r="I584">
            <v>2697</v>
          </cell>
        </row>
        <row r="585">
          <cell r="H585">
            <v>1080</v>
          </cell>
          <cell r="I585">
            <v>427</v>
          </cell>
        </row>
        <row r="586">
          <cell r="H586">
            <v>995</v>
          </cell>
          <cell r="I586">
            <v>1279</v>
          </cell>
        </row>
        <row r="587">
          <cell r="H587">
            <v>1085</v>
          </cell>
          <cell r="I587">
            <v>2007</v>
          </cell>
        </row>
        <row r="588">
          <cell r="H588">
            <v>-110</v>
          </cell>
          <cell r="I588">
            <v>1360</v>
          </cell>
        </row>
        <row r="589">
          <cell r="H589">
            <v>-3.5</v>
          </cell>
          <cell r="I589">
            <v>4006</v>
          </cell>
        </row>
        <row r="590">
          <cell r="H590">
            <v>1041.5</v>
          </cell>
          <cell r="I590">
            <v>1434</v>
          </cell>
        </row>
        <row r="591">
          <cell r="H591">
            <v>865.5</v>
          </cell>
          <cell r="I591">
            <v>1231</v>
          </cell>
        </row>
        <row r="592">
          <cell r="H592">
            <v>-77.5</v>
          </cell>
          <cell r="I592">
            <v>2311</v>
          </cell>
        </row>
        <row r="593">
          <cell r="H593">
            <v>1846.5</v>
          </cell>
          <cell r="I593">
            <v>4609</v>
          </cell>
        </row>
        <row r="594">
          <cell r="H594">
            <v>1827</v>
          </cell>
          <cell r="I594">
            <v>1155</v>
          </cell>
        </row>
        <row r="595">
          <cell r="H595">
            <v>1740</v>
          </cell>
          <cell r="I595">
            <v>2445</v>
          </cell>
        </row>
        <row r="596">
          <cell r="H596">
            <v>-930</v>
          </cell>
          <cell r="I596">
            <v>852</v>
          </cell>
        </row>
        <row r="597">
          <cell r="H597">
            <v>-28</v>
          </cell>
          <cell r="I597">
            <v>1491</v>
          </cell>
        </row>
        <row r="598">
          <cell r="H598">
            <v>450</v>
          </cell>
          <cell r="I598">
            <v>1580</v>
          </cell>
        </row>
        <row r="599">
          <cell r="H599">
            <v>-153</v>
          </cell>
          <cell r="I599">
            <v>2498</v>
          </cell>
        </row>
        <row r="600">
          <cell r="H600">
            <v>-124.5</v>
          </cell>
          <cell r="I600">
            <v>1180</v>
          </cell>
        </row>
        <row r="601">
          <cell r="H601">
            <v>773</v>
          </cell>
          <cell r="I601">
            <v>3142</v>
          </cell>
        </row>
        <row r="602">
          <cell r="H602">
            <v>1369</v>
          </cell>
          <cell r="I602">
            <v>1844</v>
          </cell>
        </row>
        <row r="603">
          <cell r="H603">
            <v>1716</v>
          </cell>
          <cell r="I603">
            <v>2845</v>
          </cell>
        </row>
        <row r="604">
          <cell r="H604">
            <v>669</v>
          </cell>
          <cell r="I604">
            <v>300</v>
          </cell>
        </row>
        <row r="605">
          <cell r="H605">
            <v>992.5</v>
          </cell>
          <cell r="I605">
            <v>1255</v>
          </cell>
        </row>
        <row r="606">
          <cell r="H606">
            <v>5644.5</v>
          </cell>
          <cell r="I606">
            <v>852</v>
          </cell>
        </row>
        <row r="607">
          <cell r="H607">
            <v>2363.5</v>
          </cell>
          <cell r="I607">
            <v>1286</v>
          </cell>
        </row>
        <row r="608">
          <cell r="H608">
            <v>3997.5</v>
          </cell>
          <cell r="I608">
            <v>287</v>
          </cell>
        </row>
        <row r="609">
          <cell r="H609">
            <v>1123</v>
          </cell>
          <cell r="I609">
            <v>1875</v>
          </cell>
        </row>
        <row r="610">
          <cell r="H610">
            <v>3540.5</v>
          </cell>
          <cell r="I610">
            <v>534</v>
          </cell>
        </row>
        <row r="611">
          <cell r="H611">
            <v>1180</v>
          </cell>
          <cell r="I611">
            <v>547</v>
          </cell>
        </row>
        <row r="612">
          <cell r="H612">
            <v>679</v>
          </cell>
          <cell r="I612">
            <v>1794</v>
          </cell>
        </row>
        <row r="613">
          <cell r="H613">
            <v>2200</v>
          </cell>
          <cell r="I613">
            <v>1218</v>
          </cell>
        </row>
        <row r="614">
          <cell r="H614">
            <v>1785</v>
          </cell>
          <cell r="I614">
            <v>2280</v>
          </cell>
        </row>
        <row r="615">
          <cell r="H615">
            <v>2229</v>
          </cell>
          <cell r="I615">
            <v>2111</v>
          </cell>
        </row>
        <row r="616">
          <cell r="H616">
            <v>1981</v>
          </cell>
          <cell r="I616">
            <v>948</v>
          </cell>
        </row>
        <row r="617">
          <cell r="H617">
            <v>219.5</v>
          </cell>
          <cell r="I617">
            <v>1458</v>
          </cell>
        </row>
        <row r="618">
          <cell r="H618">
            <v>269.5</v>
          </cell>
          <cell r="I618">
            <v>1543</v>
          </cell>
        </row>
        <row r="619">
          <cell r="H619">
            <v>300.5</v>
          </cell>
          <cell r="I619">
            <v>1749</v>
          </cell>
        </row>
        <row r="620">
          <cell r="H620">
            <v>214</v>
          </cell>
          <cell r="I620">
            <v>1438</v>
          </cell>
        </row>
        <row r="621">
          <cell r="H621">
            <v>2248</v>
          </cell>
          <cell r="I621">
            <v>4289</v>
          </cell>
        </row>
        <row r="622">
          <cell r="H622">
            <v>1363</v>
          </cell>
          <cell r="I622">
            <v>535</v>
          </cell>
        </row>
        <row r="623">
          <cell r="H623">
            <v>1483.5</v>
          </cell>
          <cell r="I623">
            <v>905</v>
          </cell>
        </row>
        <row r="624">
          <cell r="H624">
            <v>1805</v>
          </cell>
          <cell r="I624">
            <v>937</v>
          </cell>
        </row>
        <row r="625">
          <cell r="H625">
            <v>1776</v>
          </cell>
          <cell r="I625">
            <v>2064</v>
          </cell>
        </row>
        <row r="626">
          <cell r="H626">
            <v>1667</v>
          </cell>
          <cell r="I626">
            <v>1609</v>
          </cell>
        </row>
        <row r="627">
          <cell r="H627">
            <v>2086</v>
          </cell>
          <cell r="I627">
            <v>2498</v>
          </cell>
        </row>
        <row r="628">
          <cell r="H628">
            <v>901</v>
          </cell>
          <cell r="I628">
            <v>1644</v>
          </cell>
        </row>
        <row r="629">
          <cell r="H629">
            <v>913.5</v>
          </cell>
          <cell r="I629">
            <v>2289</v>
          </cell>
        </row>
        <row r="630">
          <cell r="H630">
            <v>3964</v>
          </cell>
          <cell r="I630">
            <v>1690</v>
          </cell>
        </row>
        <row r="631">
          <cell r="H631">
            <v>1401</v>
          </cell>
          <cell r="I631">
            <v>1727</v>
          </cell>
        </row>
        <row r="632">
          <cell r="H632">
            <v>2368</v>
          </cell>
          <cell r="I632">
            <v>2798</v>
          </cell>
        </row>
        <row r="633">
          <cell r="H633">
            <v>1899</v>
          </cell>
          <cell r="I633">
            <v>2156</v>
          </cell>
        </row>
        <row r="634">
          <cell r="H634">
            <v>3877</v>
          </cell>
          <cell r="I634">
            <v>3450</v>
          </cell>
        </row>
        <row r="635">
          <cell r="H635">
            <v>1696</v>
          </cell>
          <cell r="I635">
            <v>1439</v>
          </cell>
        </row>
        <row r="636">
          <cell r="H636">
            <v>900</v>
          </cell>
          <cell r="I636">
            <v>1351</v>
          </cell>
        </row>
        <row r="637">
          <cell r="H637">
            <v>1117</v>
          </cell>
          <cell r="I637">
            <v>1859</v>
          </cell>
        </row>
        <row r="638">
          <cell r="H638">
            <v>694</v>
          </cell>
          <cell r="I638">
            <v>3916</v>
          </cell>
        </row>
        <row r="639">
          <cell r="H639">
            <v>875</v>
          </cell>
          <cell r="I639">
            <v>1627</v>
          </cell>
        </row>
        <row r="640">
          <cell r="H640">
            <v>1560</v>
          </cell>
          <cell r="I640">
            <v>1538</v>
          </cell>
        </row>
        <row r="641">
          <cell r="H641">
            <v>758</v>
          </cell>
          <cell r="I641">
            <v>2497</v>
          </cell>
        </row>
        <row r="642">
          <cell r="H642">
            <v>348</v>
          </cell>
          <cell r="I642">
            <v>2679</v>
          </cell>
        </row>
        <row r="643">
          <cell r="H643">
            <v>782</v>
          </cell>
          <cell r="I643">
            <v>457</v>
          </cell>
        </row>
        <row r="644">
          <cell r="H644">
            <v>1237</v>
          </cell>
          <cell r="I644">
            <v>1553</v>
          </cell>
        </row>
        <row r="645">
          <cell r="H645">
            <v>1166</v>
          </cell>
          <cell r="I645">
            <v>1469</v>
          </cell>
        </row>
        <row r="646">
          <cell r="H646">
            <v>4887</v>
          </cell>
          <cell r="I646">
            <v>2122</v>
          </cell>
        </row>
        <row r="647">
          <cell r="H647">
            <v>1692</v>
          </cell>
          <cell r="I647">
            <v>1564</v>
          </cell>
        </row>
        <row r="648">
          <cell r="H648">
            <v>2371</v>
          </cell>
          <cell r="I648">
            <v>1698</v>
          </cell>
        </row>
        <row r="649">
          <cell r="H649">
            <v>2674</v>
          </cell>
          <cell r="I649">
            <v>2232</v>
          </cell>
        </row>
        <row r="650">
          <cell r="H650">
            <v>1432</v>
          </cell>
          <cell r="I650">
            <v>1111</v>
          </cell>
        </row>
        <row r="651">
          <cell r="H651">
            <v>1677</v>
          </cell>
          <cell r="I651">
            <v>1873</v>
          </cell>
        </row>
        <row r="652">
          <cell r="H652">
            <v>3526</v>
          </cell>
          <cell r="I652">
            <v>163</v>
          </cell>
        </row>
        <row r="653">
          <cell r="H653">
            <v>1463</v>
          </cell>
          <cell r="I653">
            <v>1780</v>
          </cell>
        </row>
        <row r="654">
          <cell r="H654">
            <v>1119</v>
          </cell>
          <cell r="I654">
            <v>1811</v>
          </cell>
        </row>
        <row r="655">
          <cell r="H655">
            <v>1279.5</v>
          </cell>
          <cell r="I655">
            <v>2461</v>
          </cell>
        </row>
        <row r="656">
          <cell r="H656">
            <v>1660</v>
          </cell>
          <cell r="I656">
            <v>1659</v>
          </cell>
        </row>
        <row r="657">
          <cell r="H657">
            <v>2280</v>
          </cell>
          <cell r="I657">
            <v>1987</v>
          </cell>
        </row>
        <row r="658">
          <cell r="H658">
            <v>3772</v>
          </cell>
          <cell r="I658">
            <v>1930</v>
          </cell>
        </row>
        <row r="659">
          <cell r="H659">
            <v>5648.5</v>
          </cell>
          <cell r="I659">
            <v>2469</v>
          </cell>
        </row>
        <row r="660">
          <cell r="H660">
            <v>1415</v>
          </cell>
          <cell r="I660">
            <v>1546</v>
          </cell>
        </row>
        <row r="661">
          <cell r="H661">
            <v>1747</v>
          </cell>
          <cell r="I661">
            <v>1373</v>
          </cell>
        </row>
        <row r="662">
          <cell r="H662">
            <v>1599</v>
          </cell>
          <cell r="I662">
            <v>1835</v>
          </cell>
        </row>
        <row r="663">
          <cell r="H663">
            <v>1573</v>
          </cell>
          <cell r="I663">
            <v>1249</v>
          </cell>
        </row>
        <row r="664">
          <cell r="H664">
            <v>2923</v>
          </cell>
          <cell r="I664">
            <v>3243</v>
          </cell>
        </row>
        <row r="665">
          <cell r="H665">
            <v>1372</v>
          </cell>
          <cell r="I665">
            <v>1871</v>
          </cell>
        </row>
        <row r="666">
          <cell r="H666">
            <v>2245</v>
          </cell>
          <cell r="I666">
            <v>3254</v>
          </cell>
        </row>
        <row r="667">
          <cell r="H667">
            <v>1382</v>
          </cell>
          <cell r="I667">
            <v>3039</v>
          </cell>
        </row>
        <row r="668">
          <cell r="H668">
            <v>1825.5</v>
          </cell>
          <cell r="I668">
            <v>3039</v>
          </cell>
        </row>
        <row r="669">
          <cell r="H669">
            <v>2024</v>
          </cell>
          <cell r="I669">
            <v>2064</v>
          </cell>
        </row>
        <row r="670">
          <cell r="H670">
            <v>1675</v>
          </cell>
          <cell r="I670">
            <v>2589</v>
          </cell>
        </row>
        <row r="671">
          <cell r="H671">
            <v>450</v>
          </cell>
          <cell r="I671">
            <v>2066</v>
          </cell>
        </row>
        <row r="672">
          <cell r="H672">
            <v>1576.5</v>
          </cell>
          <cell r="I672">
            <v>2129</v>
          </cell>
        </row>
        <row r="673">
          <cell r="H673">
            <v>1469</v>
          </cell>
          <cell r="I673">
            <v>1855</v>
          </cell>
        </row>
        <row r="674">
          <cell r="H674">
            <v>2037</v>
          </cell>
          <cell r="I674">
            <v>4259</v>
          </cell>
        </row>
        <row r="675">
          <cell r="H675">
            <v>1332</v>
          </cell>
          <cell r="I675">
            <v>2531</v>
          </cell>
        </row>
        <row r="676">
          <cell r="H676">
            <v>-66</v>
          </cell>
          <cell r="I676">
            <v>3435</v>
          </cell>
        </row>
        <row r="677">
          <cell r="H677">
            <v>520</v>
          </cell>
          <cell r="I677">
            <v>3539</v>
          </cell>
        </row>
        <row r="678">
          <cell r="H678">
            <v>1600</v>
          </cell>
          <cell r="I678">
            <v>1850</v>
          </cell>
        </row>
        <row r="679">
          <cell r="H679">
            <v>1527</v>
          </cell>
          <cell r="I679">
            <v>2380</v>
          </cell>
        </row>
        <row r="680">
          <cell r="H680">
            <v>3030</v>
          </cell>
          <cell r="I680">
            <v>3692</v>
          </cell>
        </row>
        <row r="681">
          <cell r="H681">
            <v>1327</v>
          </cell>
          <cell r="I681">
            <v>741</v>
          </cell>
        </row>
        <row r="682">
          <cell r="H682">
            <v>4195.5</v>
          </cell>
          <cell r="I682">
            <v>3976</v>
          </cell>
        </row>
        <row r="683">
          <cell r="H683">
            <v>2046.5</v>
          </cell>
          <cell r="I683">
            <v>4890</v>
          </cell>
        </row>
        <row r="684">
          <cell r="H684">
            <v>1988</v>
          </cell>
          <cell r="I684">
            <v>4637</v>
          </cell>
        </row>
        <row r="685">
          <cell r="H685">
            <v>1422.5</v>
          </cell>
          <cell r="I685">
            <v>2403</v>
          </cell>
        </row>
        <row r="686">
          <cell r="H686">
            <v>2152</v>
          </cell>
          <cell r="I686">
            <v>621</v>
          </cell>
        </row>
        <row r="687">
          <cell r="H687">
            <v>1924</v>
          </cell>
          <cell r="I687">
            <v>2433</v>
          </cell>
        </row>
        <row r="688">
          <cell r="H688">
            <v>3960</v>
          </cell>
          <cell r="I688">
            <v>4054</v>
          </cell>
        </row>
        <row r="689">
          <cell r="H689">
            <v>-1826</v>
          </cell>
          <cell r="I689">
            <v>4958</v>
          </cell>
        </row>
        <row r="690">
          <cell r="H690">
            <v>2733</v>
          </cell>
          <cell r="I690">
            <v>2552</v>
          </cell>
        </row>
        <row r="691">
          <cell r="H691">
            <v>1270.5</v>
          </cell>
          <cell r="I691">
            <v>1820</v>
          </cell>
        </row>
        <row r="692">
          <cell r="H692">
            <v>495.5</v>
          </cell>
          <cell r="I692">
            <v>3583</v>
          </cell>
        </row>
        <row r="693">
          <cell r="H693">
            <v>2285.5</v>
          </cell>
          <cell r="I693">
            <v>1661</v>
          </cell>
        </row>
        <row r="694">
          <cell r="H694">
            <v>1638</v>
          </cell>
          <cell r="I694">
            <v>2117</v>
          </cell>
        </row>
        <row r="695">
          <cell r="H695">
            <v>2211</v>
          </cell>
          <cell r="I695">
            <v>3919</v>
          </cell>
        </row>
        <row r="696">
          <cell r="H696">
            <v>609.5</v>
          </cell>
          <cell r="I696">
            <v>4407</v>
          </cell>
        </row>
        <row r="697">
          <cell r="H697">
            <v>1118</v>
          </cell>
          <cell r="I697">
            <v>2071</v>
          </cell>
        </row>
        <row r="698">
          <cell r="H698">
            <v>1641.5</v>
          </cell>
          <cell r="I698">
            <v>1461</v>
          </cell>
        </row>
        <row r="699">
          <cell r="H699">
            <v>1953.5</v>
          </cell>
          <cell r="I699">
            <v>4238</v>
          </cell>
        </row>
        <row r="700">
          <cell r="H700">
            <v>2131</v>
          </cell>
          <cell r="I700">
            <v>2870</v>
          </cell>
        </row>
        <row r="701">
          <cell r="H701">
            <v>2856</v>
          </cell>
          <cell r="I701">
            <v>4593</v>
          </cell>
        </row>
        <row r="702">
          <cell r="H702">
            <v>3505.5</v>
          </cell>
          <cell r="I702">
            <v>3015</v>
          </cell>
        </row>
        <row r="703">
          <cell r="H703">
            <v>2462.5</v>
          </cell>
          <cell r="I703">
            <v>3221</v>
          </cell>
        </row>
        <row r="704">
          <cell r="H704">
            <v>3431</v>
          </cell>
          <cell r="I704">
            <v>5104</v>
          </cell>
        </row>
        <row r="705">
          <cell r="H705">
            <v>3277</v>
          </cell>
          <cell r="I705">
            <v>3765</v>
          </cell>
        </row>
        <row r="706">
          <cell r="H706">
            <v>3514</v>
          </cell>
          <cell r="I706">
            <v>3613</v>
          </cell>
        </row>
        <row r="707">
          <cell r="H707">
            <v>-850</v>
          </cell>
          <cell r="I707">
            <v>1239</v>
          </cell>
        </row>
        <row r="708">
          <cell r="H708">
            <v>3193</v>
          </cell>
          <cell r="I708">
            <v>4945</v>
          </cell>
        </row>
        <row r="709">
          <cell r="H709">
            <v>-136</v>
          </cell>
          <cell r="I709">
            <v>2289</v>
          </cell>
        </row>
        <row r="710">
          <cell r="H710">
            <v>6557</v>
          </cell>
          <cell r="I710">
            <v>2584</v>
          </cell>
        </row>
        <row r="711">
          <cell r="H711">
            <v>2990</v>
          </cell>
          <cell r="I711">
            <v>4846</v>
          </cell>
        </row>
        <row r="712">
          <cell r="H712">
            <v>351</v>
          </cell>
          <cell r="I712">
            <v>2924</v>
          </cell>
        </row>
        <row r="713">
          <cell r="H713">
            <v>-69</v>
          </cell>
          <cell r="I713">
            <v>2712</v>
          </cell>
        </row>
        <row r="714">
          <cell r="H714">
            <v>406</v>
          </cell>
          <cell r="I714">
            <v>3001</v>
          </cell>
        </row>
        <row r="715">
          <cell r="H715">
            <v>-144</v>
          </cell>
          <cell r="I715">
            <v>1076</v>
          </cell>
        </row>
        <row r="716">
          <cell r="H716">
            <v>719</v>
          </cell>
          <cell r="I716">
            <v>729</v>
          </cell>
        </row>
        <row r="717">
          <cell r="H717">
            <v>1841</v>
          </cell>
          <cell r="I717">
            <v>3391</v>
          </cell>
        </row>
        <row r="718">
          <cell r="H718">
            <v>930</v>
          </cell>
          <cell r="I718">
            <v>1459</v>
          </cell>
        </row>
        <row r="719">
          <cell r="H719">
            <v>1004</v>
          </cell>
          <cell r="I719">
            <v>1478</v>
          </cell>
        </row>
        <row r="720">
          <cell r="H720">
            <v>56</v>
          </cell>
          <cell r="I720">
            <v>1598</v>
          </cell>
        </row>
        <row r="721">
          <cell r="H721">
            <v>8204</v>
          </cell>
          <cell r="I721">
            <v>5105</v>
          </cell>
        </row>
        <row r="722">
          <cell r="H722">
            <v>590</v>
          </cell>
          <cell r="I722">
            <v>1556</v>
          </cell>
        </row>
        <row r="723">
          <cell r="H723">
            <v>0</v>
          </cell>
          <cell r="I723">
            <v>1678</v>
          </cell>
        </row>
        <row r="724">
          <cell r="H724">
            <v>460</v>
          </cell>
          <cell r="I724">
            <v>3250</v>
          </cell>
        </row>
        <row r="725">
          <cell r="H725">
            <v>832</v>
          </cell>
          <cell r="I725">
            <v>4624</v>
          </cell>
        </row>
        <row r="726">
          <cell r="H726">
            <v>6786</v>
          </cell>
          <cell r="I726">
            <v>4361</v>
          </cell>
        </row>
        <row r="727">
          <cell r="H727">
            <v>1545</v>
          </cell>
          <cell r="I727">
            <v>1709</v>
          </cell>
        </row>
        <row r="728">
          <cell r="H728">
            <v>200</v>
          </cell>
          <cell r="I728">
            <v>2153</v>
          </cell>
        </row>
        <row r="729">
          <cell r="H729">
            <v>1095</v>
          </cell>
          <cell r="I729">
            <v>2725</v>
          </cell>
        </row>
        <row r="730">
          <cell r="H730">
            <v>3564</v>
          </cell>
          <cell r="I730">
            <v>2731</v>
          </cell>
        </row>
        <row r="731">
          <cell r="H731">
            <v>410</v>
          </cell>
          <cell r="I731">
            <v>3353</v>
          </cell>
        </row>
        <row r="732">
          <cell r="H732">
            <v>1266</v>
          </cell>
          <cell r="I732">
            <v>1485</v>
          </cell>
        </row>
        <row r="733">
          <cell r="H733">
            <v>38</v>
          </cell>
          <cell r="I733">
            <v>1792</v>
          </cell>
        </row>
        <row r="734">
          <cell r="H734">
            <v>560</v>
          </cell>
          <cell r="I734">
            <v>2489</v>
          </cell>
        </row>
        <row r="735">
          <cell r="H735">
            <v>2573</v>
          </cell>
          <cell r="I735">
            <v>2334</v>
          </cell>
        </row>
        <row r="736">
          <cell r="H736">
            <v>1996</v>
          </cell>
          <cell r="I736">
            <v>1772</v>
          </cell>
        </row>
        <row r="737">
          <cell r="H737">
            <v>310</v>
          </cell>
          <cell r="I737">
            <v>1085</v>
          </cell>
        </row>
        <row r="738">
          <cell r="H738">
            <v>1304</v>
          </cell>
          <cell r="I738">
            <v>2343</v>
          </cell>
        </row>
        <row r="739">
          <cell r="H739">
            <v>482</v>
          </cell>
          <cell r="I739">
            <v>2227</v>
          </cell>
        </row>
        <row r="740">
          <cell r="H740">
            <v>478</v>
          </cell>
          <cell r="I740">
            <v>3245</v>
          </cell>
        </row>
        <row r="741">
          <cell r="H741">
            <v>2625</v>
          </cell>
          <cell r="I741">
            <v>1837</v>
          </cell>
        </row>
        <row r="742">
          <cell r="H742">
            <v>3629</v>
          </cell>
          <cell r="I742">
            <v>2357</v>
          </cell>
        </row>
        <row r="743">
          <cell r="H743">
            <v>1145</v>
          </cell>
          <cell r="I743">
            <v>2674</v>
          </cell>
        </row>
        <row r="744">
          <cell r="H744">
            <v>1965</v>
          </cell>
          <cell r="I744">
            <v>3034</v>
          </cell>
        </row>
        <row r="745">
          <cell r="H745">
            <v>2620</v>
          </cell>
          <cell r="I745">
            <v>2868</v>
          </cell>
        </row>
        <row r="746">
          <cell r="H746">
            <v>2846</v>
          </cell>
          <cell r="I746">
            <v>1939</v>
          </cell>
        </row>
        <row r="747">
          <cell r="H747">
            <v>913</v>
          </cell>
          <cell r="I747">
            <v>1894</v>
          </cell>
        </row>
        <row r="748">
          <cell r="H748">
            <v>1830</v>
          </cell>
          <cell r="I748">
            <v>2183</v>
          </cell>
        </row>
        <row r="749">
          <cell r="H749">
            <v>3775</v>
          </cell>
          <cell r="I749">
            <v>2423</v>
          </cell>
        </row>
        <row r="750">
          <cell r="H750">
            <v>6488</v>
          </cell>
          <cell r="I750">
            <v>4085</v>
          </cell>
        </row>
        <row r="751">
          <cell r="H751">
            <v>1434</v>
          </cell>
          <cell r="I751">
            <v>2698</v>
          </cell>
        </row>
        <row r="752">
          <cell r="H752">
            <v>1378</v>
          </cell>
          <cell r="I752">
            <v>4525</v>
          </cell>
        </row>
        <row r="753">
          <cell r="H753">
            <v>432</v>
          </cell>
          <cell r="I753">
            <v>2931</v>
          </cell>
        </row>
        <row r="754">
          <cell r="H754">
            <v>1314</v>
          </cell>
          <cell r="I754">
            <v>994</v>
          </cell>
        </row>
        <row r="755">
          <cell r="H755">
            <v>884</v>
          </cell>
          <cell r="I755">
            <v>2119</v>
          </cell>
        </row>
        <row r="756">
          <cell r="H756">
            <v>1836</v>
          </cell>
          <cell r="I756">
            <v>2977</v>
          </cell>
        </row>
        <row r="757">
          <cell r="H757">
            <v>2818</v>
          </cell>
          <cell r="I757">
            <v>1623</v>
          </cell>
        </row>
        <row r="758">
          <cell r="H758">
            <v>1183</v>
          </cell>
          <cell r="I758">
            <v>3447</v>
          </cell>
        </row>
        <row r="759">
          <cell r="H759">
            <v>623</v>
          </cell>
          <cell r="I759">
            <v>2229</v>
          </cell>
        </row>
        <row r="760">
          <cell r="H760">
            <v>1866</v>
          </cell>
          <cell r="I760">
            <v>3056</v>
          </cell>
        </row>
        <row r="761">
          <cell r="H761">
            <v>489</v>
          </cell>
          <cell r="I761">
            <v>1619</v>
          </cell>
        </row>
        <row r="762">
          <cell r="H762">
            <v>1255</v>
          </cell>
          <cell r="I762">
            <v>2424</v>
          </cell>
        </row>
        <row r="763">
          <cell r="H763">
            <v>1276.5</v>
          </cell>
          <cell r="I763">
            <v>1788</v>
          </cell>
        </row>
        <row r="764">
          <cell r="H764">
            <v>590</v>
          </cell>
          <cell r="I764">
            <v>1465</v>
          </cell>
        </row>
        <row r="765">
          <cell r="H765">
            <v>395</v>
          </cell>
          <cell r="I765">
            <v>799</v>
          </cell>
        </row>
        <row r="766">
          <cell r="H766">
            <v>193.5</v>
          </cell>
          <cell r="I766">
            <v>1647</v>
          </cell>
        </row>
        <row r="767">
          <cell r="H767">
            <v>3517</v>
          </cell>
          <cell r="I767">
            <v>2352</v>
          </cell>
        </row>
        <row r="768">
          <cell r="H768">
            <v>1115</v>
          </cell>
          <cell r="I768">
            <v>1269</v>
          </cell>
        </row>
        <row r="769">
          <cell r="H769">
            <v>1334</v>
          </cell>
          <cell r="I769">
            <v>2316</v>
          </cell>
        </row>
        <row r="770">
          <cell r="H770">
            <v>1625</v>
          </cell>
          <cell r="I770">
            <v>1884</v>
          </cell>
        </row>
        <row r="771">
          <cell r="H771">
            <v>1453</v>
          </cell>
          <cell r="I771">
            <v>3089</v>
          </cell>
        </row>
        <row r="772">
          <cell r="H772">
            <v>2143</v>
          </cell>
          <cell r="I772">
            <v>2415</v>
          </cell>
        </row>
        <row r="773">
          <cell r="H773">
            <v>1310</v>
          </cell>
          <cell r="I773">
            <v>3184</v>
          </cell>
        </row>
        <row r="774">
          <cell r="H774">
            <v>1630</v>
          </cell>
          <cell r="I774">
            <v>2270</v>
          </cell>
        </row>
        <row r="775">
          <cell r="H775">
            <v>2935</v>
          </cell>
          <cell r="I775">
            <v>1458</v>
          </cell>
        </row>
        <row r="776">
          <cell r="H776">
            <v>785</v>
          </cell>
          <cell r="I776">
            <v>2014</v>
          </cell>
        </row>
        <row r="777">
          <cell r="H777">
            <v>1122</v>
          </cell>
          <cell r="I777">
            <v>888</v>
          </cell>
        </row>
        <row r="778">
          <cell r="H778">
            <v>1812</v>
          </cell>
          <cell r="I778">
            <v>4887</v>
          </cell>
        </row>
        <row r="779">
          <cell r="H779">
            <v>2165</v>
          </cell>
          <cell r="I779">
            <v>2418</v>
          </cell>
        </row>
        <row r="780">
          <cell r="H780">
            <v>1402</v>
          </cell>
          <cell r="I780">
            <v>2360</v>
          </cell>
        </row>
        <row r="781">
          <cell r="H781">
            <v>3206</v>
          </cell>
          <cell r="I781">
            <v>2853</v>
          </cell>
        </row>
        <row r="782">
          <cell r="H782">
            <v>2450</v>
          </cell>
          <cell r="I782">
            <v>3901</v>
          </cell>
        </row>
        <row r="783">
          <cell r="H783">
            <v>1086</v>
          </cell>
          <cell r="I783">
            <v>1771</v>
          </cell>
        </row>
        <row r="784">
          <cell r="H784">
            <v>2304</v>
          </cell>
          <cell r="I784">
            <v>3307</v>
          </cell>
        </row>
        <row r="785">
          <cell r="H785">
            <v>1676</v>
          </cell>
          <cell r="I785">
            <v>2368</v>
          </cell>
        </row>
        <row r="786">
          <cell r="H786">
            <v>1685</v>
          </cell>
          <cell r="I786">
            <v>1933</v>
          </cell>
        </row>
        <row r="787">
          <cell r="H787">
            <v>1274</v>
          </cell>
          <cell r="I787">
            <v>1831</v>
          </cell>
        </row>
        <row r="788">
          <cell r="H788">
            <v>6893</v>
          </cell>
          <cell r="I788">
            <v>4947</v>
          </cell>
        </row>
        <row r="789">
          <cell r="H789">
            <v>1350</v>
          </cell>
          <cell r="I789">
            <v>1788</v>
          </cell>
        </row>
        <row r="790">
          <cell r="H790">
            <v>1686</v>
          </cell>
          <cell r="I790">
            <v>3869</v>
          </cell>
        </row>
        <row r="791">
          <cell r="H791">
            <v>1652</v>
          </cell>
          <cell r="I791">
            <v>1536</v>
          </cell>
        </row>
        <row r="792">
          <cell r="H792">
            <v>136</v>
          </cell>
          <cell r="I792">
            <v>3016</v>
          </cell>
        </row>
        <row r="793">
          <cell r="H793">
            <v>3371</v>
          </cell>
          <cell r="I793">
            <v>1590</v>
          </cell>
        </row>
        <row r="794">
          <cell r="H794">
            <v>830</v>
          </cell>
          <cell r="I794">
            <v>1181</v>
          </cell>
        </row>
        <row r="795">
          <cell r="H795">
            <v>1714</v>
          </cell>
          <cell r="I795">
            <v>520</v>
          </cell>
        </row>
        <row r="796">
          <cell r="H796">
            <v>1053</v>
          </cell>
          <cell r="I796">
            <v>1870</v>
          </cell>
        </row>
        <row r="797">
          <cell r="H797">
            <v>1777</v>
          </cell>
          <cell r="I797">
            <v>1559</v>
          </cell>
        </row>
        <row r="798">
          <cell r="H798">
            <v>4483</v>
          </cell>
          <cell r="I798">
            <v>4580</v>
          </cell>
        </row>
        <row r="799">
          <cell r="H799">
            <v>5070</v>
          </cell>
          <cell r="I799">
            <v>4393</v>
          </cell>
        </row>
        <row r="800">
          <cell r="H800">
            <v>853</v>
          </cell>
          <cell r="I800">
            <v>6029</v>
          </cell>
        </row>
        <row r="801">
          <cell r="H801">
            <v>1580</v>
          </cell>
          <cell r="I801">
            <v>3342</v>
          </cell>
        </row>
        <row r="802">
          <cell r="H802">
            <v>2041</v>
          </cell>
          <cell r="I802">
            <v>3874</v>
          </cell>
        </row>
        <row r="803">
          <cell r="H803">
            <v>2007</v>
          </cell>
          <cell r="I803">
            <v>2873</v>
          </cell>
        </row>
        <row r="804">
          <cell r="H804">
            <v>1563</v>
          </cell>
          <cell r="I804">
            <v>1795</v>
          </cell>
        </row>
        <row r="805">
          <cell r="H805">
            <v>2077</v>
          </cell>
          <cell r="I805">
            <v>6227</v>
          </cell>
        </row>
        <row r="806">
          <cell r="H806">
            <v>418</v>
          </cell>
          <cell r="I806">
            <v>6610</v>
          </cell>
        </row>
        <row r="807">
          <cell r="H807">
            <v>323</v>
          </cell>
          <cell r="I807">
            <v>1938</v>
          </cell>
        </row>
        <row r="808">
          <cell r="H808">
            <v>2617.5</v>
          </cell>
          <cell r="I808">
            <v>1290</v>
          </cell>
        </row>
        <row r="809">
          <cell r="H809">
            <v>1800</v>
          </cell>
          <cell r="I809">
            <v>2740</v>
          </cell>
        </row>
        <row r="810">
          <cell r="H810">
            <v>3274.5</v>
          </cell>
          <cell r="I810">
            <v>3013</v>
          </cell>
        </row>
        <row r="811">
          <cell r="H811">
            <v>1255</v>
          </cell>
          <cell r="I811">
            <v>3038</v>
          </cell>
        </row>
        <row r="812">
          <cell r="H812">
            <v>423</v>
          </cell>
          <cell r="I812">
            <v>5144</v>
          </cell>
        </row>
        <row r="813">
          <cell r="H813">
            <v>3512</v>
          </cell>
          <cell r="I813">
            <v>2326</v>
          </cell>
        </row>
        <row r="814">
          <cell r="H814">
            <v>1656.5</v>
          </cell>
          <cell r="I814">
            <v>3305</v>
          </cell>
        </row>
        <row r="815">
          <cell r="H815">
            <v>2462</v>
          </cell>
          <cell r="I815">
            <v>4989</v>
          </cell>
        </row>
        <row r="816">
          <cell r="H816">
            <v>550</v>
          </cell>
          <cell r="I816">
            <v>1977</v>
          </cell>
        </row>
        <row r="817">
          <cell r="H817">
            <v>3854.5</v>
          </cell>
          <cell r="I817">
            <v>3069</v>
          </cell>
        </row>
        <row r="818">
          <cell r="H818">
            <v>1734</v>
          </cell>
          <cell r="I818">
            <v>3522</v>
          </cell>
        </row>
        <row r="819">
          <cell r="H819">
            <v>1365</v>
          </cell>
          <cell r="I819">
            <v>2707</v>
          </cell>
        </row>
        <row r="820">
          <cell r="H820">
            <v>745</v>
          </cell>
          <cell r="I820">
            <v>1743</v>
          </cell>
        </row>
        <row r="821">
          <cell r="H821">
            <v>1056</v>
          </cell>
          <cell r="I821">
            <v>1900</v>
          </cell>
        </row>
        <row r="822">
          <cell r="H822">
            <v>265</v>
          </cell>
          <cell r="I822">
            <v>1149</v>
          </cell>
        </row>
        <row r="823">
          <cell r="H823">
            <v>1330</v>
          </cell>
          <cell r="I823">
            <v>1362</v>
          </cell>
        </row>
        <row r="824">
          <cell r="H824">
            <v>1349</v>
          </cell>
          <cell r="I824">
            <v>1538</v>
          </cell>
        </row>
        <row r="825">
          <cell r="H825">
            <v>266</v>
          </cell>
          <cell r="I825">
            <v>1105</v>
          </cell>
        </row>
        <row r="826">
          <cell r="H826">
            <v>1572</v>
          </cell>
          <cell r="I826">
            <v>3122</v>
          </cell>
        </row>
        <row r="827">
          <cell r="H827">
            <v>809</v>
          </cell>
          <cell r="I827">
            <v>1080</v>
          </cell>
        </row>
        <row r="828">
          <cell r="H828">
            <v>696</v>
          </cell>
          <cell r="I828">
            <v>2553</v>
          </cell>
        </row>
        <row r="829">
          <cell r="H829">
            <v>557</v>
          </cell>
          <cell r="I829">
            <v>1415</v>
          </cell>
        </row>
        <row r="830">
          <cell r="H830">
            <v>208</v>
          </cell>
          <cell r="I830">
            <v>996</v>
          </cell>
        </row>
        <row r="831">
          <cell r="H831">
            <v>2582</v>
          </cell>
          <cell r="I831">
            <v>2593</v>
          </cell>
        </row>
        <row r="832">
          <cell r="H832">
            <v>3301</v>
          </cell>
          <cell r="I832">
            <v>2621</v>
          </cell>
        </row>
        <row r="833">
          <cell r="H833">
            <v>2520</v>
          </cell>
          <cell r="I833">
            <v>2506</v>
          </cell>
        </row>
        <row r="834">
          <cell r="H834">
            <v>306</v>
          </cell>
          <cell r="I834">
            <v>1278</v>
          </cell>
        </row>
        <row r="835">
          <cell r="H835">
            <v>315</v>
          </cell>
          <cell r="I835">
            <v>1702</v>
          </cell>
        </row>
        <row r="836">
          <cell r="H836">
            <v>1902</v>
          </cell>
          <cell r="I836">
            <v>1932</v>
          </cell>
        </row>
        <row r="837">
          <cell r="H837">
            <v>2240</v>
          </cell>
          <cell r="I837">
            <v>1872</v>
          </cell>
        </row>
        <row r="838">
          <cell r="H838">
            <v>628</v>
          </cell>
          <cell r="I838">
            <v>911</v>
          </cell>
        </row>
        <row r="839">
          <cell r="H839">
            <v>1733</v>
          </cell>
          <cell r="I839">
            <v>1798</v>
          </cell>
        </row>
        <row r="840">
          <cell r="H840">
            <v>2457</v>
          </cell>
          <cell r="I840">
            <v>2035</v>
          </cell>
        </row>
        <row r="841">
          <cell r="H841">
            <v>2091</v>
          </cell>
          <cell r="I841">
            <v>1601</v>
          </cell>
        </row>
        <row r="842">
          <cell r="H842">
            <v>1503</v>
          </cell>
          <cell r="I842">
            <v>679</v>
          </cell>
        </row>
        <row r="843">
          <cell r="H843">
            <v>827</v>
          </cell>
          <cell r="I843">
            <v>999</v>
          </cell>
        </row>
        <row r="844">
          <cell r="H844">
            <v>389</v>
          </cell>
          <cell r="I844">
            <v>957</v>
          </cell>
        </row>
        <row r="845">
          <cell r="H845">
            <v>1066</v>
          </cell>
          <cell r="I845">
            <v>1281</v>
          </cell>
        </row>
        <row r="846">
          <cell r="H846">
            <v>883</v>
          </cell>
          <cell r="I846">
            <v>1697</v>
          </cell>
        </row>
        <row r="847">
          <cell r="H847">
            <v>2254</v>
          </cell>
          <cell r="I847">
            <v>1684</v>
          </cell>
        </row>
        <row r="848">
          <cell r="H848">
            <v>1188</v>
          </cell>
          <cell r="I848">
            <v>1510</v>
          </cell>
        </row>
        <row r="849">
          <cell r="H849">
            <v>2494</v>
          </cell>
          <cell r="I849">
            <v>1257</v>
          </cell>
        </row>
        <row r="850">
          <cell r="H850">
            <v>823</v>
          </cell>
          <cell r="I850">
            <v>1823</v>
          </cell>
        </row>
        <row r="851">
          <cell r="H851">
            <v>5276.5</v>
          </cell>
          <cell r="I851">
            <v>3784</v>
          </cell>
        </row>
        <row r="852">
          <cell r="H852">
            <v>2461</v>
          </cell>
          <cell r="I852">
            <v>2868</v>
          </cell>
        </row>
        <row r="853">
          <cell r="H853">
            <v>1902</v>
          </cell>
          <cell r="I853">
            <v>1761</v>
          </cell>
        </row>
        <row r="854">
          <cell r="H854">
            <v>1983</v>
          </cell>
          <cell r="I854">
            <v>2676</v>
          </cell>
        </row>
        <row r="855">
          <cell r="H855">
            <v>1984</v>
          </cell>
          <cell r="I855">
            <v>2319</v>
          </cell>
        </row>
        <row r="856">
          <cell r="H856">
            <v>3732</v>
          </cell>
          <cell r="I856">
            <v>7055</v>
          </cell>
        </row>
        <row r="857">
          <cell r="H857">
            <v>3461.5</v>
          </cell>
          <cell r="I857">
            <v>3934</v>
          </cell>
        </row>
        <row r="858">
          <cell r="H858">
            <v>252</v>
          </cell>
          <cell r="I858">
            <v>2475</v>
          </cell>
        </row>
        <row r="859">
          <cell r="H859">
            <v>1249.5</v>
          </cell>
          <cell r="I859">
            <v>2233</v>
          </cell>
        </row>
        <row r="860">
          <cell r="H860">
            <v>1621</v>
          </cell>
          <cell r="I860">
            <v>2589</v>
          </cell>
        </row>
        <row r="861">
          <cell r="H861">
            <v>374</v>
          </cell>
          <cell r="I861">
            <v>3438</v>
          </cell>
        </row>
        <row r="862">
          <cell r="H862">
            <v>1100</v>
          </cell>
          <cell r="I862">
            <v>1343</v>
          </cell>
        </row>
        <row r="863">
          <cell r="H863">
            <v>174</v>
          </cell>
          <cell r="I863">
            <v>2182</v>
          </cell>
        </row>
        <row r="864">
          <cell r="H864">
            <v>550</v>
          </cell>
          <cell r="I864">
            <v>2102</v>
          </cell>
        </row>
        <row r="865">
          <cell r="H865">
            <v>4791</v>
          </cell>
          <cell r="I865">
            <v>2944</v>
          </cell>
        </row>
        <row r="866">
          <cell r="H866">
            <v>1855</v>
          </cell>
          <cell r="I866">
            <v>3155</v>
          </cell>
        </row>
        <row r="867">
          <cell r="H867">
            <v>1036</v>
          </cell>
          <cell r="I867">
            <v>1190</v>
          </cell>
        </row>
        <row r="868">
          <cell r="H868">
            <v>2656</v>
          </cell>
          <cell r="I868">
            <v>137</v>
          </cell>
        </row>
        <row r="869">
          <cell r="H869">
            <v>956</v>
          </cell>
          <cell r="I869">
            <v>1075</v>
          </cell>
        </row>
        <row r="870">
          <cell r="H870">
            <v>261.5</v>
          </cell>
          <cell r="I870">
            <v>1332</v>
          </cell>
        </row>
        <row r="871">
          <cell r="H871">
            <v>1318.5</v>
          </cell>
          <cell r="I871">
            <v>2785</v>
          </cell>
        </row>
        <row r="872">
          <cell r="H872">
            <v>-1.5</v>
          </cell>
          <cell r="I872">
            <v>3118</v>
          </cell>
        </row>
        <row r="873">
          <cell r="H873">
            <v>423.5</v>
          </cell>
          <cell r="I873">
            <v>2572</v>
          </cell>
        </row>
        <row r="874">
          <cell r="H874">
            <v>2744</v>
          </cell>
          <cell r="I874">
            <v>3130</v>
          </cell>
        </row>
        <row r="875">
          <cell r="H875">
            <v>435</v>
          </cell>
          <cell r="I875">
            <v>4257</v>
          </cell>
        </row>
        <row r="876">
          <cell r="H876">
            <v>1116</v>
          </cell>
          <cell r="I876">
            <v>3025</v>
          </cell>
        </row>
        <row r="877">
          <cell r="H877">
            <v>1040</v>
          </cell>
          <cell r="I877">
            <v>1918</v>
          </cell>
        </row>
        <row r="878">
          <cell r="H878">
            <v>495.5</v>
          </cell>
          <cell r="I878">
            <v>2642</v>
          </cell>
        </row>
        <row r="879">
          <cell r="H879">
            <v>168.5</v>
          </cell>
          <cell r="I879">
            <v>3488</v>
          </cell>
        </row>
        <row r="880">
          <cell r="H880">
            <v>250</v>
          </cell>
          <cell r="I880">
            <v>2813</v>
          </cell>
        </row>
        <row r="881">
          <cell r="H881">
            <v>220.5</v>
          </cell>
          <cell r="I881">
            <v>3999</v>
          </cell>
        </row>
        <row r="882">
          <cell r="H882">
            <v>-77.5</v>
          </cell>
          <cell r="I882">
            <v>3359</v>
          </cell>
        </row>
        <row r="883">
          <cell r="H883">
            <v>-98</v>
          </cell>
          <cell r="I883">
            <v>5920</v>
          </cell>
        </row>
        <row r="884">
          <cell r="H884">
            <v>167.5</v>
          </cell>
          <cell r="I884">
            <v>4792</v>
          </cell>
        </row>
        <row r="885">
          <cell r="H885">
            <v>-83.5</v>
          </cell>
          <cell r="I885">
            <v>4226</v>
          </cell>
        </row>
        <row r="886">
          <cell r="H886">
            <v>1240.5</v>
          </cell>
          <cell r="I886">
            <v>4109</v>
          </cell>
        </row>
        <row r="887">
          <cell r="H887">
            <v>500</v>
          </cell>
          <cell r="I887">
            <v>3133</v>
          </cell>
        </row>
        <row r="888">
          <cell r="H888">
            <v>272.5</v>
          </cell>
          <cell r="I888">
            <v>5299</v>
          </cell>
        </row>
        <row r="889">
          <cell r="H889">
            <v>322.5</v>
          </cell>
          <cell r="I889">
            <v>7049</v>
          </cell>
        </row>
        <row r="890">
          <cell r="H890">
            <v>909.5</v>
          </cell>
          <cell r="I890">
            <v>2025</v>
          </cell>
        </row>
        <row r="891">
          <cell r="H891">
            <v>172.5</v>
          </cell>
          <cell r="I891">
            <v>6254</v>
          </cell>
        </row>
        <row r="892">
          <cell r="H892">
            <v>-77.5</v>
          </cell>
          <cell r="I892">
            <v>3534</v>
          </cell>
        </row>
        <row r="893">
          <cell r="H893">
            <v>1738.5</v>
          </cell>
          <cell r="I893">
            <v>3002</v>
          </cell>
        </row>
        <row r="894">
          <cell r="H894">
            <v>2417</v>
          </cell>
          <cell r="I894">
            <v>3923</v>
          </cell>
        </row>
        <row r="895">
          <cell r="H895">
            <v>256.5</v>
          </cell>
          <cell r="I895">
            <v>4364</v>
          </cell>
        </row>
        <row r="896">
          <cell r="H896">
            <v>481.5</v>
          </cell>
          <cell r="I896">
            <v>3336</v>
          </cell>
        </row>
        <row r="897">
          <cell r="H897">
            <v>168.5</v>
          </cell>
          <cell r="I897">
            <v>4430</v>
          </cell>
        </row>
        <row r="898">
          <cell r="H898">
            <v>222.5</v>
          </cell>
          <cell r="I898">
            <v>2527</v>
          </cell>
        </row>
        <row r="899">
          <cell r="H899">
            <v>257.5</v>
          </cell>
          <cell r="I899">
            <v>4516</v>
          </cell>
        </row>
        <row r="900">
          <cell r="H900">
            <v>322.5</v>
          </cell>
          <cell r="I900">
            <v>4428</v>
          </cell>
        </row>
        <row r="901">
          <cell r="H901">
            <v>-53</v>
          </cell>
          <cell r="I901">
            <v>5583</v>
          </cell>
        </row>
        <row r="902">
          <cell r="H902">
            <v>1564.5</v>
          </cell>
          <cell r="I902">
            <v>3496</v>
          </cell>
        </row>
        <row r="903">
          <cell r="H903">
            <v>1105</v>
          </cell>
          <cell r="I903">
            <v>2719</v>
          </cell>
        </row>
        <row r="904">
          <cell r="H904">
            <v>1024</v>
          </cell>
          <cell r="I904">
            <v>3627</v>
          </cell>
        </row>
        <row r="905">
          <cell r="H905">
            <v>1576</v>
          </cell>
          <cell r="I905">
            <v>3846</v>
          </cell>
        </row>
        <row r="906">
          <cell r="H906">
            <v>1099</v>
          </cell>
          <cell r="I906">
            <v>1981</v>
          </cell>
        </row>
        <row r="907">
          <cell r="H907">
            <v>130</v>
          </cell>
          <cell r="I907">
            <v>3497</v>
          </cell>
        </row>
        <row r="908">
          <cell r="H908">
            <v>1381</v>
          </cell>
          <cell r="I908">
            <v>3094</v>
          </cell>
        </row>
        <row r="909">
          <cell r="H909">
            <v>2092</v>
          </cell>
          <cell r="I909">
            <v>3889</v>
          </cell>
        </row>
        <row r="910">
          <cell r="H910">
            <v>1477</v>
          </cell>
          <cell r="I910">
            <v>3013</v>
          </cell>
        </row>
        <row r="911">
          <cell r="H911">
            <v>2865</v>
          </cell>
          <cell r="I911">
            <v>2924</v>
          </cell>
        </row>
        <row r="912">
          <cell r="H912">
            <v>1532</v>
          </cell>
          <cell r="I912">
            <v>3364</v>
          </cell>
        </row>
        <row r="913">
          <cell r="H913">
            <v>4418</v>
          </cell>
          <cell r="I913">
            <v>1753</v>
          </cell>
        </row>
        <row r="914">
          <cell r="H914">
            <v>1384</v>
          </cell>
          <cell r="I914">
            <v>1804</v>
          </cell>
        </row>
        <row r="915">
          <cell r="H915">
            <v>-117</v>
          </cell>
          <cell r="I915">
            <v>1897</v>
          </cell>
        </row>
        <row r="916">
          <cell r="H916">
            <v>862</v>
          </cell>
          <cell r="I916">
            <v>2171</v>
          </cell>
        </row>
        <row r="917">
          <cell r="H917">
            <v>3903</v>
          </cell>
          <cell r="I917">
            <v>2509</v>
          </cell>
        </row>
        <row r="918">
          <cell r="H918">
            <v>1232</v>
          </cell>
          <cell r="I918">
            <v>1352</v>
          </cell>
        </row>
        <row r="919">
          <cell r="H919">
            <v>-1313</v>
          </cell>
          <cell r="I919">
            <v>3596</v>
          </cell>
        </row>
        <row r="920">
          <cell r="H920">
            <v>1089</v>
          </cell>
          <cell r="I920">
            <v>2421</v>
          </cell>
        </row>
        <row r="921">
          <cell r="H921">
            <v>4956</v>
          </cell>
          <cell r="I921">
            <v>3656</v>
          </cell>
        </row>
        <row r="922">
          <cell r="H922">
            <v>1183</v>
          </cell>
          <cell r="I922">
            <v>1716</v>
          </cell>
        </row>
        <row r="923">
          <cell r="H923">
            <v>1798</v>
          </cell>
          <cell r="I923">
            <v>4574</v>
          </cell>
        </row>
        <row r="924">
          <cell r="H924">
            <v>1560</v>
          </cell>
          <cell r="I924">
            <v>2163</v>
          </cell>
        </row>
        <row r="925">
          <cell r="H925">
            <v>1619</v>
          </cell>
          <cell r="I925">
            <v>2515</v>
          </cell>
        </row>
        <row r="926">
          <cell r="H926">
            <v>668</v>
          </cell>
          <cell r="I926">
            <v>1331</v>
          </cell>
        </row>
        <row r="927">
          <cell r="H927">
            <v>152</v>
          </cell>
          <cell r="I927">
            <v>2231</v>
          </cell>
        </row>
        <row r="928">
          <cell r="H928">
            <v>357</v>
          </cell>
          <cell r="I928">
            <v>860</v>
          </cell>
        </row>
        <row r="929">
          <cell r="H929">
            <v>2921</v>
          </cell>
          <cell r="I929">
            <v>2453</v>
          </cell>
        </row>
        <row r="930">
          <cell r="H930">
            <v>1153</v>
          </cell>
          <cell r="I930">
            <v>1334</v>
          </cell>
        </row>
        <row r="931">
          <cell r="H931">
            <v>56</v>
          </cell>
          <cell r="I931">
            <v>1765</v>
          </cell>
        </row>
        <row r="932">
          <cell r="H932">
            <v>56</v>
          </cell>
          <cell r="I932">
            <v>2264</v>
          </cell>
        </row>
        <row r="933">
          <cell r="H933">
            <v>1219</v>
          </cell>
          <cell r="I933">
            <v>2508</v>
          </cell>
        </row>
        <row r="934">
          <cell r="H934">
            <v>481</v>
          </cell>
          <cell r="I934">
            <v>2163</v>
          </cell>
        </row>
        <row r="935">
          <cell r="H935">
            <v>-14</v>
          </cell>
          <cell r="I935">
            <v>2592</v>
          </cell>
        </row>
        <row r="936">
          <cell r="H936">
            <v>1264</v>
          </cell>
          <cell r="I936">
            <v>1126</v>
          </cell>
        </row>
        <row r="937">
          <cell r="H937">
            <v>1332</v>
          </cell>
          <cell r="I937">
            <v>864</v>
          </cell>
        </row>
        <row r="938">
          <cell r="H938">
            <v>2966</v>
          </cell>
          <cell r="I938">
            <v>1300</v>
          </cell>
        </row>
        <row r="939">
          <cell r="H939">
            <v>1946</v>
          </cell>
          <cell r="I939">
            <v>1461</v>
          </cell>
        </row>
        <row r="940">
          <cell r="H940">
            <v>765</v>
          </cell>
          <cell r="I940">
            <v>1807</v>
          </cell>
        </row>
        <row r="941">
          <cell r="H941">
            <v>1118</v>
          </cell>
          <cell r="I941">
            <v>1971</v>
          </cell>
        </row>
        <row r="942">
          <cell r="H942">
            <v>1742</v>
          </cell>
          <cell r="I942">
            <v>2074</v>
          </cell>
        </row>
        <row r="943">
          <cell r="H943">
            <v>1144</v>
          </cell>
          <cell r="I943">
            <v>1272</v>
          </cell>
        </row>
        <row r="944">
          <cell r="H944">
            <v>450</v>
          </cell>
          <cell r="I944">
            <v>3128</v>
          </cell>
        </row>
        <row r="945">
          <cell r="H945">
            <v>2352.5</v>
          </cell>
          <cell r="I945">
            <v>2348</v>
          </cell>
        </row>
        <row r="946">
          <cell r="H946">
            <v>1882</v>
          </cell>
          <cell r="I946">
            <v>1759</v>
          </cell>
        </row>
        <row r="947">
          <cell r="H947">
            <v>817</v>
          </cell>
          <cell r="I947">
            <v>2971</v>
          </cell>
        </row>
        <row r="948">
          <cell r="H948">
            <v>948.5</v>
          </cell>
          <cell r="I948">
            <v>3230</v>
          </cell>
        </row>
        <row r="949">
          <cell r="H949">
            <v>4809</v>
          </cell>
          <cell r="I949">
            <v>1695</v>
          </cell>
        </row>
        <row r="950">
          <cell r="H950">
            <v>2227</v>
          </cell>
          <cell r="I950">
            <v>1711</v>
          </cell>
        </row>
        <row r="951">
          <cell r="H951">
            <v>2505</v>
          </cell>
          <cell r="I951">
            <v>2661</v>
          </cell>
        </row>
        <row r="952">
          <cell r="H952">
            <v>2930</v>
          </cell>
          <cell r="I952">
            <v>2946</v>
          </cell>
        </row>
        <row r="953">
          <cell r="H953">
            <v>3236</v>
          </cell>
          <cell r="I953">
            <v>1037</v>
          </cell>
        </row>
        <row r="954">
          <cell r="H954">
            <v>528</v>
          </cell>
          <cell r="I954">
            <v>2974</v>
          </cell>
        </row>
        <row r="955">
          <cell r="H955">
            <v>4348</v>
          </cell>
          <cell r="I955">
            <v>3137</v>
          </cell>
        </row>
        <row r="956">
          <cell r="H956">
            <v>2049</v>
          </cell>
          <cell r="I956">
            <v>2661</v>
          </cell>
        </row>
        <row r="957">
          <cell r="H957">
            <v>5853</v>
          </cell>
          <cell r="I957">
            <v>1930</v>
          </cell>
        </row>
        <row r="958">
          <cell r="H958">
            <v>1584</v>
          </cell>
          <cell r="I958">
            <v>2951</v>
          </cell>
        </row>
        <row r="959">
          <cell r="H959">
            <v>1898</v>
          </cell>
          <cell r="I959">
            <v>1604</v>
          </cell>
        </row>
        <row r="960">
          <cell r="H960">
            <v>2278</v>
          </cell>
          <cell r="I960">
            <v>3384</v>
          </cell>
        </row>
        <row r="961">
          <cell r="H961">
            <v>2784</v>
          </cell>
          <cell r="I961">
            <v>3039</v>
          </cell>
        </row>
        <row r="962">
          <cell r="H962">
            <v>3147</v>
          </cell>
          <cell r="I962">
            <v>1650</v>
          </cell>
        </row>
        <row r="963">
          <cell r="H963">
            <v>2673.5</v>
          </cell>
          <cell r="I963">
            <v>3409</v>
          </cell>
        </row>
        <row r="964">
          <cell r="H964">
            <v>3205</v>
          </cell>
          <cell r="I964">
            <v>3934</v>
          </cell>
        </row>
        <row r="965">
          <cell r="H965">
            <v>1633</v>
          </cell>
          <cell r="I965">
            <v>2351</v>
          </cell>
        </row>
        <row r="966">
          <cell r="H966">
            <v>361.5</v>
          </cell>
          <cell r="I966">
            <v>5392</v>
          </cell>
        </row>
        <row r="967">
          <cell r="H967">
            <v>882.5</v>
          </cell>
          <cell r="I967">
            <v>2356</v>
          </cell>
        </row>
        <row r="968">
          <cell r="H968">
            <v>197.5</v>
          </cell>
          <cell r="I968">
            <v>2589</v>
          </cell>
        </row>
        <row r="969">
          <cell r="H969">
            <v>-53.5</v>
          </cell>
          <cell r="I969">
            <v>3854</v>
          </cell>
        </row>
        <row r="970">
          <cell r="H970">
            <v>-53.5</v>
          </cell>
          <cell r="I970">
            <v>3778</v>
          </cell>
        </row>
        <row r="971">
          <cell r="H971">
            <v>28.5</v>
          </cell>
          <cell r="I971">
            <v>4557</v>
          </cell>
        </row>
        <row r="972">
          <cell r="H972">
            <v>521.5</v>
          </cell>
          <cell r="I972">
            <v>4778</v>
          </cell>
        </row>
        <row r="973">
          <cell r="H973">
            <v>711.5</v>
          </cell>
          <cell r="I973">
            <v>5303</v>
          </cell>
        </row>
        <row r="974">
          <cell r="H974">
            <v>1914.5</v>
          </cell>
          <cell r="I974">
            <v>4778</v>
          </cell>
        </row>
        <row r="975">
          <cell r="H975">
            <v>221.5</v>
          </cell>
          <cell r="I975">
            <v>3670</v>
          </cell>
        </row>
        <row r="976">
          <cell r="H976">
            <v>416.5</v>
          </cell>
          <cell r="I976">
            <v>4114</v>
          </cell>
        </row>
        <row r="977">
          <cell r="H977">
            <v>-3.5</v>
          </cell>
          <cell r="I977">
            <v>4076</v>
          </cell>
        </row>
        <row r="978">
          <cell r="H978">
            <v>-78.5</v>
          </cell>
          <cell r="I978">
            <v>3704</v>
          </cell>
        </row>
        <row r="979">
          <cell r="H979">
            <v>-33.5</v>
          </cell>
          <cell r="I979">
            <v>1562</v>
          </cell>
        </row>
        <row r="980">
          <cell r="H980">
            <v>745.5</v>
          </cell>
          <cell r="I980">
            <v>3672</v>
          </cell>
        </row>
        <row r="981">
          <cell r="H981">
            <v>-78.5</v>
          </cell>
          <cell r="I981">
            <v>4159</v>
          </cell>
        </row>
        <row r="982">
          <cell r="H982">
            <v>0</v>
          </cell>
          <cell r="I982">
            <v>2661</v>
          </cell>
        </row>
        <row r="983">
          <cell r="H983">
            <v>1016.5</v>
          </cell>
          <cell r="I983">
            <v>188</v>
          </cell>
        </row>
        <row r="984">
          <cell r="H984">
            <v>272.5</v>
          </cell>
          <cell r="I984">
            <v>3036</v>
          </cell>
        </row>
        <row r="985">
          <cell r="H985">
            <v>956</v>
          </cell>
          <cell r="I985">
            <v>2694</v>
          </cell>
        </row>
        <row r="986">
          <cell r="H986">
            <v>1567.5</v>
          </cell>
          <cell r="I986">
            <v>2864</v>
          </cell>
        </row>
        <row r="987">
          <cell r="H987">
            <v>2405.5</v>
          </cell>
          <cell r="I987">
            <v>2707</v>
          </cell>
        </row>
        <row r="988">
          <cell r="H988">
            <v>1511.5</v>
          </cell>
          <cell r="I988">
            <v>3398</v>
          </cell>
        </row>
        <row r="989">
          <cell r="H989">
            <v>1463.5</v>
          </cell>
          <cell r="I989">
            <v>10168</v>
          </cell>
        </row>
        <row r="990">
          <cell r="H990">
            <v>2463.5</v>
          </cell>
          <cell r="I990">
            <v>2447</v>
          </cell>
        </row>
        <row r="991">
          <cell r="H991">
            <v>1944</v>
          </cell>
          <cell r="I991">
            <v>4702</v>
          </cell>
        </row>
        <row r="992">
          <cell r="H992">
            <v>1179</v>
          </cell>
          <cell r="I992">
            <v>681</v>
          </cell>
        </row>
        <row r="993">
          <cell r="H993">
            <v>3537</v>
          </cell>
          <cell r="I993">
            <v>296</v>
          </cell>
        </row>
        <row r="994">
          <cell r="H994">
            <v>212</v>
          </cell>
          <cell r="I994">
            <v>6447</v>
          </cell>
        </row>
        <row r="995">
          <cell r="H995">
            <v>1611.5</v>
          </cell>
          <cell r="I995">
            <v>1772</v>
          </cell>
        </row>
        <row r="996">
          <cell r="H996">
            <v>4984</v>
          </cell>
          <cell r="I996">
            <v>1449</v>
          </cell>
        </row>
        <row r="997">
          <cell r="H997">
            <v>2451</v>
          </cell>
          <cell r="I997">
            <v>1598</v>
          </cell>
        </row>
        <row r="998">
          <cell r="H998">
            <v>350</v>
          </cell>
          <cell r="I998">
            <v>3117</v>
          </cell>
        </row>
        <row r="999">
          <cell r="H999">
            <v>1692.5</v>
          </cell>
          <cell r="I999">
            <v>1548</v>
          </cell>
        </row>
        <row r="1000">
          <cell r="H1000">
            <v>2515</v>
          </cell>
          <cell r="I1000">
            <v>1853</v>
          </cell>
        </row>
        <row r="1001">
          <cell r="H1001">
            <v>272</v>
          </cell>
          <cell r="I1001">
            <v>2331</v>
          </cell>
        </row>
        <row r="1002">
          <cell r="H1002">
            <v>372</v>
          </cell>
          <cell r="I1002">
            <v>2633</v>
          </cell>
        </row>
        <row r="1003">
          <cell r="H1003">
            <v>5333</v>
          </cell>
          <cell r="I1003">
            <v>814</v>
          </cell>
        </row>
        <row r="1004">
          <cell r="H1004">
            <v>1571</v>
          </cell>
          <cell r="I1004">
            <v>3594</v>
          </cell>
        </row>
        <row r="1005">
          <cell r="H1005">
            <v>1986.5</v>
          </cell>
          <cell r="I1005">
            <v>2139</v>
          </cell>
        </row>
        <row r="1006">
          <cell r="H1006">
            <v>771</v>
          </cell>
          <cell r="I1006">
            <v>1615</v>
          </cell>
        </row>
        <row r="1007">
          <cell r="H1007">
            <v>297</v>
          </cell>
          <cell r="I1007">
            <v>3154</v>
          </cell>
        </row>
        <row r="1008">
          <cell r="H1008">
            <v>147</v>
          </cell>
          <cell r="I1008">
            <v>1574</v>
          </cell>
        </row>
        <row r="1009">
          <cell r="H1009">
            <v>53</v>
          </cell>
          <cell r="I1009">
            <v>3237</v>
          </cell>
        </row>
        <row r="1010">
          <cell r="H1010">
            <v>415</v>
          </cell>
          <cell r="I1010">
            <v>1734</v>
          </cell>
        </row>
        <row r="1011">
          <cell r="H1011">
            <v>4215.5</v>
          </cell>
          <cell r="I1011">
            <v>4740</v>
          </cell>
        </row>
        <row r="1012">
          <cell r="H1012">
            <v>8155</v>
          </cell>
          <cell r="I1012">
            <v>2748</v>
          </cell>
        </row>
        <row r="1013">
          <cell r="H1013">
            <v>7674</v>
          </cell>
          <cell r="I1013">
            <v>3567</v>
          </cell>
        </row>
        <row r="1014">
          <cell r="H1014">
            <v>345</v>
          </cell>
          <cell r="I1014">
            <v>4461</v>
          </cell>
        </row>
        <row r="1015">
          <cell r="H1015">
            <v>2174</v>
          </cell>
          <cell r="I1015">
            <v>857</v>
          </cell>
        </row>
        <row r="1016">
          <cell r="H1016">
            <v>8409</v>
          </cell>
          <cell r="I1016">
            <v>3356</v>
          </cell>
        </row>
        <row r="1017">
          <cell r="H1017">
            <v>1249</v>
          </cell>
          <cell r="I1017">
            <v>2516</v>
          </cell>
        </row>
        <row r="1018">
          <cell r="H1018">
            <v>360</v>
          </cell>
          <cell r="I1018">
            <v>4249</v>
          </cell>
        </row>
        <row r="1019">
          <cell r="H1019">
            <v>842.5</v>
          </cell>
          <cell r="I1019">
            <v>2895</v>
          </cell>
        </row>
        <row r="1020">
          <cell r="H1020">
            <v>1646.5</v>
          </cell>
          <cell r="I1020">
            <v>3274</v>
          </cell>
        </row>
        <row r="1021">
          <cell r="H1021">
            <v>5859</v>
          </cell>
          <cell r="I1021">
            <v>971</v>
          </cell>
        </row>
        <row r="1022">
          <cell r="H1022">
            <v>375</v>
          </cell>
          <cell r="I1022">
            <v>1421</v>
          </cell>
        </row>
        <row r="1023">
          <cell r="H1023">
            <v>532.5</v>
          </cell>
          <cell r="I1023">
            <v>1996</v>
          </cell>
        </row>
        <row r="1024">
          <cell r="H1024">
            <v>4783.5</v>
          </cell>
          <cell r="I1024">
            <v>1335</v>
          </cell>
        </row>
        <row r="1025">
          <cell r="H1025">
            <v>997.5</v>
          </cell>
          <cell r="I1025">
            <v>3565</v>
          </cell>
        </row>
        <row r="1026">
          <cell r="H1026">
            <v>1144.5</v>
          </cell>
          <cell r="I1026">
            <v>3168</v>
          </cell>
        </row>
        <row r="1027">
          <cell r="H1027">
            <v>458.5</v>
          </cell>
          <cell r="I1027">
            <v>3258</v>
          </cell>
        </row>
        <row r="1028">
          <cell r="H1028">
            <v>1048.5</v>
          </cell>
          <cell r="I1028">
            <v>1445</v>
          </cell>
        </row>
        <row r="1029">
          <cell r="H1029">
            <v>941.5</v>
          </cell>
          <cell r="I1029">
            <v>1526</v>
          </cell>
        </row>
        <row r="1030">
          <cell r="H1030">
            <v>1308.5</v>
          </cell>
          <cell r="I1030">
            <v>1672</v>
          </cell>
        </row>
        <row r="1031">
          <cell r="H1031">
            <v>2144.5</v>
          </cell>
          <cell r="I1031">
            <v>1550</v>
          </cell>
        </row>
        <row r="1032">
          <cell r="H1032">
            <v>380</v>
          </cell>
          <cell r="I1032">
            <v>1046</v>
          </cell>
        </row>
        <row r="1033">
          <cell r="H1033">
            <v>605</v>
          </cell>
          <cell r="I1033">
            <v>2299</v>
          </cell>
        </row>
        <row r="1034">
          <cell r="H1034">
            <v>1932</v>
          </cell>
          <cell r="I1034">
            <v>3110</v>
          </cell>
        </row>
        <row r="1035">
          <cell r="H1035">
            <v>2218</v>
          </cell>
          <cell r="I1035">
            <v>3371</v>
          </cell>
        </row>
        <row r="1036">
          <cell r="H1036">
            <v>1984</v>
          </cell>
          <cell r="I1036">
            <v>3869</v>
          </cell>
        </row>
        <row r="1037">
          <cell r="H1037">
            <v>964</v>
          </cell>
          <cell r="I1037">
            <v>2390</v>
          </cell>
        </row>
        <row r="1038">
          <cell r="H1038">
            <v>1646</v>
          </cell>
          <cell r="I1038">
            <v>2328</v>
          </cell>
        </row>
        <row r="1039">
          <cell r="H1039">
            <v>1332</v>
          </cell>
          <cell r="I1039">
            <v>2858</v>
          </cell>
        </row>
        <row r="1040">
          <cell r="H1040">
            <v>1823</v>
          </cell>
          <cell r="I1040">
            <v>2040</v>
          </cell>
        </row>
        <row r="1041">
          <cell r="H1041">
            <v>573</v>
          </cell>
          <cell r="I1041">
            <v>649</v>
          </cell>
        </row>
        <row r="1042">
          <cell r="H1042">
            <v>525</v>
          </cell>
          <cell r="I1042">
            <v>2300</v>
          </cell>
        </row>
        <row r="1043">
          <cell r="H1043">
            <v>963</v>
          </cell>
          <cell r="I1043">
            <v>3538</v>
          </cell>
        </row>
        <row r="1044">
          <cell r="H1044">
            <v>2307</v>
          </cell>
          <cell r="I1044">
            <v>801</v>
          </cell>
        </row>
        <row r="1045">
          <cell r="H1045">
            <v>805</v>
          </cell>
          <cell r="I1045">
            <v>3926</v>
          </cell>
        </row>
        <row r="1046">
          <cell r="H1046">
            <v>3064</v>
          </cell>
          <cell r="I1046">
            <v>3730</v>
          </cell>
        </row>
        <row r="1047">
          <cell r="H1047">
            <v>2182</v>
          </cell>
          <cell r="I1047">
            <v>3076</v>
          </cell>
        </row>
        <row r="1048">
          <cell r="H1048">
            <v>2046</v>
          </cell>
          <cell r="I1048">
            <v>3033</v>
          </cell>
        </row>
        <row r="1049">
          <cell r="H1049">
            <v>2264</v>
          </cell>
          <cell r="I1049">
            <v>3406</v>
          </cell>
        </row>
        <row r="1050">
          <cell r="H1050">
            <v>1845</v>
          </cell>
          <cell r="I1050">
            <v>2880</v>
          </cell>
        </row>
        <row r="1051">
          <cell r="H1051">
            <v>2182</v>
          </cell>
          <cell r="I1051">
            <v>3547</v>
          </cell>
        </row>
        <row r="1052">
          <cell r="H1052">
            <v>2156</v>
          </cell>
          <cell r="I1052">
            <v>4101</v>
          </cell>
        </row>
        <row r="1053">
          <cell r="H1053">
            <v>1877.5</v>
          </cell>
          <cell r="I1053">
            <v>1022</v>
          </cell>
        </row>
        <row r="1054">
          <cell r="H1054">
            <v>721.5</v>
          </cell>
          <cell r="I1054">
            <v>2054</v>
          </cell>
        </row>
        <row r="1055">
          <cell r="H1055">
            <v>470.5</v>
          </cell>
          <cell r="I1055">
            <v>3462</v>
          </cell>
        </row>
        <row r="1056">
          <cell r="H1056">
            <v>751.5</v>
          </cell>
          <cell r="I1056">
            <v>1041</v>
          </cell>
        </row>
        <row r="1057">
          <cell r="H1057">
            <v>353.5</v>
          </cell>
          <cell r="I1057">
            <v>620</v>
          </cell>
        </row>
        <row r="1058">
          <cell r="H1058">
            <v>308.5</v>
          </cell>
          <cell r="I1058">
            <v>1191</v>
          </cell>
        </row>
        <row r="1059">
          <cell r="H1059">
            <v>-15.5</v>
          </cell>
          <cell r="I1059">
            <v>1316</v>
          </cell>
        </row>
        <row r="1060">
          <cell r="H1060">
            <v>1543.5</v>
          </cell>
          <cell r="I1060">
            <v>1975</v>
          </cell>
        </row>
        <row r="1061">
          <cell r="H1061">
            <v>2214</v>
          </cell>
          <cell r="I1061">
            <v>1213</v>
          </cell>
        </row>
        <row r="1062">
          <cell r="H1062">
            <v>-15.5</v>
          </cell>
          <cell r="I1062">
            <v>2031</v>
          </cell>
        </row>
        <row r="1063">
          <cell r="H1063">
            <v>1602.5</v>
          </cell>
          <cell r="I1063">
            <v>3463</v>
          </cell>
        </row>
        <row r="1064">
          <cell r="H1064">
            <v>1454</v>
          </cell>
          <cell r="I1064">
            <v>782</v>
          </cell>
        </row>
        <row r="1065">
          <cell r="H1065">
            <v>139</v>
          </cell>
          <cell r="I1065">
            <v>2900</v>
          </cell>
        </row>
        <row r="1066">
          <cell r="H1066">
            <v>311</v>
          </cell>
          <cell r="I1066">
            <v>2000</v>
          </cell>
        </row>
        <row r="1067">
          <cell r="H1067">
            <v>1369</v>
          </cell>
          <cell r="I1067">
            <v>2598</v>
          </cell>
        </row>
        <row r="1068">
          <cell r="H1068">
            <v>-69</v>
          </cell>
          <cell r="I1068">
            <v>2231</v>
          </cell>
        </row>
        <row r="1069">
          <cell r="H1069">
            <v>-419</v>
          </cell>
          <cell r="I1069">
            <v>2461</v>
          </cell>
        </row>
        <row r="1070">
          <cell r="H1070">
            <v>967</v>
          </cell>
          <cell r="I1070">
            <v>2886</v>
          </cell>
        </row>
        <row r="1071">
          <cell r="H1071">
            <v>261</v>
          </cell>
          <cell r="I1071">
            <v>2213</v>
          </cell>
        </row>
        <row r="1072">
          <cell r="H1072">
            <v>1329</v>
          </cell>
          <cell r="I1072">
            <v>3253</v>
          </cell>
        </row>
        <row r="1073">
          <cell r="H1073">
            <v>2966</v>
          </cell>
          <cell r="I1073">
            <v>2275</v>
          </cell>
        </row>
        <row r="1074">
          <cell r="H1074">
            <v>825</v>
          </cell>
          <cell r="I1074">
            <v>2100</v>
          </cell>
        </row>
        <row r="1075">
          <cell r="H1075">
            <v>231</v>
          </cell>
          <cell r="I1075">
            <v>3519</v>
          </cell>
        </row>
        <row r="1076">
          <cell r="H1076">
            <v>1811</v>
          </cell>
          <cell r="I1076">
            <v>3534</v>
          </cell>
        </row>
        <row r="1077">
          <cell r="H1077">
            <v>-69</v>
          </cell>
          <cell r="I1077">
            <v>3166</v>
          </cell>
        </row>
        <row r="1078">
          <cell r="H1078">
            <v>1653</v>
          </cell>
          <cell r="I1078">
            <v>1714</v>
          </cell>
        </row>
        <row r="1079">
          <cell r="H1079">
            <v>81</v>
          </cell>
          <cell r="I1079">
            <v>2193</v>
          </cell>
        </row>
        <row r="1080">
          <cell r="H1080">
            <v>214</v>
          </cell>
          <cell r="I1080">
            <v>2771</v>
          </cell>
        </row>
        <row r="1081">
          <cell r="H1081">
            <v>-36</v>
          </cell>
          <cell r="I1081">
            <v>3985</v>
          </cell>
        </row>
        <row r="1082">
          <cell r="H1082">
            <v>-36</v>
          </cell>
          <cell r="I1082">
            <v>3645</v>
          </cell>
        </row>
        <row r="1083">
          <cell r="H1083">
            <v>-19</v>
          </cell>
          <cell r="I1083">
            <v>2316</v>
          </cell>
        </row>
        <row r="1084">
          <cell r="H1084">
            <v>-80</v>
          </cell>
          <cell r="I1084">
            <v>3617</v>
          </cell>
        </row>
        <row r="1085">
          <cell r="H1085">
            <v>864</v>
          </cell>
          <cell r="I1085">
            <v>3283</v>
          </cell>
        </row>
        <row r="1086">
          <cell r="H1086">
            <v>3342.5</v>
          </cell>
          <cell r="I1086">
            <v>2015</v>
          </cell>
        </row>
        <row r="1087">
          <cell r="H1087">
            <v>-69</v>
          </cell>
          <cell r="I1087">
            <v>2784</v>
          </cell>
        </row>
        <row r="1088">
          <cell r="H1088">
            <v>1921</v>
          </cell>
          <cell r="I1088">
            <v>5003</v>
          </cell>
        </row>
        <row r="1089">
          <cell r="H1089">
            <v>608.5</v>
          </cell>
          <cell r="I1089">
            <v>3282</v>
          </cell>
        </row>
        <row r="1090">
          <cell r="H1090">
            <v>358.5</v>
          </cell>
          <cell r="I1090">
            <v>3247</v>
          </cell>
        </row>
        <row r="1091">
          <cell r="H1091">
            <v>-81</v>
          </cell>
          <cell r="I1091">
            <v>3159</v>
          </cell>
        </row>
        <row r="1092">
          <cell r="H1092">
            <v>1119</v>
          </cell>
          <cell r="I1092">
            <v>3819</v>
          </cell>
        </row>
        <row r="1093">
          <cell r="H1093">
            <v>874</v>
          </cell>
          <cell r="I1093">
            <v>2684</v>
          </cell>
        </row>
        <row r="1094">
          <cell r="H1094">
            <v>1339</v>
          </cell>
          <cell r="I1094">
            <v>3086</v>
          </cell>
        </row>
        <row r="1095">
          <cell r="H1095">
            <v>1573</v>
          </cell>
          <cell r="I1095">
            <v>3246</v>
          </cell>
        </row>
        <row r="1096">
          <cell r="H1096">
            <v>6347</v>
          </cell>
          <cell r="I1096">
            <v>2832</v>
          </cell>
        </row>
        <row r="1097">
          <cell r="H1097">
            <v>1116</v>
          </cell>
          <cell r="I1097">
            <v>1671</v>
          </cell>
        </row>
        <row r="1098">
          <cell r="H1098">
            <v>1274.5</v>
          </cell>
          <cell r="I1098">
            <v>1679</v>
          </cell>
        </row>
        <row r="1099">
          <cell r="H1099">
            <v>1107</v>
          </cell>
          <cell r="I1099">
            <v>1569</v>
          </cell>
        </row>
        <row r="1100">
          <cell r="H1100">
            <v>2653</v>
          </cell>
          <cell r="I1100">
            <v>1458</v>
          </cell>
        </row>
        <row r="1101">
          <cell r="H1101">
            <v>1751</v>
          </cell>
          <cell r="I1101">
            <v>1407</v>
          </cell>
        </row>
        <row r="1102">
          <cell r="H1102">
            <v>1220</v>
          </cell>
          <cell r="I1102">
            <v>1227</v>
          </cell>
        </row>
        <row r="1103">
          <cell r="H1103">
            <v>950</v>
          </cell>
          <cell r="I1103">
            <v>1177</v>
          </cell>
        </row>
        <row r="1104">
          <cell r="H1104">
            <v>1806</v>
          </cell>
          <cell r="I1104">
            <v>1629</v>
          </cell>
        </row>
        <row r="1105">
          <cell r="H1105">
            <v>-94</v>
          </cell>
          <cell r="I1105">
            <v>1743</v>
          </cell>
        </row>
        <row r="1106">
          <cell r="H1106">
            <v>1717</v>
          </cell>
          <cell r="I1106">
            <v>1327</v>
          </cell>
        </row>
        <row r="1107">
          <cell r="H1107">
            <v>3041</v>
          </cell>
          <cell r="I1107">
            <v>1544</v>
          </cell>
        </row>
        <row r="1108">
          <cell r="H1108">
            <v>1181</v>
          </cell>
          <cell r="I1108">
            <v>1533</v>
          </cell>
        </row>
        <row r="1109">
          <cell r="H1109">
            <v>81</v>
          </cell>
          <cell r="I1109">
            <v>3795</v>
          </cell>
        </row>
        <row r="1110">
          <cell r="H1110">
            <v>1508</v>
          </cell>
          <cell r="I1110">
            <v>1118</v>
          </cell>
        </row>
        <row r="1111">
          <cell r="H1111">
            <v>2662</v>
          </cell>
          <cell r="I1111">
            <v>2886</v>
          </cell>
        </row>
        <row r="1112">
          <cell r="H1112">
            <v>786</v>
          </cell>
          <cell r="I1112">
            <v>2744</v>
          </cell>
        </row>
        <row r="1113">
          <cell r="H1113">
            <v>1366.5</v>
          </cell>
          <cell r="I1113">
            <v>2410</v>
          </cell>
        </row>
        <row r="1114">
          <cell r="H1114">
            <v>1358</v>
          </cell>
          <cell r="I1114">
            <v>1362</v>
          </cell>
        </row>
        <row r="1115">
          <cell r="H1115">
            <v>1631</v>
          </cell>
          <cell r="I1115">
            <v>2332</v>
          </cell>
        </row>
        <row r="1116">
          <cell r="H1116">
            <v>2140</v>
          </cell>
          <cell r="I1116">
            <v>2947</v>
          </cell>
        </row>
        <row r="1117">
          <cell r="H1117">
            <v>1924</v>
          </cell>
          <cell r="I1117">
            <v>2693</v>
          </cell>
        </row>
        <row r="1118">
          <cell r="H1118">
            <v>1151</v>
          </cell>
          <cell r="I1118">
            <v>2400</v>
          </cell>
        </row>
        <row r="1119">
          <cell r="H1119">
            <v>1919</v>
          </cell>
          <cell r="I1119">
            <v>2489</v>
          </cell>
        </row>
        <row r="1120">
          <cell r="H1120">
            <v>1493</v>
          </cell>
          <cell r="I1120">
            <v>1389</v>
          </cell>
        </row>
        <row r="1121">
          <cell r="H1121">
            <v>1831</v>
          </cell>
          <cell r="I1121">
            <v>2541</v>
          </cell>
        </row>
        <row r="1122">
          <cell r="H1122">
            <v>1765</v>
          </cell>
          <cell r="I1122">
            <v>3371</v>
          </cell>
        </row>
        <row r="1123">
          <cell r="H1123">
            <v>2058</v>
          </cell>
          <cell r="I1123">
            <v>3033</v>
          </cell>
        </row>
        <row r="1124">
          <cell r="H1124">
            <v>1984</v>
          </cell>
          <cell r="I1124">
            <v>3088</v>
          </cell>
        </row>
        <row r="1125">
          <cell r="H1125">
            <v>1570</v>
          </cell>
          <cell r="I1125">
            <v>2098</v>
          </cell>
        </row>
        <row r="1126">
          <cell r="H1126">
            <v>4474</v>
          </cell>
          <cell r="I1126">
            <v>3734</v>
          </cell>
        </row>
        <row r="1127">
          <cell r="H1127">
            <v>1755</v>
          </cell>
          <cell r="I1127">
            <v>1572</v>
          </cell>
        </row>
        <row r="1128">
          <cell r="H1128">
            <v>1762</v>
          </cell>
          <cell r="I1128">
            <v>3140</v>
          </cell>
        </row>
        <row r="1129">
          <cell r="H1129">
            <v>1683</v>
          </cell>
          <cell r="I1129">
            <v>3640</v>
          </cell>
        </row>
        <row r="1130">
          <cell r="H1130">
            <v>2032</v>
          </cell>
          <cell r="I1130">
            <v>3753</v>
          </cell>
        </row>
        <row r="1131">
          <cell r="H1131">
            <v>691</v>
          </cell>
          <cell r="I1131">
            <v>3411</v>
          </cell>
        </row>
        <row r="1132">
          <cell r="H1132">
            <v>-1051</v>
          </cell>
          <cell r="I1132">
            <v>1343</v>
          </cell>
        </row>
        <row r="1133">
          <cell r="H1133">
            <v>812</v>
          </cell>
          <cell r="I1133">
            <v>2491</v>
          </cell>
        </row>
        <row r="1134">
          <cell r="H1134">
            <v>1275</v>
          </cell>
          <cell r="I1134">
            <v>1643</v>
          </cell>
        </row>
        <row r="1135">
          <cell r="H1135">
            <v>231</v>
          </cell>
          <cell r="I1135">
            <v>1514</v>
          </cell>
        </row>
        <row r="1136">
          <cell r="H1136">
            <v>1231</v>
          </cell>
          <cell r="I1136">
            <v>3145</v>
          </cell>
        </row>
        <row r="1137">
          <cell r="H1137">
            <v>5110.5</v>
          </cell>
          <cell r="I1137">
            <v>917</v>
          </cell>
        </row>
        <row r="1138">
          <cell r="H1138">
            <v>-378</v>
          </cell>
          <cell r="I1138">
            <v>580</v>
          </cell>
        </row>
        <row r="1139">
          <cell r="H1139">
            <v>-1061</v>
          </cell>
          <cell r="I1139">
            <v>1786</v>
          </cell>
        </row>
        <row r="1140">
          <cell r="H1140">
            <v>1378</v>
          </cell>
          <cell r="I1140">
            <v>2499</v>
          </cell>
        </row>
        <row r="1141">
          <cell r="H1141">
            <v>2886</v>
          </cell>
          <cell r="I1141">
            <v>4509</v>
          </cell>
        </row>
        <row r="1142">
          <cell r="H1142">
            <v>2707</v>
          </cell>
          <cell r="I1142">
            <v>4051</v>
          </cell>
        </row>
        <row r="1143">
          <cell r="H1143">
            <v>1295</v>
          </cell>
          <cell r="I1143">
            <v>389</v>
          </cell>
        </row>
        <row r="1144">
          <cell r="H1144">
            <v>2835</v>
          </cell>
          <cell r="I1144">
            <v>2454</v>
          </cell>
        </row>
        <row r="1145">
          <cell r="H1145">
            <v>6799</v>
          </cell>
          <cell r="I1145">
            <v>3079</v>
          </cell>
        </row>
        <row r="1146">
          <cell r="H1146">
            <v>566</v>
          </cell>
          <cell r="I1146">
            <v>6088</v>
          </cell>
        </row>
        <row r="1147">
          <cell r="H1147">
            <v>6678</v>
          </cell>
          <cell r="I1147">
            <v>5614</v>
          </cell>
        </row>
        <row r="1148">
          <cell r="H1148">
            <v>4960</v>
          </cell>
          <cell r="I1148">
            <v>1515</v>
          </cell>
        </row>
        <row r="1149">
          <cell r="H1149">
            <v>2021</v>
          </cell>
          <cell r="I1149">
            <v>4288</v>
          </cell>
        </row>
        <row r="1150">
          <cell r="H1150">
            <v>1873</v>
          </cell>
          <cell r="I1150">
            <v>959</v>
          </cell>
        </row>
        <row r="1151">
          <cell r="H1151">
            <v>1501</v>
          </cell>
          <cell r="I1151">
            <v>3585</v>
          </cell>
        </row>
        <row r="1152">
          <cell r="H1152">
            <v>5500</v>
          </cell>
          <cell r="I1152">
            <v>4809</v>
          </cell>
        </row>
        <row r="1153">
          <cell r="H1153">
            <v>581</v>
          </cell>
          <cell r="I1153">
            <v>2480</v>
          </cell>
        </row>
        <row r="1154">
          <cell r="H1154">
            <v>3460</v>
          </cell>
          <cell r="I1154">
            <v>4549</v>
          </cell>
        </row>
        <row r="1155">
          <cell r="H1155">
            <v>1122</v>
          </cell>
          <cell r="I1155">
            <v>2603</v>
          </cell>
        </row>
        <row r="1156">
          <cell r="H1156">
            <v>1661</v>
          </cell>
          <cell r="I1156">
            <v>4093</v>
          </cell>
        </row>
        <row r="1157">
          <cell r="H1157">
            <v>2529</v>
          </cell>
          <cell r="I1157">
            <v>4357</v>
          </cell>
        </row>
        <row r="1158">
          <cell r="H1158">
            <v>985</v>
          </cell>
          <cell r="I1158">
            <v>2943</v>
          </cell>
        </row>
        <row r="1159">
          <cell r="H1159">
            <v>15750</v>
          </cell>
          <cell r="I1159">
            <v>4713</v>
          </cell>
        </row>
        <row r="1160">
          <cell r="H1160">
            <v>2605</v>
          </cell>
          <cell r="I1160">
            <v>1913</v>
          </cell>
        </row>
        <row r="1161">
          <cell r="H1161">
            <v>1321</v>
          </cell>
          <cell r="I1161">
            <v>1708</v>
          </cell>
        </row>
        <row r="1162">
          <cell r="H1162">
            <v>1337</v>
          </cell>
          <cell r="I1162">
            <v>782</v>
          </cell>
        </row>
        <row r="1163">
          <cell r="H1163">
            <v>-91</v>
          </cell>
          <cell r="I1163">
            <v>1755</v>
          </cell>
        </row>
        <row r="1164">
          <cell r="H1164">
            <v>-91</v>
          </cell>
          <cell r="I1164">
            <v>3208</v>
          </cell>
        </row>
        <row r="1165">
          <cell r="H1165">
            <v>8765</v>
          </cell>
          <cell r="I1165">
            <v>2813</v>
          </cell>
        </row>
        <row r="1166">
          <cell r="H1166">
            <v>159</v>
          </cell>
          <cell r="I1166">
            <v>3792</v>
          </cell>
        </row>
        <row r="1167">
          <cell r="H1167">
            <v>886</v>
          </cell>
          <cell r="I1167">
            <v>2480</v>
          </cell>
        </row>
        <row r="1168">
          <cell r="H1168">
            <v>434</v>
          </cell>
          <cell r="I1168">
            <v>1548</v>
          </cell>
        </row>
        <row r="1169">
          <cell r="H1169">
            <v>1563</v>
          </cell>
          <cell r="I1169">
            <v>3279</v>
          </cell>
        </row>
        <row r="1170">
          <cell r="H1170">
            <v>234</v>
          </cell>
          <cell r="I1170">
            <v>1846</v>
          </cell>
        </row>
        <row r="1171">
          <cell r="H1171">
            <v>232</v>
          </cell>
          <cell r="I1171">
            <v>3171</v>
          </cell>
        </row>
        <row r="1172">
          <cell r="H1172">
            <v>520</v>
          </cell>
          <cell r="I1172">
            <v>2458</v>
          </cell>
        </row>
        <row r="1173">
          <cell r="H1173">
            <v>338</v>
          </cell>
          <cell r="I1173">
            <v>2414</v>
          </cell>
        </row>
        <row r="1174">
          <cell r="H1174">
            <v>248</v>
          </cell>
          <cell r="I1174">
            <v>1548</v>
          </cell>
        </row>
        <row r="1175">
          <cell r="H1175">
            <v>-327</v>
          </cell>
          <cell r="I1175">
            <v>2465</v>
          </cell>
        </row>
        <row r="1176">
          <cell r="H1176">
            <v>393</v>
          </cell>
          <cell r="I1176">
            <v>2492</v>
          </cell>
        </row>
        <row r="1177">
          <cell r="H1177">
            <v>873</v>
          </cell>
          <cell r="I1177">
            <v>3754</v>
          </cell>
        </row>
        <row r="1178">
          <cell r="H1178">
            <v>885</v>
          </cell>
          <cell r="I1178">
            <v>2404</v>
          </cell>
        </row>
        <row r="1179">
          <cell r="H1179">
            <v>512</v>
          </cell>
          <cell r="I1179">
            <v>2085</v>
          </cell>
        </row>
        <row r="1180">
          <cell r="H1180">
            <v>676</v>
          </cell>
          <cell r="I1180">
            <v>1791</v>
          </cell>
        </row>
        <row r="1181">
          <cell r="H1181">
            <v>432</v>
          </cell>
          <cell r="I1181">
            <v>2005</v>
          </cell>
        </row>
        <row r="1182">
          <cell r="H1182">
            <v>1273</v>
          </cell>
          <cell r="I1182">
            <v>1377</v>
          </cell>
        </row>
        <row r="1183">
          <cell r="H1183">
            <v>2687</v>
          </cell>
          <cell r="I1183">
            <v>2376</v>
          </cell>
        </row>
        <row r="1184">
          <cell r="H1184">
            <v>1287</v>
          </cell>
          <cell r="I1184">
            <v>1893</v>
          </cell>
        </row>
        <row r="1185">
          <cell r="H1185">
            <v>2266</v>
          </cell>
          <cell r="I1185">
            <v>1745</v>
          </cell>
        </row>
        <row r="1186">
          <cell r="H1186">
            <v>258</v>
          </cell>
          <cell r="I1186">
            <v>2755</v>
          </cell>
        </row>
        <row r="1187">
          <cell r="H1187">
            <v>164</v>
          </cell>
          <cell r="I1187">
            <v>2657</v>
          </cell>
        </row>
        <row r="1188">
          <cell r="H1188">
            <v>473</v>
          </cell>
          <cell r="I1188">
            <v>873</v>
          </cell>
        </row>
        <row r="1189">
          <cell r="H1189">
            <v>473</v>
          </cell>
          <cell r="I1189">
            <v>1891</v>
          </cell>
        </row>
        <row r="1190">
          <cell r="H1190">
            <v>432</v>
          </cell>
          <cell r="I1190">
            <v>1412</v>
          </cell>
        </row>
        <row r="1191">
          <cell r="H1191">
            <v>573</v>
          </cell>
          <cell r="I1191">
            <v>595</v>
          </cell>
        </row>
        <row r="1192">
          <cell r="H1192">
            <v>-169</v>
          </cell>
          <cell r="I1192">
            <v>3453</v>
          </cell>
        </row>
        <row r="1193">
          <cell r="H1193">
            <v>6034</v>
          </cell>
          <cell r="I1193">
            <v>4601</v>
          </cell>
        </row>
        <row r="1194">
          <cell r="H1194">
            <v>348</v>
          </cell>
          <cell r="I1194">
            <v>2058</v>
          </cell>
        </row>
        <row r="1195">
          <cell r="H1195">
            <v>-405.5</v>
          </cell>
          <cell r="I1195">
            <v>4655</v>
          </cell>
        </row>
        <row r="1196">
          <cell r="H1196">
            <v>-1487</v>
          </cell>
          <cell r="I1196">
            <v>4319</v>
          </cell>
        </row>
        <row r="1197">
          <cell r="H1197">
            <v>-22</v>
          </cell>
          <cell r="I1197">
            <v>1472</v>
          </cell>
        </row>
        <row r="1198">
          <cell r="H1198">
            <v>2172</v>
          </cell>
          <cell r="I1198">
            <v>4115</v>
          </cell>
        </row>
        <row r="1199">
          <cell r="H1199">
            <v>1291.5</v>
          </cell>
          <cell r="I1199">
            <v>3821</v>
          </cell>
        </row>
        <row r="1200">
          <cell r="H1200">
            <v>607</v>
          </cell>
          <cell r="I1200">
            <v>1243</v>
          </cell>
        </row>
        <row r="1201">
          <cell r="H1201">
            <v>1464.5</v>
          </cell>
          <cell r="I1201">
            <v>2569</v>
          </cell>
        </row>
        <row r="1202">
          <cell r="H1202">
            <v>-15.5</v>
          </cell>
          <cell r="I1202">
            <v>3062</v>
          </cell>
        </row>
        <row r="1203">
          <cell r="H1203">
            <v>558.5</v>
          </cell>
          <cell r="I1203">
            <v>4771</v>
          </cell>
        </row>
        <row r="1204">
          <cell r="H1204">
            <v>60</v>
          </cell>
          <cell r="I1204">
            <v>773</v>
          </cell>
        </row>
        <row r="1205">
          <cell r="H1205">
            <v>1233</v>
          </cell>
          <cell r="I1205">
            <v>1549</v>
          </cell>
        </row>
        <row r="1206">
          <cell r="H1206">
            <v>281</v>
          </cell>
          <cell r="I1206">
            <v>3125</v>
          </cell>
        </row>
        <row r="1207">
          <cell r="H1207">
            <v>1052</v>
          </cell>
          <cell r="I1207">
            <v>2679</v>
          </cell>
        </row>
        <row r="1208">
          <cell r="H1208">
            <v>481</v>
          </cell>
          <cell r="I1208">
            <v>1698</v>
          </cell>
        </row>
        <row r="1209">
          <cell r="H1209">
            <v>711</v>
          </cell>
          <cell r="I1209">
            <v>1938</v>
          </cell>
        </row>
        <row r="1210">
          <cell r="H1210">
            <v>1481</v>
          </cell>
          <cell r="I1210">
            <v>1762</v>
          </cell>
        </row>
        <row r="1211">
          <cell r="H1211">
            <v>1814</v>
          </cell>
          <cell r="I1211">
            <v>2751</v>
          </cell>
        </row>
        <row r="1212">
          <cell r="H1212">
            <v>3547</v>
          </cell>
          <cell r="I1212">
            <v>2190</v>
          </cell>
        </row>
        <row r="1213">
          <cell r="H1213">
            <v>1852</v>
          </cell>
          <cell r="I1213">
            <v>4033</v>
          </cell>
        </row>
        <row r="1214">
          <cell r="H1214">
            <v>1488</v>
          </cell>
          <cell r="I1214">
            <v>3780</v>
          </cell>
        </row>
        <row r="1215">
          <cell r="H1215">
            <v>1577</v>
          </cell>
          <cell r="I1215">
            <v>891</v>
          </cell>
        </row>
        <row r="1216">
          <cell r="H1216">
            <v>7681.5</v>
          </cell>
          <cell r="I1216">
            <v>4925</v>
          </cell>
        </row>
        <row r="1217">
          <cell r="H1217">
            <v>611</v>
          </cell>
          <cell r="I1217">
            <v>6054</v>
          </cell>
        </row>
        <row r="1218">
          <cell r="H1218">
            <v>4285</v>
          </cell>
          <cell r="I1218">
            <v>3365</v>
          </cell>
        </row>
        <row r="1219">
          <cell r="H1219">
            <v>-185</v>
          </cell>
          <cell r="I1219">
            <v>3239</v>
          </cell>
        </row>
        <row r="1220">
          <cell r="H1220">
            <v>706</v>
          </cell>
          <cell r="I1220">
            <v>4489</v>
          </cell>
        </row>
        <row r="1221">
          <cell r="H1221">
            <v>281</v>
          </cell>
          <cell r="I1221">
            <v>3001</v>
          </cell>
        </row>
        <row r="1222">
          <cell r="H1222">
            <v>1940</v>
          </cell>
          <cell r="I1222">
            <v>1707</v>
          </cell>
        </row>
        <row r="1223">
          <cell r="H1223">
            <v>431</v>
          </cell>
          <cell r="I1223">
            <v>4454</v>
          </cell>
        </row>
        <row r="1224">
          <cell r="H1224">
            <v>2591</v>
          </cell>
          <cell r="I1224">
            <v>5446</v>
          </cell>
        </row>
        <row r="1225">
          <cell r="H1225">
            <v>6468</v>
          </cell>
          <cell r="I1225">
            <v>4156</v>
          </cell>
        </row>
        <row r="1226">
          <cell r="H1226">
            <v>3690</v>
          </cell>
          <cell r="I1226">
            <v>2756</v>
          </cell>
        </row>
        <row r="1227">
          <cell r="H1227">
            <v>4711</v>
          </cell>
          <cell r="I1227">
            <v>2993</v>
          </cell>
        </row>
        <row r="1228">
          <cell r="H1228">
            <v>1524</v>
          </cell>
          <cell r="I1228">
            <v>2293</v>
          </cell>
        </row>
        <row r="1229">
          <cell r="H1229">
            <v>1269</v>
          </cell>
          <cell r="I1229">
            <v>1125</v>
          </cell>
        </row>
        <row r="1230">
          <cell r="H1230">
            <v>1404</v>
          </cell>
          <cell r="I1230">
            <v>3482</v>
          </cell>
        </row>
        <row r="1231">
          <cell r="H1231">
            <v>1347</v>
          </cell>
          <cell r="I1231">
            <v>1952</v>
          </cell>
        </row>
        <row r="1232">
          <cell r="H1232">
            <v>1780</v>
          </cell>
          <cell r="I1232">
            <v>997</v>
          </cell>
        </row>
        <row r="1233">
          <cell r="H1233">
            <v>2162</v>
          </cell>
          <cell r="I1233">
            <v>3099</v>
          </cell>
        </row>
        <row r="1234">
          <cell r="H1234">
            <v>1180</v>
          </cell>
          <cell r="I1234">
            <v>2051</v>
          </cell>
        </row>
        <row r="1235">
          <cell r="H1235">
            <v>1584</v>
          </cell>
          <cell r="I1235">
            <v>4734</v>
          </cell>
        </row>
        <row r="1236">
          <cell r="H1236">
            <v>972</v>
          </cell>
          <cell r="I1236">
            <v>1046</v>
          </cell>
        </row>
        <row r="1237">
          <cell r="H1237">
            <v>2683</v>
          </cell>
          <cell r="I1237">
            <v>5802</v>
          </cell>
        </row>
        <row r="1238">
          <cell r="H1238">
            <v>3163</v>
          </cell>
          <cell r="I1238">
            <v>4183</v>
          </cell>
        </row>
        <row r="1239">
          <cell r="H1239">
            <v>1060</v>
          </cell>
          <cell r="I1239">
            <v>2337</v>
          </cell>
        </row>
        <row r="1240">
          <cell r="H1240">
            <v>1346.5</v>
          </cell>
          <cell r="I1240">
            <v>3012</v>
          </cell>
        </row>
        <row r="1241">
          <cell r="H1241">
            <v>2347</v>
          </cell>
          <cell r="I1241">
            <v>5614</v>
          </cell>
        </row>
        <row r="1242">
          <cell r="H1242">
            <v>2049</v>
          </cell>
          <cell r="I1242">
            <v>3948</v>
          </cell>
        </row>
        <row r="1243">
          <cell r="H1243">
            <v>1899</v>
          </cell>
          <cell r="I1243">
            <v>4831</v>
          </cell>
        </row>
        <row r="1244">
          <cell r="H1244">
            <v>1887</v>
          </cell>
          <cell r="I1244">
            <v>4309</v>
          </cell>
        </row>
        <row r="1245">
          <cell r="H1245">
            <v>695</v>
          </cell>
          <cell r="I1245">
            <v>1717</v>
          </cell>
        </row>
        <row r="1246">
          <cell r="H1246">
            <v>1229</v>
          </cell>
          <cell r="I1246">
            <v>2873</v>
          </cell>
        </row>
        <row r="1247">
          <cell r="H1247">
            <v>1729</v>
          </cell>
          <cell r="I1247">
            <v>200</v>
          </cell>
        </row>
        <row r="1248">
          <cell r="H1248">
            <v>2206</v>
          </cell>
          <cell r="I1248">
            <v>2261</v>
          </cell>
        </row>
        <row r="1249">
          <cell r="H1249">
            <v>1643</v>
          </cell>
          <cell r="I1249">
            <v>3501</v>
          </cell>
        </row>
        <row r="1250">
          <cell r="H1250">
            <v>1436</v>
          </cell>
          <cell r="I1250">
            <v>2190</v>
          </cell>
        </row>
        <row r="1251">
          <cell r="H1251">
            <v>1598</v>
          </cell>
          <cell r="I1251">
            <v>2259</v>
          </cell>
        </row>
        <row r="1252">
          <cell r="H1252">
            <v>4571</v>
          </cell>
          <cell r="I1252">
            <v>4087</v>
          </cell>
        </row>
        <row r="1253">
          <cell r="H1253">
            <v>1412</v>
          </cell>
          <cell r="I1253">
            <v>2263</v>
          </cell>
        </row>
        <row r="1254">
          <cell r="H1254">
            <v>1921</v>
          </cell>
          <cell r="I1254">
            <v>2433</v>
          </cell>
        </row>
        <row r="1255">
          <cell r="H1255">
            <v>1734.5</v>
          </cell>
          <cell r="I1255">
            <v>5469</v>
          </cell>
        </row>
        <row r="1256">
          <cell r="H1256">
            <v>1805</v>
          </cell>
          <cell r="I1256">
            <v>2724</v>
          </cell>
        </row>
        <row r="1257">
          <cell r="H1257">
            <v>819.5</v>
          </cell>
          <cell r="I1257">
            <v>1099</v>
          </cell>
        </row>
        <row r="1258">
          <cell r="H1258">
            <v>900</v>
          </cell>
          <cell r="I1258">
            <v>2230</v>
          </cell>
        </row>
        <row r="1259">
          <cell r="H1259">
            <v>2166</v>
          </cell>
          <cell r="I1259">
            <v>3765</v>
          </cell>
        </row>
        <row r="1260">
          <cell r="H1260">
            <v>2988</v>
          </cell>
          <cell r="I1260">
            <v>2178</v>
          </cell>
        </row>
        <row r="1261">
          <cell r="H1261">
            <v>1515.5</v>
          </cell>
          <cell r="I1261">
            <v>5275</v>
          </cell>
        </row>
        <row r="1262">
          <cell r="H1262">
            <v>-464</v>
          </cell>
          <cell r="I1262">
            <v>5925</v>
          </cell>
        </row>
        <row r="1263">
          <cell r="H1263">
            <v>2348.5</v>
          </cell>
          <cell r="I1263">
            <v>5681</v>
          </cell>
        </row>
        <row r="1264">
          <cell r="H1264">
            <v>1489</v>
          </cell>
          <cell r="I1264">
            <v>4586</v>
          </cell>
        </row>
        <row r="1265">
          <cell r="H1265">
            <v>1300</v>
          </cell>
          <cell r="I1265">
            <v>3169</v>
          </cell>
        </row>
        <row r="1266">
          <cell r="H1266">
            <v>2514</v>
          </cell>
          <cell r="I1266">
            <v>4292</v>
          </cell>
        </row>
        <row r="1267">
          <cell r="H1267">
            <v>335</v>
          </cell>
          <cell r="I1267">
            <v>3089</v>
          </cell>
        </row>
        <row r="1268">
          <cell r="H1268">
            <v>2700</v>
          </cell>
          <cell r="I1268">
            <v>1770</v>
          </cell>
        </row>
        <row r="1269">
          <cell r="H1269">
            <v>2692</v>
          </cell>
          <cell r="I1269">
            <v>1822</v>
          </cell>
        </row>
        <row r="1270">
          <cell r="H1270">
            <v>3027</v>
          </cell>
          <cell r="I1270">
            <v>2293</v>
          </cell>
        </row>
        <row r="1271">
          <cell r="H1271">
            <v>5017</v>
          </cell>
          <cell r="I1271">
            <v>2647</v>
          </cell>
        </row>
        <row r="1272">
          <cell r="H1272">
            <v>983</v>
          </cell>
          <cell r="I1272">
            <v>1945</v>
          </cell>
        </row>
        <row r="1273">
          <cell r="H1273">
            <v>1500</v>
          </cell>
          <cell r="I1273">
            <v>5190</v>
          </cell>
        </row>
        <row r="1274">
          <cell r="H1274">
            <v>4494</v>
          </cell>
          <cell r="I1274">
            <v>1671</v>
          </cell>
        </row>
        <row r="1275">
          <cell r="H1275">
            <v>706</v>
          </cell>
          <cell r="I1275">
            <v>358</v>
          </cell>
        </row>
        <row r="1276">
          <cell r="H1276">
            <v>5365</v>
          </cell>
          <cell r="I1276">
            <v>3546</v>
          </cell>
        </row>
        <row r="1277">
          <cell r="H1277">
            <v>3078</v>
          </cell>
          <cell r="I1277">
            <v>3186</v>
          </cell>
        </row>
        <row r="1278">
          <cell r="H1278">
            <v>709</v>
          </cell>
          <cell r="I1278">
            <v>1707</v>
          </cell>
        </row>
        <row r="1279">
          <cell r="H1279">
            <v>3312</v>
          </cell>
          <cell r="I1279">
            <v>2922</v>
          </cell>
        </row>
        <row r="1280">
          <cell r="H1280">
            <v>1705</v>
          </cell>
          <cell r="I1280">
            <v>3476</v>
          </cell>
        </row>
        <row r="1281">
          <cell r="H1281">
            <v>-458.5</v>
          </cell>
          <cell r="I1281">
            <v>1580</v>
          </cell>
        </row>
        <row r="1282">
          <cell r="H1282">
            <v>-78.5</v>
          </cell>
          <cell r="I1282">
            <v>8373</v>
          </cell>
        </row>
        <row r="1283">
          <cell r="H1283">
            <v>927.5</v>
          </cell>
          <cell r="I1283">
            <v>2553</v>
          </cell>
        </row>
        <row r="1284">
          <cell r="H1284">
            <v>1611.5</v>
          </cell>
          <cell r="I1284">
            <v>3583</v>
          </cell>
        </row>
        <row r="1285">
          <cell r="H1285">
            <v>1858.5</v>
          </cell>
          <cell r="I1285">
            <v>3753</v>
          </cell>
        </row>
        <row r="1286">
          <cell r="H1286">
            <v>1453</v>
          </cell>
          <cell r="I1286">
            <v>2521</v>
          </cell>
        </row>
        <row r="1287">
          <cell r="H1287">
            <v>1627.5</v>
          </cell>
          <cell r="I1287">
            <v>1705</v>
          </cell>
        </row>
        <row r="1288">
          <cell r="H1288">
            <v>97</v>
          </cell>
          <cell r="I1288">
            <v>2292</v>
          </cell>
        </row>
        <row r="1289">
          <cell r="H1289">
            <v>8415</v>
          </cell>
          <cell r="I1289">
            <v>4911</v>
          </cell>
        </row>
        <row r="1290">
          <cell r="H1290">
            <v>1262</v>
          </cell>
          <cell r="I1290">
            <v>2519</v>
          </cell>
        </row>
        <row r="1291">
          <cell r="H1291">
            <v>1065</v>
          </cell>
          <cell r="I1291">
            <v>1597</v>
          </cell>
        </row>
        <row r="1292">
          <cell r="H1292">
            <v>5057</v>
          </cell>
          <cell r="I1292">
            <v>4652</v>
          </cell>
        </row>
        <row r="1293">
          <cell r="H1293">
            <v>1029.5</v>
          </cell>
          <cell r="I1293">
            <v>2092</v>
          </cell>
        </row>
        <row r="1294">
          <cell r="H1294">
            <v>3715.5</v>
          </cell>
          <cell r="I1294">
            <v>1681</v>
          </cell>
        </row>
        <row r="1295">
          <cell r="H1295">
            <v>158.5</v>
          </cell>
          <cell r="I1295">
            <v>1501</v>
          </cell>
        </row>
        <row r="1296">
          <cell r="H1296">
            <v>36</v>
          </cell>
          <cell r="I1296">
            <v>1769</v>
          </cell>
        </row>
        <row r="1297">
          <cell r="H1297">
            <v>-69</v>
          </cell>
          <cell r="I1297">
            <v>2970</v>
          </cell>
        </row>
        <row r="1298">
          <cell r="H1298">
            <v>542.5</v>
          </cell>
          <cell r="I1298">
            <v>1253</v>
          </cell>
        </row>
        <row r="1299">
          <cell r="H1299">
            <v>1478</v>
          </cell>
          <cell r="I1299">
            <v>3212</v>
          </cell>
        </row>
        <row r="1300">
          <cell r="H1300">
            <v>1186.5</v>
          </cell>
          <cell r="I1300">
            <v>2473</v>
          </cell>
        </row>
        <row r="1301">
          <cell r="H1301">
            <v>1992</v>
          </cell>
          <cell r="I1301">
            <v>2534</v>
          </cell>
        </row>
        <row r="1302">
          <cell r="H1302">
            <v>-3524</v>
          </cell>
          <cell r="I1302">
            <v>6194</v>
          </cell>
        </row>
        <row r="1303">
          <cell r="H1303">
            <v>5602</v>
          </cell>
          <cell r="I1303">
            <v>2957</v>
          </cell>
        </row>
        <row r="1304">
          <cell r="H1304">
            <v>-16</v>
          </cell>
          <cell r="I1304">
            <v>3023</v>
          </cell>
        </row>
        <row r="1305">
          <cell r="H1305">
            <v>-410</v>
          </cell>
          <cell r="I1305">
            <v>1927</v>
          </cell>
        </row>
        <row r="1306">
          <cell r="H1306">
            <v>673</v>
          </cell>
          <cell r="I1306">
            <v>3032</v>
          </cell>
        </row>
        <row r="1307">
          <cell r="H1307">
            <v>589</v>
          </cell>
          <cell r="I1307">
            <v>1963</v>
          </cell>
        </row>
        <row r="1308">
          <cell r="H1308">
            <v>288</v>
          </cell>
          <cell r="I1308">
            <v>1096</v>
          </cell>
        </row>
        <row r="1309">
          <cell r="H1309">
            <v>2428</v>
          </cell>
          <cell r="I1309">
            <v>3413</v>
          </cell>
        </row>
        <row r="1310">
          <cell r="H1310">
            <v>1493</v>
          </cell>
          <cell r="I1310">
            <v>3088</v>
          </cell>
        </row>
        <row r="1311">
          <cell r="H1311">
            <v>2502</v>
          </cell>
          <cell r="I1311">
            <v>282</v>
          </cell>
        </row>
        <row r="1312">
          <cell r="H1312">
            <v>1965.5</v>
          </cell>
          <cell r="I1312">
            <v>797</v>
          </cell>
        </row>
        <row r="1313">
          <cell r="H1313">
            <v>7842.5</v>
          </cell>
          <cell r="I1313">
            <v>686</v>
          </cell>
        </row>
        <row r="1314">
          <cell r="H1314">
            <v>2603</v>
          </cell>
          <cell r="I1314">
            <v>4100</v>
          </cell>
        </row>
        <row r="1315">
          <cell r="H1315">
            <v>-319.5</v>
          </cell>
          <cell r="I1315">
            <v>4004</v>
          </cell>
        </row>
        <row r="1316">
          <cell r="H1316">
            <v>195.5</v>
          </cell>
          <cell r="I1316">
            <v>3558</v>
          </cell>
        </row>
        <row r="1317">
          <cell r="H1317">
            <v>1837.5</v>
          </cell>
          <cell r="I1317">
            <v>3614</v>
          </cell>
        </row>
        <row r="1318">
          <cell r="H1318">
            <v>-1279</v>
          </cell>
          <cell r="I1318">
            <v>4333</v>
          </cell>
        </row>
        <row r="1319">
          <cell r="H1319">
            <v>9545</v>
          </cell>
          <cell r="I1319">
            <v>1553</v>
          </cell>
        </row>
        <row r="1320">
          <cell r="H1320">
            <v>3008</v>
          </cell>
          <cell r="I1320">
            <v>2730</v>
          </cell>
        </row>
        <row r="1321">
          <cell r="H1321">
            <v>3074</v>
          </cell>
          <cell r="I1321">
            <v>2707</v>
          </cell>
        </row>
        <row r="1322">
          <cell r="H1322">
            <v>5281</v>
          </cell>
          <cell r="I1322">
            <v>3278</v>
          </cell>
        </row>
        <row r="1323">
          <cell r="H1323">
            <v>2911</v>
          </cell>
          <cell r="I1323">
            <v>4711</v>
          </cell>
        </row>
        <row r="1324">
          <cell r="H1324">
            <v>1870</v>
          </cell>
          <cell r="I1324">
            <v>3637</v>
          </cell>
        </row>
        <row r="1325">
          <cell r="H1325">
            <v>6546</v>
          </cell>
          <cell r="I1325">
            <v>2796</v>
          </cell>
        </row>
        <row r="1326">
          <cell r="H1326">
            <v>2776</v>
          </cell>
          <cell r="I1326">
            <v>3921</v>
          </cell>
        </row>
        <row r="1327">
          <cell r="H1327">
            <v>1815</v>
          </cell>
          <cell r="I1327">
            <v>4683</v>
          </cell>
        </row>
        <row r="1328">
          <cell r="H1328">
            <v>1381.5</v>
          </cell>
          <cell r="I1328">
            <v>1476</v>
          </cell>
        </row>
        <row r="1329">
          <cell r="H1329">
            <v>92</v>
          </cell>
          <cell r="I1329">
            <v>1959</v>
          </cell>
        </row>
        <row r="1330">
          <cell r="H1330">
            <v>1310</v>
          </cell>
          <cell r="I1330">
            <v>807</v>
          </cell>
        </row>
        <row r="1331">
          <cell r="H1331">
            <v>383</v>
          </cell>
          <cell r="I1331">
            <v>906</v>
          </cell>
        </row>
        <row r="1332">
          <cell r="H1332">
            <v>1782</v>
          </cell>
          <cell r="I1332">
            <v>1332</v>
          </cell>
        </row>
        <row r="1333">
          <cell r="H1333">
            <v>2953</v>
          </cell>
          <cell r="I1333">
            <v>1461</v>
          </cell>
        </row>
        <row r="1334">
          <cell r="H1334">
            <v>1252</v>
          </cell>
          <cell r="I1334">
            <v>3512</v>
          </cell>
        </row>
        <row r="1335">
          <cell r="H1335">
            <v>1365</v>
          </cell>
          <cell r="I1335">
            <v>2772</v>
          </cell>
        </row>
        <row r="1336">
          <cell r="H1336">
            <v>1971.5</v>
          </cell>
          <cell r="I1336">
            <v>1599</v>
          </cell>
        </row>
        <row r="1337">
          <cell r="H1337">
            <v>3632</v>
          </cell>
          <cell r="I1337">
            <v>1884</v>
          </cell>
        </row>
        <row r="1338">
          <cell r="H1338">
            <v>2127.5</v>
          </cell>
          <cell r="I1338">
            <v>5180</v>
          </cell>
        </row>
        <row r="1339">
          <cell r="H1339">
            <v>60</v>
          </cell>
          <cell r="I1339">
            <v>3504</v>
          </cell>
        </row>
        <row r="1340">
          <cell r="H1340">
            <v>352</v>
          </cell>
          <cell r="I1340">
            <v>703</v>
          </cell>
        </row>
        <row r="1341">
          <cell r="H1341">
            <v>1259</v>
          </cell>
          <cell r="I1341">
            <v>2151</v>
          </cell>
        </row>
        <row r="1342">
          <cell r="H1342">
            <v>3934</v>
          </cell>
          <cell r="I1342">
            <v>3884</v>
          </cell>
        </row>
        <row r="1343">
          <cell r="H1343">
            <v>-31</v>
          </cell>
          <cell r="I1343">
            <v>2738</v>
          </cell>
        </row>
        <row r="1344">
          <cell r="H1344">
            <v>2899</v>
          </cell>
          <cell r="I1344">
            <v>2025</v>
          </cell>
        </row>
        <row r="1345">
          <cell r="H1345">
            <v>3455</v>
          </cell>
          <cell r="I1345">
            <v>546</v>
          </cell>
        </row>
        <row r="1346">
          <cell r="H1346">
            <v>406</v>
          </cell>
          <cell r="I1346">
            <v>2989</v>
          </cell>
        </row>
        <row r="1347">
          <cell r="H1347">
            <v>2083</v>
          </cell>
          <cell r="I1347">
            <v>974</v>
          </cell>
        </row>
        <row r="1348">
          <cell r="H1348">
            <v>2295</v>
          </cell>
          <cell r="I1348">
            <v>1172</v>
          </cell>
        </row>
        <row r="1349">
          <cell r="H1349">
            <v>-361.5</v>
          </cell>
          <cell r="I1349">
            <v>4726</v>
          </cell>
        </row>
        <row r="1350">
          <cell r="H1350">
            <v>7083</v>
          </cell>
          <cell r="I1350">
            <v>2737</v>
          </cell>
        </row>
        <row r="1351">
          <cell r="H1351">
            <v>497.5</v>
          </cell>
          <cell r="I1351">
            <v>5824</v>
          </cell>
        </row>
        <row r="1352">
          <cell r="H1352">
            <v>4724.5</v>
          </cell>
          <cell r="I1352">
            <v>4216</v>
          </cell>
        </row>
        <row r="1353">
          <cell r="H1353">
            <v>595</v>
          </cell>
          <cell r="I1353">
            <v>1585</v>
          </cell>
        </row>
        <row r="1354">
          <cell r="H1354">
            <v>4914</v>
          </cell>
          <cell r="I1354">
            <v>775</v>
          </cell>
        </row>
        <row r="1355">
          <cell r="H1355">
            <v>3312</v>
          </cell>
          <cell r="I1355">
            <v>2294</v>
          </cell>
        </row>
        <row r="1356">
          <cell r="H1356">
            <v>2912</v>
          </cell>
          <cell r="I1356">
            <v>2151</v>
          </cell>
        </row>
        <row r="1357">
          <cell r="H1357">
            <v>901.5</v>
          </cell>
          <cell r="I1357">
            <v>1323</v>
          </cell>
        </row>
        <row r="1358">
          <cell r="H1358">
            <v>146</v>
          </cell>
          <cell r="I1358">
            <v>2133</v>
          </cell>
        </row>
        <row r="1359">
          <cell r="H1359">
            <v>825</v>
          </cell>
          <cell r="I1359">
            <v>1885</v>
          </cell>
        </row>
        <row r="1360">
          <cell r="H1360">
            <v>10155</v>
          </cell>
          <cell r="I1360">
            <v>5480</v>
          </cell>
        </row>
        <row r="1361">
          <cell r="H1361">
            <v>1257</v>
          </cell>
          <cell r="I1361">
            <v>1417</v>
          </cell>
        </row>
        <row r="1362">
          <cell r="H1362">
            <v>323</v>
          </cell>
          <cell r="I1362">
            <v>2385</v>
          </cell>
        </row>
        <row r="1363">
          <cell r="H1363">
            <v>4494</v>
          </cell>
          <cell r="I1363">
            <v>2946</v>
          </cell>
        </row>
        <row r="1364">
          <cell r="H1364">
            <v>1248</v>
          </cell>
          <cell r="I1364">
            <v>4090</v>
          </cell>
        </row>
        <row r="1365">
          <cell r="H1365">
            <v>1213</v>
          </cell>
          <cell r="I1365">
            <v>3210</v>
          </cell>
        </row>
        <row r="1366">
          <cell r="H1366">
            <v>1154</v>
          </cell>
          <cell r="I1366">
            <v>2224</v>
          </cell>
        </row>
        <row r="1367">
          <cell r="H1367">
            <v>3936</v>
          </cell>
          <cell r="I1367">
            <v>596</v>
          </cell>
        </row>
        <row r="1368">
          <cell r="H1368">
            <v>4532</v>
          </cell>
          <cell r="I1368">
            <v>1506</v>
          </cell>
        </row>
        <row r="1369">
          <cell r="H1369">
            <v>2559</v>
          </cell>
          <cell r="I1369">
            <v>1341</v>
          </cell>
        </row>
        <row r="1370">
          <cell r="H1370">
            <v>928</v>
          </cell>
          <cell r="I1370">
            <v>2727</v>
          </cell>
        </row>
        <row r="1371">
          <cell r="H1371">
            <v>1121</v>
          </cell>
          <cell r="I1371">
            <v>2271</v>
          </cell>
        </row>
        <row r="1372">
          <cell r="H1372">
            <v>1205</v>
          </cell>
          <cell r="I1372">
            <v>2213</v>
          </cell>
        </row>
        <row r="1373">
          <cell r="H1373">
            <v>2466</v>
          </cell>
          <cell r="I1373">
            <v>1827</v>
          </cell>
        </row>
        <row r="1374">
          <cell r="H1374">
            <v>740</v>
          </cell>
          <cell r="I1374">
            <v>1143</v>
          </cell>
        </row>
        <row r="1375">
          <cell r="H1375">
            <v>-376</v>
          </cell>
          <cell r="I1375">
            <v>5608</v>
          </cell>
        </row>
        <row r="1376">
          <cell r="H1376">
            <v>2110</v>
          </cell>
          <cell r="I1376">
            <v>2847</v>
          </cell>
        </row>
        <row r="1377">
          <cell r="H1377">
            <v>3465</v>
          </cell>
          <cell r="I1377">
            <v>2691</v>
          </cell>
        </row>
        <row r="1378">
          <cell r="H1378">
            <v>7392.5</v>
          </cell>
          <cell r="I1378">
            <v>3421</v>
          </cell>
        </row>
        <row r="1379">
          <cell r="H1379">
            <v>12698</v>
          </cell>
          <cell r="I1379">
            <v>1217</v>
          </cell>
        </row>
        <row r="1380">
          <cell r="H1380">
            <v>3577</v>
          </cell>
          <cell r="I1380">
            <v>2477</v>
          </cell>
        </row>
        <row r="1381">
          <cell r="H1381">
            <v>4116.5</v>
          </cell>
          <cell r="I1381">
            <v>1248</v>
          </cell>
        </row>
        <row r="1382">
          <cell r="H1382">
            <v>1872</v>
          </cell>
          <cell r="I1382">
            <v>4131</v>
          </cell>
        </row>
        <row r="1383">
          <cell r="H1383">
            <v>1441</v>
          </cell>
          <cell r="I1383">
            <v>2251</v>
          </cell>
        </row>
        <row r="1384">
          <cell r="H1384">
            <v>2051</v>
          </cell>
          <cell r="I1384">
            <v>2165</v>
          </cell>
        </row>
        <row r="1385">
          <cell r="H1385">
            <v>1723</v>
          </cell>
          <cell r="I1385">
            <v>3096</v>
          </cell>
        </row>
        <row r="1386">
          <cell r="H1386">
            <v>3029</v>
          </cell>
          <cell r="I1386">
            <v>2787</v>
          </cell>
        </row>
        <row r="1387">
          <cell r="H1387">
            <v>7581</v>
          </cell>
          <cell r="I1387">
            <v>4818</v>
          </cell>
        </row>
        <row r="1388">
          <cell r="H1388">
            <v>5570</v>
          </cell>
          <cell r="I1388">
            <v>4016</v>
          </cell>
        </row>
        <row r="1389">
          <cell r="H1389">
            <v>759</v>
          </cell>
          <cell r="I1389">
            <v>2860</v>
          </cell>
        </row>
        <row r="1390">
          <cell r="H1390">
            <v>3630</v>
          </cell>
          <cell r="I1390">
            <v>3981</v>
          </cell>
        </row>
        <row r="1391">
          <cell r="H1391">
            <v>4390</v>
          </cell>
          <cell r="I1391">
            <v>5204</v>
          </cell>
        </row>
        <row r="1392">
          <cell r="H1392">
            <v>1720</v>
          </cell>
          <cell r="I1392">
            <v>3470</v>
          </cell>
        </row>
        <row r="1393">
          <cell r="H1393">
            <v>1921</v>
          </cell>
          <cell r="I1393">
            <v>2338</v>
          </cell>
        </row>
        <row r="1394">
          <cell r="H1394">
            <v>-1291</v>
          </cell>
          <cell r="I1394">
            <v>4761</v>
          </cell>
        </row>
        <row r="1395">
          <cell r="H1395">
            <v>1141</v>
          </cell>
          <cell r="I1395">
            <v>1243</v>
          </cell>
        </row>
        <row r="1396">
          <cell r="H1396">
            <v>2601</v>
          </cell>
          <cell r="I1396">
            <v>2449</v>
          </cell>
        </row>
        <row r="1397">
          <cell r="H1397">
            <v>3103.5</v>
          </cell>
          <cell r="I1397">
            <v>2791</v>
          </cell>
        </row>
        <row r="1398">
          <cell r="H1398">
            <v>437</v>
          </cell>
          <cell r="I1398">
            <v>2821</v>
          </cell>
        </row>
        <row r="1399">
          <cell r="H1399">
            <v>2222</v>
          </cell>
          <cell r="I1399">
            <v>1850</v>
          </cell>
        </row>
        <row r="1400">
          <cell r="H1400">
            <v>1934</v>
          </cell>
          <cell r="I1400">
            <v>4818</v>
          </cell>
        </row>
        <row r="1401">
          <cell r="H1401">
            <v>4020</v>
          </cell>
          <cell r="I1401">
            <v>3054</v>
          </cell>
        </row>
        <row r="1402">
          <cell r="H1402">
            <v>1557</v>
          </cell>
          <cell r="I1402">
            <v>2877</v>
          </cell>
        </row>
        <row r="1403">
          <cell r="H1403">
            <v>4058</v>
          </cell>
          <cell r="I1403">
            <v>4311</v>
          </cell>
        </row>
        <row r="1404">
          <cell r="H1404">
            <v>5843.5</v>
          </cell>
          <cell r="I1404">
            <v>6694</v>
          </cell>
        </row>
        <row r="1405">
          <cell r="H1405">
            <v>5574</v>
          </cell>
          <cell r="I1405">
            <v>6772</v>
          </cell>
        </row>
        <row r="1406">
          <cell r="H1406">
            <v>4160</v>
          </cell>
          <cell r="I1406">
            <v>975</v>
          </cell>
        </row>
        <row r="1407">
          <cell r="H1407">
            <v>1818</v>
          </cell>
          <cell r="I1407">
            <v>878</v>
          </cell>
        </row>
        <row r="1408">
          <cell r="H1408">
            <v>5403</v>
          </cell>
          <cell r="I1408">
            <v>3473</v>
          </cell>
        </row>
        <row r="1409">
          <cell r="H1409">
            <v>8800</v>
          </cell>
          <cell r="I1409">
            <v>3451</v>
          </cell>
        </row>
        <row r="1410">
          <cell r="H1410">
            <v>255.5</v>
          </cell>
          <cell r="I1410">
            <v>4339</v>
          </cell>
        </row>
        <row r="1411">
          <cell r="H1411">
            <v>1818</v>
          </cell>
          <cell r="I1411">
            <v>1650</v>
          </cell>
        </row>
        <row r="1412">
          <cell r="H1412">
            <v>6475</v>
          </cell>
          <cell r="I1412">
            <v>5418</v>
          </cell>
        </row>
        <row r="1413">
          <cell r="H1413">
            <v>5425</v>
          </cell>
          <cell r="I1413">
            <v>5692</v>
          </cell>
        </row>
        <row r="1414">
          <cell r="H1414">
            <v>2748.5</v>
          </cell>
          <cell r="I1414">
            <v>2139</v>
          </cell>
        </row>
        <row r="1415">
          <cell r="H1415">
            <v>650.5</v>
          </cell>
          <cell r="I1415">
            <v>4872</v>
          </cell>
        </row>
        <row r="1416">
          <cell r="H1416">
            <v>187</v>
          </cell>
          <cell r="I1416">
            <v>4775</v>
          </cell>
        </row>
        <row r="1417">
          <cell r="H1417">
            <v>11018.5</v>
          </cell>
          <cell r="I1417">
            <v>6292</v>
          </cell>
        </row>
        <row r="1418">
          <cell r="H1418">
            <v>6529</v>
          </cell>
          <cell r="I1418">
            <v>5283</v>
          </cell>
        </row>
        <row r="1419">
          <cell r="H1419">
            <v>1796.5</v>
          </cell>
          <cell r="I1419">
            <v>7433</v>
          </cell>
        </row>
        <row r="1420">
          <cell r="H1420">
            <v>500</v>
          </cell>
          <cell r="I1420">
            <v>5158</v>
          </cell>
        </row>
        <row r="1421">
          <cell r="H1421">
            <v>3514</v>
          </cell>
          <cell r="I1421">
            <v>848</v>
          </cell>
        </row>
        <row r="1422">
          <cell r="H1422">
            <v>1333</v>
          </cell>
          <cell r="I1422">
            <v>137</v>
          </cell>
        </row>
        <row r="1423">
          <cell r="H1423">
            <v>4205</v>
          </cell>
          <cell r="I1423">
            <v>2788</v>
          </cell>
        </row>
        <row r="1424">
          <cell r="H1424">
            <v>1024</v>
          </cell>
          <cell r="I1424">
            <v>2694</v>
          </cell>
        </row>
        <row r="1425">
          <cell r="H1425">
            <v>1599</v>
          </cell>
          <cell r="I1425">
            <v>825</v>
          </cell>
        </row>
        <row r="1426">
          <cell r="H1426">
            <v>-86</v>
          </cell>
          <cell r="I1426">
            <v>5545</v>
          </cell>
        </row>
        <row r="1427">
          <cell r="H1427">
            <v>1649</v>
          </cell>
          <cell r="I1427">
            <v>4152</v>
          </cell>
        </row>
        <row r="1428">
          <cell r="H1428">
            <v>3475</v>
          </cell>
          <cell r="I1428">
            <v>1919</v>
          </cell>
        </row>
        <row r="1429">
          <cell r="H1429">
            <v>2306</v>
          </cell>
          <cell r="I1429">
            <v>245</v>
          </cell>
        </row>
        <row r="1430">
          <cell r="H1430">
            <v>713</v>
          </cell>
          <cell r="I1430">
            <v>2046</v>
          </cell>
        </row>
        <row r="1431">
          <cell r="H1431">
            <v>1265</v>
          </cell>
          <cell r="I1431">
            <v>250</v>
          </cell>
        </row>
        <row r="1432">
          <cell r="H1432">
            <v>2586</v>
          </cell>
          <cell r="I1432">
            <v>2791</v>
          </cell>
        </row>
        <row r="1433">
          <cell r="H1433">
            <v>2472.5</v>
          </cell>
          <cell r="I1433">
            <v>2223</v>
          </cell>
        </row>
        <row r="1434">
          <cell r="H1434">
            <v>2459</v>
          </cell>
          <cell r="I1434">
            <v>3455</v>
          </cell>
        </row>
        <row r="1435">
          <cell r="H1435">
            <v>1742.5</v>
          </cell>
          <cell r="I1435">
            <v>3345</v>
          </cell>
        </row>
        <row r="1436">
          <cell r="H1436">
            <v>2192</v>
          </cell>
          <cell r="I1436">
            <v>3913</v>
          </cell>
        </row>
        <row r="1437">
          <cell r="H1437">
            <v>1761</v>
          </cell>
          <cell r="I1437">
            <v>3160</v>
          </cell>
        </row>
        <row r="1438">
          <cell r="H1438">
            <v>1501</v>
          </cell>
          <cell r="I1438">
            <v>4147</v>
          </cell>
        </row>
        <row r="1439">
          <cell r="H1439">
            <v>2827</v>
          </cell>
          <cell r="I1439">
            <v>1926</v>
          </cell>
        </row>
        <row r="1440">
          <cell r="H1440">
            <v>798.5</v>
          </cell>
          <cell r="I1440">
            <v>724</v>
          </cell>
        </row>
        <row r="1441">
          <cell r="H1441">
            <v>3273</v>
          </cell>
          <cell r="I1441">
            <v>4271</v>
          </cell>
        </row>
        <row r="1442">
          <cell r="H1442">
            <v>3175</v>
          </cell>
          <cell r="I1442">
            <v>3237</v>
          </cell>
        </row>
        <row r="1443">
          <cell r="H1443">
            <v>5122.5</v>
          </cell>
          <cell r="I1443">
            <v>4893</v>
          </cell>
        </row>
        <row r="1444">
          <cell r="H1444">
            <v>668</v>
          </cell>
          <cell r="I1444">
            <v>5040</v>
          </cell>
        </row>
        <row r="1445">
          <cell r="H1445">
            <v>3311.5</v>
          </cell>
          <cell r="I1445">
            <v>3194</v>
          </cell>
        </row>
        <row r="1446">
          <cell r="H1446">
            <v>-3.5</v>
          </cell>
          <cell r="I1446">
            <v>4674</v>
          </cell>
        </row>
        <row r="1447">
          <cell r="H1447">
            <v>315.5</v>
          </cell>
          <cell r="I1447">
            <v>4552</v>
          </cell>
        </row>
        <row r="1448">
          <cell r="H1448">
            <v>6603.5</v>
          </cell>
          <cell r="I1448">
            <v>1890</v>
          </cell>
        </row>
        <row r="1449">
          <cell r="H1449">
            <v>1372.5</v>
          </cell>
          <cell r="I1449">
            <v>3592</v>
          </cell>
        </row>
        <row r="1450">
          <cell r="H1450">
            <v>154.5</v>
          </cell>
          <cell r="I1450">
            <v>8119</v>
          </cell>
        </row>
        <row r="1451">
          <cell r="H1451">
            <v>3154.5</v>
          </cell>
          <cell r="I1451">
            <v>2953</v>
          </cell>
        </row>
        <row r="1452">
          <cell r="H1452">
            <v>4832.5</v>
          </cell>
          <cell r="I1452">
            <v>1596</v>
          </cell>
        </row>
        <row r="1453">
          <cell r="H1453">
            <v>4544.5</v>
          </cell>
          <cell r="I1453">
            <v>3951</v>
          </cell>
        </row>
        <row r="1454">
          <cell r="H1454">
            <v>75</v>
          </cell>
          <cell r="I1454">
            <v>7273</v>
          </cell>
        </row>
        <row r="1455">
          <cell r="H1455">
            <v>3634.5</v>
          </cell>
          <cell r="I1455">
            <v>4497</v>
          </cell>
        </row>
        <row r="1456">
          <cell r="H1456">
            <v>1276</v>
          </cell>
          <cell r="I1456">
            <v>2953</v>
          </cell>
        </row>
        <row r="1457">
          <cell r="H1457">
            <v>-705</v>
          </cell>
          <cell r="I1457">
            <v>1500</v>
          </cell>
        </row>
        <row r="1458">
          <cell r="H1458">
            <v>690</v>
          </cell>
          <cell r="I1458">
            <v>1434</v>
          </cell>
        </row>
        <row r="1459">
          <cell r="H1459">
            <v>4244</v>
          </cell>
          <cell r="I1459">
            <v>6485</v>
          </cell>
        </row>
        <row r="1460">
          <cell r="H1460">
            <v>3921</v>
          </cell>
          <cell r="I1460">
            <v>5856</v>
          </cell>
        </row>
        <row r="1461">
          <cell r="H1461">
            <v>675</v>
          </cell>
          <cell r="I1461">
            <v>3285</v>
          </cell>
        </row>
        <row r="1462">
          <cell r="H1462">
            <v>5194.5</v>
          </cell>
          <cell r="I1462">
            <v>2227</v>
          </cell>
        </row>
        <row r="1463">
          <cell r="H1463">
            <v>1526</v>
          </cell>
          <cell r="I1463">
            <v>3269</v>
          </cell>
        </row>
        <row r="1464">
          <cell r="H1464">
            <v>1028.5</v>
          </cell>
          <cell r="I1464">
            <v>2777</v>
          </cell>
        </row>
        <row r="1465">
          <cell r="H1465">
            <v>834.5</v>
          </cell>
          <cell r="I1465">
            <v>613</v>
          </cell>
        </row>
        <row r="1466">
          <cell r="H1466">
            <v>235.5</v>
          </cell>
          <cell r="I1466">
            <v>2742</v>
          </cell>
        </row>
        <row r="1467">
          <cell r="H1467">
            <v>2332.5</v>
          </cell>
          <cell r="I1467">
            <v>1870</v>
          </cell>
        </row>
        <row r="1468">
          <cell r="H1468">
            <v>5395.5</v>
          </cell>
          <cell r="I1468">
            <v>3175</v>
          </cell>
        </row>
        <row r="1469">
          <cell r="H1469">
            <v>351</v>
          </cell>
          <cell r="I1469">
            <v>2533</v>
          </cell>
        </row>
        <row r="1470">
          <cell r="H1470">
            <v>2562</v>
          </cell>
          <cell r="I1470">
            <v>4895</v>
          </cell>
        </row>
        <row r="1471">
          <cell r="H1471">
            <v>2405</v>
          </cell>
          <cell r="I1471">
            <v>3658</v>
          </cell>
        </row>
        <row r="1472">
          <cell r="H1472">
            <v>5544</v>
          </cell>
          <cell r="I1472">
            <v>5599</v>
          </cell>
        </row>
        <row r="1473">
          <cell r="H1473">
            <v>9165</v>
          </cell>
          <cell r="I1473">
            <v>4706</v>
          </cell>
        </row>
        <row r="1474">
          <cell r="H1474">
            <v>-91</v>
          </cell>
          <cell r="I1474">
            <v>2842</v>
          </cell>
        </row>
        <row r="1475">
          <cell r="H1475">
            <v>-378</v>
          </cell>
          <cell r="I1475">
            <v>5365</v>
          </cell>
        </row>
        <row r="1476">
          <cell r="H1476">
            <v>3104</v>
          </cell>
          <cell r="I1476">
            <v>2642</v>
          </cell>
        </row>
        <row r="1477">
          <cell r="H1477">
            <v>657</v>
          </cell>
          <cell r="I1477">
            <v>5226</v>
          </cell>
        </row>
        <row r="1478">
          <cell r="H1478">
            <v>1439.5</v>
          </cell>
          <cell r="I1478">
            <v>2902</v>
          </cell>
        </row>
        <row r="1479">
          <cell r="H1479">
            <v>2072.5</v>
          </cell>
          <cell r="I1479">
            <v>1964</v>
          </cell>
        </row>
        <row r="1480">
          <cell r="H1480">
            <v>1947</v>
          </cell>
          <cell r="I1480">
            <v>818</v>
          </cell>
        </row>
        <row r="1481">
          <cell r="H1481">
            <v>764</v>
          </cell>
          <cell r="I1481">
            <v>5355</v>
          </cell>
        </row>
        <row r="1482">
          <cell r="H1482">
            <v>1801</v>
          </cell>
          <cell r="I1482">
            <v>5528</v>
          </cell>
        </row>
        <row r="1483">
          <cell r="H1483">
            <v>4550.5</v>
          </cell>
          <cell r="I1483">
            <v>5038</v>
          </cell>
        </row>
        <row r="1484">
          <cell r="H1484">
            <v>1398</v>
          </cell>
          <cell r="I1484">
            <v>2276</v>
          </cell>
        </row>
        <row r="1485">
          <cell r="H1485">
            <v>4062</v>
          </cell>
          <cell r="I1485">
            <v>2500</v>
          </cell>
        </row>
        <row r="1486">
          <cell r="H1486">
            <v>3472</v>
          </cell>
          <cell r="I1486">
            <v>4651</v>
          </cell>
        </row>
        <row r="1487">
          <cell r="H1487">
            <v>1706</v>
          </cell>
          <cell r="I1487">
            <v>4223</v>
          </cell>
        </row>
        <row r="1488">
          <cell r="H1488">
            <v>7317</v>
          </cell>
          <cell r="I1488">
            <v>886</v>
          </cell>
        </row>
        <row r="1489">
          <cell r="H1489">
            <v>653</v>
          </cell>
          <cell r="I1489">
            <v>1530</v>
          </cell>
        </row>
        <row r="1490">
          <cell r="H1490">
            <v>1636</v>
          </cell>
          <cell r="I1490">
            <v>1580</v>
          </cell>
        </row>
        <row r="1491">
          <cell r="H1491">
            <v>945</v>
          </cell>
          <cell r="I1491">
            <v>2882</v>
          </cell>
        </row>
        <row r="1492">
          <cell r="H1492">
            <v>1862</v>
          </cell>
          <cell r="I1492">
            <v>4</v>
          </cell>
        </row>
        <row r="1493">
          <cell r="H1493">
            <v>498</v>
          </cell>
          <cell r="I1493">
            <v>950</v>
          </cell>
        </row>
        <row r="1494">
          <cell r="H1494">
            <v>2192</v>
          </cell>
          <cell r="I1494">
            <v>3788</v>
          </cell>
        </row>
        <row r="1495">
          <cell r="H1495">
            <v>3010.5</v>
          </cell>
          <cell r="I1495">
            <v>5791</v>
          </cell>
        </row>
        <row r="1496">
          <cell r="H1496">
            <v>455</v>
          </cell>
          <cell r="I1496">
            <v>3467</v>
          </cell>
        </row>
        <row r="1497">
          <cell r="H1497">
            <v>3019.5</v>
          </cell>
          <cell r="I1497">
            <v>450</v>
          </cell>
        </row>
        <row r="1498">
          <cell r="H1498">
            <v>269.5</v>
          </cell>
          <cell r="I1498">
            <v>4450</v>
          </cell>
        </row>
        <row r="1499">
          <cell r="H1499">
            <v>2131</v>
          </cell>
          <cell r="I1499">
            <v>5344</v>
          </cell>
        </row>
        <row r="1500">
          <cell r="H1500">
            <v>1542</v>
          </cell>
          <cell r="I1500">
            <v>2985</v>
          </cell>
        </row>
        <row r="1501">
          <cell r="H1501">
            <v>2064</v>
          </cell>
          <cell r="I1501">
            <v>3477</v>
          </cell>
        </row>
        <row r="1502">
          <cell r="H1502">
            <v>1679</v>
          </cell>
          <cell r="I1502">
            <v>2217</v>
          </cell>
        </row>
        <row r="1503">
          <cell r="H1503">
            <v>8906.5</v>
          </cell>
          <cell r="I1503">
            <v>2495</v>
          </cell>
        </row>
        <row r="1504">
          <cell r="H1504">
            <v>2269</v>
          </cell>
          <cell r="I1504">
            <v>1239</v>
          </cell>
        </row>
        <row r="1505">
          <cell r="H1505">
            <v>4240</v>
          </cell>
          <cell r="I1505">
            <v>1402</v>
          </cell>
        </row>
        <row r="1506">
          <cell r="H1506">
            <v>866.5</v>
          </cell>
          <cell r="I1506">
            <v>1987</v>
          </cell>
        </row>
        <row r="1507">
          <cell r="H1507">
            <v>381</v>
          </cell>
          <cell r="I1507">
            <v>5482</v>
          </cell>
        </row>
        <row r="1508">
          <cell r="H1508">
            <v>2114</v>
          </cell>
          <cell r="I1508">
            <v>1959</v>
          </cell>
        </row>
        <row r="1509">
          <cell r="H1509">
            <v>84</v>
          </cell>
          <cell r="I1509">
            <v>7579</v>
          </cell>
        </row>
        <row r="1510">
          <cell r="H1510">
            <v>-307</v>
          </cell>
          <cell r="I1510">
            <v>1878</v>
          </cell>
        </row>
        <row r="1511">
          <cell r="H1511">
            <v>3262</v>
          </cell>
          <cell r="I1511">
            <v>3013</v>
          </cell>
        </row>
        <row r="1512">
          <cell r="H1512">
            <v>4230</v>
          </cell>
          <cell r="I1512">
            <v>2772</v>
          </cell>
        </row>
        <row r="1513">
          <cell r="H1513">
            <v>483</v>
          </cell>
          <cell r="I1513">
            <v>5144</v>
          </cell>
        </row>
        <row r="1514">
          <cell r="H1514">
            <v>574</v>
          </cell>
          <cell r="I1514">
            <v>1114</v>
          </cell>
        </row>
        <row r="1515">
          <cell r="H1515">
            <v>225</v>
          </cell>
          <cell r="I1515">
            <v>3249</v>
          </cell>
        </row>
        <row r="1516">
          <cell r="H1516">
            <v>2669</v>
          </cell>
          <cell r="I1516">
            <v>979</v>
          </cell>
        </row>
        <row r="1517">
          <cell r="H1517">
            <v>2819</v>
          </cell>
          <cell r="I1517">
            <v>733</v>
          </cell>
        </row>
        <row r="1518">
          <cell r="H1518">
            <v>1415</v>
          </cell>
          <cell r="I1518">
            <v>5199</v>
          </cell>
        </row>
        <row r="1519">
          <cell r="H1519">
            <v>5072.5</v>
          </cell>
          <cell r="I1519">
            <v>7117</v>
          </cell>
        </row>
        <row r="1520">
          <cell r="H1520">
            <v>-1613</v>
          </cell>
          <cell r="I1520">
            <v>3174</v>
          </cell>
        </row>
        <row r="1521">
          <cell r="H1521">
            <v>685.5</v>
          </cell>
          <cell r="I1521">
            <v>5208</v>
          </cell>
        </row>
        <row r="1522">
          <cell r="H1522">
            <v>912.5</v>
          </cell>
          <cell r="I1522">
            <v>1678</v>
          </cell>
        </row>
        <row r="1523">
          <cell r="H1523">
            <v>1073.5</v>
          </cell>
          <cell r="I1523">
            <v>2439</v>
          </cell>
        </row>
        <row r="1524">
          <cell r="H1524">
            <v>918.5</v>
          </cell>
          <cell r="I1524">
            <v>5988</v>
          </cell>
        </row>
        <row r="1525">
          <cell r="H1525">
            <v>5335</v>
          </cell>
          <cell r="I1525">
            <v>6452</v>
          </cell>
        </row>
        <row r="1526">
          <cell r="H1526">
            <v>6813</v>
          </cell>
          <cell r="I1526">
            <v>6500</v>
          </cell>
        </row>
      </sheetData>
      <sheetData sheetId="4">
        <row r="1">
          <cell r="A1" t="str">
            <v>totalcost</v>
          </cell>
          <cell r="B1" t="str">
            <v>AfAm</v>
          </cell>
          <cell r="C1" t="str">
            <v>latino</v>
          </cell>
          <cell r="D1" t="str">
            <v>bafrac</v>
          </cell>
          <cell r="E1" t="str">
            <v>CS</v>
          </cell>
          <cell r="F1" t="str">
            <v>principal</v>
          </cell>
          <cell r="G1" t="str">
            <v>cash</v>
          </cell>
        </row>
        <row r="2">
          <cell r="A2">
            <v>2.399</v>
          </cell>
          <cell r="B2">
            <v>0</v>
          </cell>
          <cell r="C2">
            <v>0</v>
          </cell>
          <cell r="D2">
            <v>0.26</v>
          </cell>
          <cell r="E2">
            <v>2.37</v>
          </cell>
          <cell r="F2">
            <v>1.2104299999999999</v>
          </cell>
          <cell r="G2">
            <v>0.70987911629845768</v>
          </cell>
        </row>
        <row r="3">
          <cell r="A3">
            <v>2.6930000000000001</v>
          </cell>
          <cell r="B3">
            <v>0</v>
          </cell>
          <cell r="C3">
            <v>0</v>
          </cell>
          <cell r="D3">
            <v>7.0000000000000007E-2</v>
          </cell>
          <cell r="E3">
            <v>1.96</v>
          </cell>
          <cell r="F3">
            <v>1.3192900000000001</v>
          </cell>
          <cell r="G3">
            <v>0.61418492387671741</v>
          </cell>
          <cell r="M3">
            <v>0.11950821270429052</v>
          </cell>
        </row>
        <row r="4">
          <cell r="A4">
            <v>3.0289999999999999</v>
          </cell>
          <cell r="B4">
            <v>0</v>
          </cell>
          <cell r="C4">
            <v>0</v>
          </cell>
          <cell r="D4">
            <v>0.34</v>
          </cell>
          <cell r="E4">
            <v>2.61</v>
          </cell>
          <cell r="F4">
            <v>1.3063</v>
          </cell>
          <cell r="G4">
            <v>0.63618355893034007</v>
          </cell>
        </row>
        <row r="5">
          <cell r="A5">
            <v>2.032</v>
          </cell>
          <cell r="B5">
            <v>0</v>
          </cell>
          <cell r="C5">
            <v>0</v>
          </cell>
          <cell r="D5">
            <v>0.46</v>
          </cell>
          <cell r="E5">
            <v>1.55</v>
          </cell>
          <cell r="F5">
            <v>1.28189</v>
          </cell>
          <cell r="G5">
            <v>0.84251968503937003</v>
          </cell>
        </row>
        <row r="6">
          <cell r="A6">
            <v>1.601</v>
          </cell>
          <cell r="B6">
            <v>0</v>
          </cell>
          <cell r="C6">
            <v>1</v>
          </cell>
          <cell r="D6">
            <v>0.05</v>
          </cell>
          <cell r="E6">
            <v>1.4262272140727896</v>
          </cell>
          <cell r="F6">
            <v>0.78993999999999998</v>
          </cell>
          <cell r="G6">
            <v>0.93878825733916293</v>
          </cell>
        </row>
        <row r="7">
          <cell r="A7">
            <v>3.29</v>
          </cell>
          <cell r="B7">
            <v>0</v>
          </cell>
          <cell r="C7">
            <v>0</v>
          </cell>
          <cell r="D7">
            <v>0.14000000000000001</v>
          </cell>
          <cell r="E7">
            <v>2.4300000000000002</v>
          </cell>
          <cell r="F7">
            <v>1.1388100000000001</v>
          </cell>
          <cell r="G7">
            <v>0.54559270516717318</v>
          </cell>
        </row>
        <row r="8">
          <cell r="A8">
            <v>2.8439999999999999</v>
          </cell>
          <cell r="B8">
            <v>0</v>
          </cell>
          <cell r="C8">
            <v>0</v>
          </cell>
          <cell r="D8">
            <v>0.17</v>
          </cell>
          <cell r="E8">
            <v>2.44</v>
          </cell>
          <cell r="F8">
            <v>0.95123999999999997</v>
          </cell>
          <cell r="G8">
            <v>0.62376933895921238</v>
          </cell>
        </row>
        <row r="9">
          <cell r="A9">
            <v>2.8605</v>
          </cell>
          <cell r="B9">
            <v>0</v>
          </cell>
          <cell r="C9">
            <v>1</v>
          </cell>
          <cell r="D9">
            <v>0.14000000000000001</v>
          </cell>
          <cell r="E9">
            <v>-5</v>
          </cell>
          <cell r="F9">
            <v>1.14873</v>
          </cell>
          <cell r="G9">
            <v>0.89966789022898097</v>
          </cell>
        </row>
        <row r="10">
          <cell r="A10">
            <v>2.3984999999999999</v>
          </cell>
          <cell r="B10">
            <v>0</v>
          </cell>
          <cell r="C10">
            <v>0</v>
          </cell>
          <cell r="D10">
            <v>0.22</v>
          </cell>
          <cell r="E10">
            <v>1.57</v>
          </cell>
          <cell r="F10">
            <v>0.80776999999999999</v>
          </cell>
          <cell r="G10">
            <v>0.49510110485720243</v>
          </cell>
        </row>
        <row r="11">
          <cell r="A11">
            <v>2.6930000000000001</v>
          </cell>
          <cell r="B11">
            <v>0</v>
          </cell>
          <cell r="C11">
            <v>0</v>
          </cell>
          <cell r="D11">
            <v>0.23</v>
          </cell>
          <cell r="E11">
            <v>2.36</v>
          </cell>
          <cell r="F11">
            <v>1.3164</v>
          </cell>
          <cell r="G11">
            <v>0.69476420349053103</v>
          </cell>
        </row>
        <row r="12">
          <cell r="A12">
            <v>2.7229999999999999</v>
          </cell>
          <cell r="B12">
            <v>0</v>
          </cell>
          <cell r="C12">
            <v>0</v>
          </cell>
          <cell r="D12">
            <v>0.23</v>
          </cell>
          <cell r="E12">
            <v>2.69</v>
          </cell>
          <cell r="F12">
            <v>1.3104800000000001</v>
          </cell>
          <cell r="G12">
            <v>0.6393683437385238</v>
          </cell>
        </row>
        <row r="13">
          <cell r="A13">
            <v>4.2565</v>
          </cell>
          <cell r="B13">
            <v>0</v>
          </cell>
          <cell r="C13">
            <v>0</v>
          </cell>
          <cell r="D13">
            <v>0.17</v>
          </cell>
          <cell r="E13">
            <v>1.92</v>
          </cell>
          <cell r="F13">
            <v>1.3832899999999999</v>
          </cell>
          <cell r="G13">
            <v>0.55315399976506519</v>
          </cell>
        </row>
        <row r="14">
          <cell r="A14">
            <v>2.633</v>
          </cell>
          <cell r="B14">
            <v>0</v>
          </cell>
          <cell r="C14">
            <v>0</v>
          </cell>
          <cell r="D14">
            <v>0.14000000000000001</v>
          </cell>
          <cell r="E14">
            <v>2.08</v>
          </cell>
          <cell r="F14">
            <v>0.96336999999999995</v>
          </cell>
          <cell r="G14">
            <v>0.49715153816938851</v>
          </cell>
        </row>
        <row r="15">
          <cell r="A15">
            <v>1.0289999999999999</v>
          </cell>
          <cell r="B15">
            <v>0</v>
          </cell>
          <cell r="C15">
            <v>1</v>
          </cell>
          <cell r="D15">
            <v>0.33</v>
          </cell>
          <cell r="E15">
            <v>2.0299999999999998</v>
          </cell>
          <cell r="F15">
            <v>1.2758100000000001</v>
          </cell>
          <cell r="G15">
            <v>0.22546161321671529</v>
          </cell>
        </row>
        <row r="16">
          <cell r="A16">
            <v>2.5859999999999999</v>
          </cell>
          <cell r="B16">
            <v>0</v>
          </cell>
          <cell r="C16">
            <v>0</v>
          </cell>
          <cell r="D16">
            <v>0.41</v>
          </cell>
          <cell r="E16">
            <v>1.85</v>
          </cell>
          <cell r="F16">
            <v>1.02092</v>
          </cell>
          <cell r="G16">
            <v>0.45746326372776491</v>
          </cell>
        </row>
        <row r="17">
          <cell r="A17">
            <v>1.9970000000000001</v>
          </cell>
          <cell r="B17">
            <v>0</v>
          </cell>
          <cell r="C17">
            <v>0</v>
          </cell>
          <cell r="D17">
            <v>0.18</v>
          </cell>
          <cell r="E17">
            <v>2.74</v>
          </cell>
          <cell r="F17">
            <v>0.749</v>
          </cell>
          <cell r="G17">
            <v>0.62493740610916371</v>
          </cell>
        </row>
        <row r="18">
          <cell r="A18">
            <v>1.37</v>
          </cell>
          <cell r="B18">
            <v>1</v>
          </cell>
          <cell r="C18">
            <v>0</v>
          </cell>
          <cell r="D18">
            <v>0.12</v>
          </cell>
          <cell r="E18">
            <v>1.48</v>
          </cell>
          <cell r="F18">
            <v>0.50114999999999998</v>
          </cell>
          <cell r="G18">
            <v>0.6802919708029197</v>
          </cell>
        </row>
        <row r="19">
          <cell r="A19">
            <v>1.6659999999999999</v>
          </cell>
          <cell r="B19">
            <v>0</v>
          </cell>
          <cell r="C19">
            <v>0</v>
          </cell>
          <cell r="D19">
            <v>0.28000000000000003</v>
          </cell>
          <cell r="E19">
            <v>1.4</v>
          </cell>
          <cell r="F19">
            <v>0.80200000000000005</v>
          </cell>
          <cell r="G19">
            <v>0.5258103241296519</v>
          </cell>
        </row>
        <row r="20">
          <cell r="A20">
            <v>2.6419999999999999</v>
          </cell>
          <cell r="B20">
            <v>0</v>
          </cell>
          <cell r="C20">
            <v>0</v>
          </cell>
          <cell r="D20">
            <v>0.28000000000000003</v>
          </cell>
          <cell r="E20">
            <v>2.21</v>
          </cell>
          <cell r="F20">
            <v>1.3235600000000001</v>
          </cell>
          <cell r="G20">
            <v>0.43641180923542772</v>
          </cell>
        </row>
        <row r="21">
          <cell r="A21">
            <v>1.907</v>
          </cell>
          <cell r="B21">
            <v>0</v>
          </cell>
          <cell r="C21">
            <v>0</v>
          </cell>
          <cell r="D21">
            <v>0.36</v>
          </cell>
          <cell r="E21">
            <v>1.56</v>
          </cell>
          <cell r="F21">
            <v>0.72150000000000003</v>
          </cell>
          <cell r="G21">
            <v>0.62716308337703197</v>
          </cell>
        </row>
        <row r="22">
          <cell r="A22">
            <v>5.673</v>
          </cell>
          <cell r="B22">
            <v>0</v>
          </cell>
          <cell r="C22">
            <v>0</v>
          </cell>
          <cell r="D22">
            <v>0.11</v>
          </cell>
          <cell r="E22">
            <v>2.66</v>
          </cell>
          <cell r="F22">
            <v>1.6934199999999999</v>
          </cell>
          <cell r="G22">
            <v>0.58223162347964041</v>
          </cell>
        </row>
        <row r="23">
          <cell r="A23">
            <v>5.0869999999999997</v>
          </cell>
          <cell r="B23">
            <v>0</v>
          </cell>
          <cell r="C23">
            <v>0</v>
          </cell>
          <cell r="D23">
            <v>0.14000000000000001</v>
          </cell>
          <cell r="E23">
            <v>1.37</v>
          </cell>
          <cell r="F23">
            <v>1.4874799999999999</v>
          </cell>
          <cell r="G23">
            <v>0.50324356202083742</v>
          </cell>
        </row>
        <row r="24">
          <cell r="A24">
            <v>2.871</v>
          </cell>
          <cell r="B24">
            <v>0</v>
          </cell>
          <cell r="C24">
            <v>1</v>
          </cell>
          <cell r="D24">
            <v>0.4</v>
          </cell>
          <cell r="E24">
            <v>0.45</v>
          </cell>
          <cell r="F24">
            <v>1.57528</v>
          </cell>
          <cell r="G24">
            <v>0.65726227795193315</v>
          </cell>
        </row>
        <row r="25">
          <cell r="A25">
            <v>3.6230000000000002</v>
          </cell>
          <cell r="B25">
            <v>0</v>
          </cell>
          <cell r="C25">
            <v>0</v>
          </cell>
          <cell r="D25">
            <v>0.32</v>
          </cell>
          <cell r="E25">
            <v>2.0099999999999998</v>
          </cell>
          <cell r="F25">
            <v>1.45855</v>
          </cell>
          <cell r="G25">
            <v>0.45901186861716808</v>
          </cell>
        </row>
        <row r="26">
          <cell r="A26">
            <v>2.7890000000000001</v>
          </cell>
          <cell r="B26">
            <v>0</v>
          </cell>
          <cell r="C26">
            <v>0</v>
          </cell>
          <cell r="D26">
            <v>0.17</v>
          </cell>
          <cell r="E26">
            <v>1.5</v>
          </cell>
          <cell r="F26">
            <v>1.44231</v>
          </cell>
          <cell r="G26">
            <v>0.48296880602366438</v>
          </cell>
        </row>
        <row r="27">
          <cell r="A27">
            <v>3.0510000000000002</v>
          </cell>
          <cell r="B27">
            <v>0</v>
          </cell>
          <cell r="C27">
            <v>0</v>
          </cell>
          <cell r="D27">
            <v>0.41</v>
          </cell>
          <cell r="E27">
            <v>1.1399999999999999</v>
          </cell>
          <cell r="F27">
            <v>1.41994</v>
          </cell>
          <cell r="G27">
            <v>0.59292035398230081</v>
          </cell>
        </row>
        <row r="28">
          <cell r="A28">
            <v>2.4409999999999998</v>
          </cell>
          <cell r="B28">
            <v>0</v>
          </cell>
          <cell r="C28">
            <v>1</v>
          </cell>
          <cell r="D28">
            <v>0.09</v>
          </cell>
          <cell r="E28">
            <v>1.71</v>
          </cell>
          <cell r="F28">
            <v>1.09924</v>
          </cell>
          <cell r="G28">
            <v>0.77509217533797625</v>
          </cell>
        </row>
        <row r="29">
          <cell r="A29">
            <v>4.6909999999999998</v>
          </cell>
          <cell r="B29">
            <v>0</v>
          </cell>
          <cell r="C29">
            <v>0</v>
          </cell>
          <cell r="D29">
            <v>0.4</v>
          </cell>
          <cell r="E29">
            <v>1.99</v>
          </cell>
          <cell r="F29">
            <v>1.72296</v>
          </cell>
          <cell r="G29">
            <v>0.44915796205499897</v>
          </cell>
        </row>
        <row r="30">
          <cell r="A30">
            <v>4.7930000000000001</v>
          </cell>
          <cell r="B30">
            <v>0</v>
          </cell>
          <cell r="C30">
            <v>0</v>
          </cell>
          <cell r="D30">
            <v>0.21</v>
          </cell>
          <cell r="E30">
            <v>1.43</v>
          </cell>
          <cell r="F30">
            <v>1.0406899999999999</v>
          </cell>
          <cell r="G30">
            <v>0.67431671187147924</v>
          </cell>
        </row>
        <row r="31">
          <cell r="A31">
            <v>4.96</v>
          </cell>
          <cell r="B31">
            <v>0</v>
          </cell>
          <cell r="C31">
            <v>0</v>
          </cell>
          <cell r="D31">
            <v>0.28999999999999998</v>
          </cell>
          <cell r="E31">
            <v>1.47</v>
          </cell>
          <cell r="F31">
            <v>1.97115</v>
          </cell>
          <cell r="G31">
            <v>0.5034274193548387</v>
          </cell>
        </row>
        <row r="32">
          <cell r="A32">
            <v>3.391</v>
          </cell>
          <cell r="B32">
            <v>0</v>
          </cell>
          <cell r="C32">
            <v>0</v>
          </cell>
          <cell r="D32">
            <v>0.11</v>
          </cell>
          <cell r="E32">
            <v>1.79</v>
          </cell>
          <cell r="F32">
            <v>1.5224800000000001</v>
          </cell>
          <cell r="G32">
            <v>0.55116484812739608</v>
          </cell>
        </row>
        <row r="33">
          <cell r="A33">
            <v>3.2970000000000002</v>
          </cell>
          <cell r="B33">
            <v>0</v>
          </cell>
          <cell r="C33">
            <v>0</v>
          </cell>
          <cell r="D33">
            <v>0.13</v>
          </cell>
          <cell r="E33">
            <v>2.75</v>
          </cell>
          <cell r="F33">
            <v>1.20607</v>
          </cell>
          <cell r="G33">
            <v>0.83378829238701846</v>
          </cell>
        </row>
        <row r="34">
          <cell r="A34">
            <v>4.8639999999999999</v>
          </cell>
          <cell r="B34">
            <v>0</v>
          </cell>
          <cell r="C34">
            <v>0</v>
          </cell>
          <cell r="D34">
            <v>0.31</v>
          </cell>
          <cell r="E34">
            <v>1.8</v>
          </cell>
          <cell r="F34">
            <v>1.96417</v>
          </cell>
          <cell r="G34">
            <v>0.61245888157894746</v>
          </cell>
        </row>
        <row r="35">
          <cell r="A35">
            <v>4.1459999999999999</v>
          </cell>
          <cell r="B35">
            <v>0</v>
          </cell>
          <cell r="C35">
            <v>1</v>
          </cell>
          <cell r="D35">
            <v>0.39</v>
          </cell>
          <cell r="E35">
            <v>2.48</v>
          </cell>
          <cell r="F35">
            <v>2.0903900000000002</v>
          </cell>
          <cell r="G35">
            <v>0.56657018813314042</v>
          </cell>
        </row>
        <row r="36">
          <cell r="A36">
            <v>2.0139999999999998</v>
          </cell>
          <cell r="B36">
            <v>0</v>
          </cell>
          <cell r="C36">
            <v>1</v>
          </cell>
          <cell r="D36">
            <v>0.08</v>
          </cell>
          <cell r="E36">
            <v>0.86</v>
          </cell>
          <cell r="F36">
            <v>1.63927</v>
          </cell>
          <cell r="G36">
            <v>0.13604766633565046</v>
          </cell>
        </row>
        <row r="37">
          <cell r="A37">
            <v>3.8319999999999999</v>
          </cell>
          <cell r="B37">
            <v>0</v>
          </cell>
          <cell r="C37">
            <v>0</v>
          </cell>
          <cell r="D37">
            <v>0.05</v>
          </cell>
          <cell r="E37">
            <v>1.9</v>
          </cell>
          <cell r="F37">
            <v>1.7341</v>
          </cell>
          <cell r="G37">
            <v>0.66075156576200422</v>
          </cell>
        </row>
        <row r="38">
          <cell r="A38">
            <v>5.5679999999999996</v>
          </cell>
          <cell r="B38">
            <v>0</v>
          </cell>
          <cell r="C38">
            <v>0</v>
          </cell>
          <cell r="D38">
            <v>0.18</v>
          </cell>
          <cell r="E38">
            <v>2.9</v>
          </cell>
          <cell r="F38">
            <v>1.26875</v>
          </cell>
          <cell r="G38">
            <v>0.77227011494252873</v>
          </cell>
        </row>
        <row r="39">
          <cell r="A39">
            <v>7.22</v>
          </cell>
          <cell r="B39">
            <v>0</v>
          </cell>
          <cell r="C39">
            <v>0</v>
          </cell>
          <cell r="D39">
            <v>0.22</v>
          </cell>
          <cell r="E39">
            <v>2.16</v>
          </cell>
          <cell r="F39">
            <v>1.3783700000000001</v>
          </cell>
          <cell r="G39">
            <v>0.70969529085872574</v>
          </cell>
        </row>
        <row r="40">
          <cell r="A40">
            <v>1.458</v>
          </cell>
          <cell r="B40">
            <v>0</v>
          </cell>
          <cell r="C40">
            <v>0</v>
          </cell>
          <cell r="D40">
            <v>0.21</v>
          </cell>
          <cell r="E40">
            <v>1.27</v>
          </cell>
          <cell r="F40">
            <v>1.2877799999999999</v>
          </cell>
          <cell r="G40">
            <v>0.15843621399176955</v>
          </cell>
        </row>
        <row r="41">
          <cell r="A41">
            <v>2.8450000000000002</v>
          </cell>
          <cell r="B41">
            <v>0</v>
          </cell>
          <cell r="C41">
            <v>0</v>
          </cell>
          <cell r="D41">
            <v>0.34</v>
          </cell>
          <cell r="E41">
            <v>1.89</v>
          </cell>
          <cell r="F41">
            <v>1.6491199999999999</v>
          </cell>
          <cell r="G41">
            <v>0.8759226713532513</v>
          </cell>
        </row>
        <row r="42">
          <cell r="A42">
            <v>3.0139999999999998</v>
          </cell>
          <cell r="B42">
            <v>0</v>
          </cell>
          <cell r="C42">
            <v>0</v>
          </cell>
          <cell r="D42">
            <v>0.32</v>
          </cell>
          <cell r="E42">
            <v>1.91</v>
          </cell>
          <cell r="F42">
            <v>1.82141</v>
          </cell>
          <cell r="G42">
            <v>0.16224286662242868</v>
          </cell>
        </row>
        <row r="43">
          <cell r="A43">
            <v>2.6080000000000001</v>
          </cell>
          <cell r="B43">
            <v>0</v>
          </cell>
          <cell r="C43">
            <v>0</v>
          </cell>
          <cell r="D43">
            <v>0.22</v>
          </cell>
          <cell r="E43">
            <v>0.36</v>
          </cell>
          <cell r="F43">
            <v>1.72296</v>
          </cell>
          <cell r="G43">
            <v>9.1641104294478526E-2</v>
          </cell>
        </row>
        <row r="44">
          <cell r="A44">
            <v>5.0410000000000004</v>
          </cell>
          <cell r="B44">
            <v>0</v>
          </cell>
          <cell r="C44">
            <v>0</v>
          </cell>
          <cell r="D44">
            <v>0.21</v>
          </cell>
          <cell r="E44">
            <v>1.17</v>
          </cell>
          <cell r="F44">
            <v>1.0583800000000001</v>
          </cell>
          <cell r="G44">
            <v>0.63261257686966865</v>
          </cell>
        </row>
        <row r="45">
          <cell r="A45">
            <v>3.22</v>
          </cell>
          <cell r="B45">
            <v>0</v>
          </cell>
          <cell r="C45">
            <v>1</v>
          </cell>
          <cell r="D45">
            <v>0.11</v>
          </cell>
          <cell r="E45">
            <v>2.4900000000000002</v>
          </cell>
          <cell r="F45">
            <v>0.85750000000000004</v>
          </cell>
          <cell r="G45">
            <v>0.78881987577639745</v>
          </cell>
        </row>
        <row r="46">
          <cell r="A46">
            <v>3.8239999999999998</v>
          </cell>
          <cell r="B46">
            <v>0</v>
          </cell>
          <cell r="C46">
            <v>0</v>
          </cell>
          <cell r="D46">
            <v>0.03</v>
          </cell>
          <cell r="E46">
            <v>1.5413532308432696</v>
          </cell>
          <cell r="F46">
            <v>1.5260499999999999</v>
          </cell>
          <cell r="G46">
            <v>0.60094142259414229</v>
          </cell>
        </row>
        <row r="47">
          <cell r="A47">
            <v>4.3730000000000002</v>
          </cell>
          <cell r="B47">
            <v>1</v>
          </cell>
          <cell r="C47">
            <v>0</v>
          </cell>
          <cell r="D47">
            <v>7.0000000000000007E-2</v>
          </cell>
          <cell r="E47">
            <v>0.67</v>
          </cell>
          <cell r="F47">
            <v>0.87378</v>
          </cell>
          <cell r="G47">
            <v>0.70043448433569633</v>
          </cell>
        </row>
        <row r="48">
          <cell r="A48">
            <v>5.827</v>
          </cell>
          <cell r="B48">
            <v>1</v>
          </cell>
          <cell r="C48">
            <v>0</v>
          </cell>
          <cell r="D48">
            <v>0.09</v>
          </cell>
          <cell r="E48">
            <v>1.1438429149763203</v>
          </cell>
          <cell r="F48">
            <v>0.98455000000000004</v>
          </cell>
          <cell r="G48">
            <v>0.74669641324866998</v>
          </cell>
        </row>
        <row r="49">
          <cell r="A49">
            <v>3.226</v>
          </cell>
          <cell r="B49">
            <v>0</v>
          </cell>
          <cell r="C49">
            <v>0</v>
          </cell>
          <cell r="D49">
            <v>0.42</v>
          </cell>
          <cell r="E49">
            <v>1.04</v>
          </cell>
          <cell r="F49">
            <v>1.994</v>
          </cell>
          <cell r="G49">
            <v>0.76844389336639807</v>
          </cell>
        </row>
        <row r="50">
          <cell r="A50">
            <v>2.4529999999999998</v>
          </cell>
          <cell r="B50">
            <v>0</v>
          </cell>
          <cell r="C50">
            <v>0</v>
          </cell>
          <cell r="D50">
            <v>0.09</v>
          </cell>
          <cell r="E50">
            <v>1.56</v>
          </cell>
          <cell r="F50">
            <v>1.0616000000000001</v>
          </cell>
          <cell r="G50">
            <v>0.42437831227068895</v>
          </cell>
        </row>
        <row r="51">
          <cell r="A51">
            <v>6.2039999999999997</v>
          </cell>
          <cell r="B51">
            <v>1</v>
          </cell>
          <cell r="C51">
            <v>0</v>
          </cell>
          <cell r="D51">
            <v>0.28000000000000003</v>
          </cell>
          <cell r="E51">
            <v>1.36</v>
          </cell>
          <cell r="F51">
            <v>1.1052599999999999</v>
          </cell>
          <cell r="G51">
            <v>0.91102514506769827</v>
          </cell>
        </row>
        <row r="52">
          <cell r="A52">
            <v>1.3805000000000001</v>
          </cell>
          <cell r="B52">
            <v>0</v>
          </cell>
          <cell r="C52">
            <v>0</v>
          </cell>
          <cell r="D52">
            <v>0.24</v>
          </cell>
          <cell r="E52">
            <v>1.1882744652189796</v>
          </cell>
          <cell r="F52">
            <v>1.3980600000000001</v>
          </cell>
          <cell r="G52">
            <v>0.36762042738138351</v>
          </cell>
        </row>
        <row r="53">
          <cell r="A53">
            <v>2.12</v>
          </cell>
          <cell r="B53">
            <v>0</v>
          </cell>
          <cell r="C53">
            <v>1</v>
          </cell>
          <cell r="D53">
            <v>0.1</v>
          </cell>
          <cell r="E53">
            <v>1.32</v>
          </cell>
          <cell r="F53">
            <v>0.85324999999999995</v>
          </cell>
          <cell r="G53">
            <v>0.22547169811320752</v>
          </cell>
        </row>
        <row r="54">
          <cell r="A54">
            <v>3.0339999999999998</v>
          </cell>
          <cell r="B54">
            <v>0</v>
          </cell>
          <cell r="C54">
            <v>1</v>
          </cell>
          <cell r="D54">
            <v>0.44</v>
          </cell>
          <cell r="E54">
            <v>1.73</v>
          </cell>
          <cell r="F54">
            <v>1.2689699999999999</v>
          </cell>
          <cell r="G54">
            <v>0.58206987475280159</v>
          </cell>
        </row>
        <row r="55">
          <cell r="A55">
            <v>2.5539999999999998</v>
          </cell>
          <cell r="B55">
            <v>0</v>
          </cell>
          <cell r="C55">
            <v>0</v>
          </cell>
          <cell r="D55">
            <v>0.23</v>
          </cell>
          <cell r="E55">
            <v>0.64</v>
          </cell>
          <cell r="F55">
            <v>0.89725999999999995</v>
          </cell>
          <cell r="G55">
            <v>0.47337509788566962</v>
          </cell>
        </row>
        <row r="56">
          <cell r="A56">
            <v>4.05</v>
          </cell>
          <cell r="B56">
            <v>0</v>
          </cell>
          <cell r="C56">
            <v>0</v>
          </cell>
          <cell r="D56">
            <v>0.36</v>
          </cell>
          <cell r="E56">
            <v>1.38</v>
          </cell>
          <cell r="F56">
            <v>1.4872399999999999</v>
          </cell>
          <cell r="G56">
            <v>0.49530864197530861</v>
          </cell>
        </row>
        <row r="57">
          <cell r="A57">
            <v>5.8639999999999999</v>
          </cell>
          <cell r="B57">
            <v>0</v>
          </cell>
          <cell r="C57">
            <v>1</v>
          </cell>
          <cell r="D57">
            <v>7.0000000000000007E-2</v>
          </cell>
          <cell r="E57">
            <v>2.4300000000000002</v>
          </cell>
          <cell r="F57">
            <v>0.81200000000000006</v>
          </cell>
          <cell r="G57">
            <v>0.87892223738062758</v>
          </cell>
        </row>
        <row r="58">
          <cell r="A58">
            <v>1.0920000000000001</v>
          </cell>
          <cell r="B58">
            <v>0</v>
          </cell>
          <cell r="C58">
            <v>0</v>
          </cell>
          <cell r="D58">
            <v>0.54</v>
          </cell>
          <cell r="E58">
            <v>1.66</v>
          </cell>
          <cell r="F58">
            <v>0.86812999999999996</v>
          </cell>
          <cell r="G58">
            <v>0.80128205128205121</v>
          </cell>
        </row>
        <row r="59">
          <cell r="A59">
            <v>2.5569999999999999</v>
          </cell>
          <cell r="B59">
            <v>0</v>
          </cell>
          <cell r="C59">
            <v>0</v>
          </cell>
          <cell r="D59">
            <v>0.31</v>
          </cell>
          <cell r="E59">
            <v>1.1000000000000001</v>
          </cell>
          <cell r="F59">
            <v>1.083</v>
          </cell>
          <cell r="G59">
            <v>0.57645678529526789</v>
          </cell>
        </row>
        <row r="60">
          <cell r="A60">
            <v>1.673</v>
          </cell>
          <cell r="B60">
            <v>0</v>
          </cell>
          <cell r="C60">
            <v>0</v>
          </cell>
          <cell r="D60">
            <v>0.23</v>
          </cell>
          <cell r="E60">
            <v>1.47</v>
          </cell>
          <cell r="F60">
            <v>0.76793999999999996</v>
          </cell>
          <cell r="G60">
            <v>0.82845188284518823</v>
          </cell>
        </row>
        <row r="61">
          <cell r="A61">
            <v>4.9260000000000002</v>
          </cell>
          <cell r="B61">
            <v>0</v>
          </cell>
          <cell r="C61">
            <v>0</v>
          </cell>
          <cell r="D61">
            <v>0.32</v>
          </cell>
          <cell r="E61">
            <v>1.86</v>
          </cell>
          <cell r="F61">
            <v>1.5874600000000001</v>
          </cell>
          <cell r="G61">
            <v>0.51989443767762888</v>
          </cell>
        </row>
        <row r="62">
          <cell r="A62">
            <v>1.927</v>
          </cell>
          <cell r="B62">
            <v>0</v>
          </cell>
          <cell r="C62">
            <v>0</v>
          </cell>
          <cell r="D62">
            <v>0.23</v>
          </cell>
          <cell r="E62">
            <v>1.57</v>
          </cell>
          <cell r="F62">
            <v>0.83686000000000005</v>
          </cell>
          <cell r="G62">
            <v>0.66632070576024904</v>
          </cell>
        </row>
        <row r="63">
          <cell r="A63">
            <v>2.4329999999999998</v>
          </cell>
          <cell r="B63">
            <v>0</v>
          </cell>
          <cell r="C63">
            <v>0</v>
          </cell>
          <cell r="D63">
            <v>0.37</v>
          </cell>
          <cell r="E63">
            <v>1.56</v>
          </cell>
          <cell r="F63">
            <v>1.63313</v>
          </cell>
          <cell r="G63">
            <v>0.91615289765721342</v>
          </cell>
        </row>
        <row r="64">
          <cell r="A64">
            <v>2.5350000000000001</v>
          </cell>
          <cell r="B64">
            <v>0</v>
          </cell>
          <cell r="C64">
            <v>0</v>
          </cell>
          <cell r="D64">
            <v>0.31</v>
          </cell>
          <cell r="E64">
            <v>2.27</v>
          </cell>
          <cell r="F64">
            <v>1.21099</v>
          </cell>
          <cell r="G64">
            <v>0.83589743589743593</v>
          </cell>
        </row>
        <row r="65">
          <cell r="A65">
            <v>4.1070000000000002</v>
          </cell>
          <cell r="B65">
            <v>0</v>
          </cell>
          <cell r="C65">
            <v>0</v>
          </cell>
          <cell r="D65">
            <v>0.32</v>
          </cell>
          <cell r="E65">
            <v>1.79</v>
          </cell>
          <cell r="F65">
            <v>1.4226700000000001</v>
          </cell>
          <cell r="G65">
            <v>0.50036523009495981</v>
          </cell>
        </row>
        <row r="66">
          <cell r="A66">
            <v>1.429</v>
          </cell>
          <cell r="B66">
            <v>0</v>
          </cell>
          <cell r="C66">
            <v>0</v>
          </cell>
          <cell r="D66">
            <v>0.25</v>
          </cell>
          <cell r="E66">
            <v>1.1599999999999999</v>
          </cell>
          <cell r="F66">
            <v>1.76972</v>
          </cell>
          <cell r="G66">
            <v>-8.3275017494751566E-2</v>
          </cell>
        </row>
        <row r="67">
          <cell r="A67">
            <v>2.9129999999999998</v>
          </cell>
          <cell r="B67">
            <v>0</v>
          </cell>
          <cell r="C67">
            <v>0</v>
          </cell>
          <cell r="D67">
            <v>0.51</v>
          </cell>
          <cell r="E67">
            <v>1.48</v>
          </cell>
          <cell r="F67">
            <v>1.29566</v>
          </cell>
          <cell r="G67">
            <v>0.59869550291795404</v>
          </cell>
        </row>
        <row r="68">
          <cell r="A68">
            <v>2.3769999999999998</v>
          </cell>
          <cell r="B68">
            <v>0</v>
          </cell>
          <cell r="C68">
            <v>0</v>
          </cell>
          <cell r="D68">
            <v>0.5</v>
          </cell>
          <cell r="E68">
            <v>2.12</v>
          </cell>
          <cell r="F68">
            <v>1.4177900000000001</v>
          </cell>
          <cell r="G68">
            <v>0.77660917122423234</v>
          </cell>
        </row>
        <row r="69">
          <cell r="A69">
            <v>2.0760000000000001</v>
          </cell>
          <cell r="B69">
            <v>0</v>
          </cell>
          <cell r="C69">
            <v>0</v>
          </cell>
          <cell r="D69">
            <v>0.21</v>
          </cell>
          <cell r="E69">
            <v>1.1200000000000001</v>
          </cell>
          <cell r="F69">
            <v>0.72572000000000003</v>
          </cell>
          <cell r="G69">
            <v>0.56599229287090558</v>
          </cell>
        </row>
        <row r="70">
          <cell r="A70">
            <v>4.3090000000000002</v>
          </cell>
          <cell r="B70">
            <v>0</v>
          </cell>
          <cell r="C70">
            <v>0</v>
          </cell>
          <cell r="D70">
            <v>0.16</v>
          </cell>
          <cell r="E70">
            <v>1.87</v>
          </cell>
          <cell r="F70">
            <v>1.11548</v>
          </cell>
          <cell r="G70">
            <v>0.44186586214899043</v>
          </cell>
        </row>
        <row r="71">
          <cell r="A71">
            <v>6.2720000000000002</v>
          </cell>
          <cell r="B71">
            <v>0</v>
          </cell>
          <cell r="C71">
            <v>0</v>
          </cell>
          <cell r="D71">
            <v>0.26</v>
          </cell>
          <cell r="E71">
            <v>2.38</v>
          </cell>
          <cell r="F71">
            <v>1.8057300000000001</v>
          </cell>
          <cell r="G71">
            <v>0.32350127551020408</v>
          </cell>
        </row>
        <row r="72">
          <cell r="A72">
            <v>5.6989999999999998</v>
          </cell>
          <cell r="B72">
            <v>0</v>
          </cell>
          <cell r="C72">
            <v>0</v>
          </cell>
          <cell r="D72">
            <v>0.16</v>
          </cell>
          <cell r="E72">
            <v>2.7</v>
          </cell>
          <cell r="F72">
            <v>1.1459299999999999</v>
          </cell>
          <cell r="G72">
            <v>0.54781540621161606</v>
          </cell>
        </row>
        <row r="73">
          <cell r="A73">
            <v>4.851</v>
          </cell>
          <cell r="B73">
            <v>0</v>
          </cell>
          <cell r="C73">
            <v>0</v>
          </cell>
          <cell r="D73">
            <v>0.22</v>
          </cell>
          <cell r="E73">
            <v>1.52</v>
          </cell>
          <cell r="F73">
            <v>1.5169999999999999</v>
          </cell>
          <cell r="G73">
            <v>0.34920634920634919</v>
          </cell>
        </row>
        <row r="74">
          <cell r="A74">
            <v>6.2380000000000004</v>
          </cell>
          <cell r="B74">
            <v>0</v>
          </cell>
          <cell r="C74">
            <v>0</v>
          </cell>
          <cell r="D74">
            <v>0.42</v>
          </cell>
          <cell r="E74">
            <v>1.39</v>
          </cell>
          <cell r="F74">
            <v>1.7958000000000001</v>
          </cell>
          <cell r="G74">
            <v>0.32366142994549535</v>
          </cell>
        </row>
        <row r="75">
          <cell r="A75">
            <v>4.7359999999999998</v>
          </cell>
          <cell r="B75">
            <v>0</v>
          </cell>
          <cell r="C75">
            <v>0</v>
          </cell>
          <cell r="D75">
            <v>0.2</v>
          </cell>
          <cell r="E75">
            <v>2.52</v>
          </cell>
          <cell r="F75">
            <v>1.4872399999999999</v>
          </cell>
          <cell r="G75">
            <v>0.36211993243243246</v>
          </cell>
        </row>
        <row r="76">
          <cell r="A76">
            <v>2.0779999999999998</v>
          </cell>
          <cell r="B76">
            <v>0</v>
          </cell>
          <cell r="C76">
            <v>0</v>
          </cell>
          <cell r="D76">
            <v>0.28000000000000003</v>
          </cell>
          <cell r="E76">
            <v>1.99</v>
          </cell>
          <cell r="F76">
            <v>0.90366999999999997</v>
          </cell>
          <cell r="G76">
            <v>0.72858517805582301</v>
          </cell>
        </row>
        <row r="77">
          <cell r="A77">
            <v>2.9550000000000001</v>
          </cell>
          <cell r="B77">
            <v>0</v>
          </cell>
          <cell r="C77">
            <v>0</v>
          </cell>
          <cell r="D77">
            <v>0.11</v>
          </cell>
          <cell r="E77">
            <v>2</v>
          </cell>
          <cell r="F77">
            <v>1.1519200000000001</v>
          </cell>
          <cell r="G77">
            <v>0.87343485617597294</v>
          </cell>
        </row>
        <row r="78">
          <cell r="A78">
            <v>3.2360000000000002</v>
          </cell>
          <cell r="B78">
            <v>0</v>
          </cell>
          <cell r="C78">
            <v>0</v>
          </cell>
          <cell r="D78">
            <v>0.1</v>
          </cell>
          <cell r="E78">
            <v>2.13</v>
          </cell>
          <cell r="F78">
            <v>1.1385799999999999</v>
          </cell>
          <cell r="G78">
            <v>0.64864029666254641</v>
          </cell>
        </row>
        <row r="79">
          <cell r="A79">
            <v>0.57799999999999996</v>
          </cell>
          <cell r="B79">
            <v>0</v>
          </cell>
          <cell r="C79">
            <v>0</v>
          </cell>
          <cell r="D79">
            <v>0.12</v>
          </cell>
          <cell r="E79">
            <v>1.22</v>
          </cell>
          <cell r="F79">
            <v>0.69379999999999997</v>
          </cell>
          <cell r="G79">
            <v>0.41522491349480972</v>
          </cell>
        </row>
        <row r="80">
          <cell r="A80">
            <v>3.2269999999999999</v>
          </cell>
          <cell r="B80">
            <v>0</v>
          </cell>
          <cell r="C80">
            <v>0</v>
          </cell>
          <cell r="D80">
            <v>0.14000000000000001</v>
          </cell>
          <cell r="E80">
            <v>1.64</v>
          </cell>
          <cell r="F80">
            <v>1.7256199999999999</v>
          </cell>
          <cell r="G80">
            <v>0.13108149984505732</v>
          </cell>
        </row>
        <row r="81">
          <cell r="A81">
            <v>1.917</v>
          </cell>
          <cell r="B81">
            <v>0</v>
          </cell>
          <cell r="C81">
            <v>1</v>
          </cell>
          <cell r="D81">
            <v>0.34</v>
          </cell>
          <cell r="E81">
            <v>2.12</v>
          </cell>
          <cell r="F81">
            <v>1.946</v>
          </cell>
          <cell r="G81">
            <v>-1.5127803860198227E-2</v>
          </cell>
        </row>
        <row r="82">
          <cell r="A82">
            <v>3.5979999999999999</v>
          </cell>
          <cell r="B82">
            <v>1</v>
          </cell>
          <cell r="C82">
            <v>0</v>
          </cell>
          <cell r="D82">
            <v>0.51</v>
          </cell>
          <cell r="E82">
            <v>1.6765372956108298</v>
          </cell>
          <cell r="F82">
            <v>1.5250600000000001</v>
          </cell>
          <cell r="G82">
            <v>0.11756531406336854</v>
          </cell>
        </row>
        <row r="83">
          <cell r="A83">
            <v>0.64200000000000002</v>
          </cell>
          <cell r="B83">
            <v>0</v>
          </cell>
          <cell r="C83">
            <v>0</v>
          </cell>
          <cell r="D83">
            <v>0.11</v>
          </cell>
          <cell r="E83">
            <v>1.71</v>
          </cell>
          <cell r="F83">
            <v>0.71253</v>
          </cell>
          <cell r="G83">
            <v>0.58411214953271029</v>
          </cell>
        </row>
        <row r="84">
          <cell r="A84">
            <v>0.72</v>
          </cell>
          <cell r="B84">
            <v>0</v>
          </cell>
          <cell r="C84">
            <v>0</v>
          </cell>
          <cell r="D84">
            <v>0.1</v>
          </cell>
          <cell r="E84">
            <v>1.2662618250852995</v>
          </cell>
          <cell r="F84">
            <v>0.7581</v>
          </cell>
          <cell r="G84">
            <v>0.59166666666666667</v>
          </cell>
        </row>
        <row r="85">
          <cell r="A85">
            <v>2.87</v>
          </cell>
          <cell r="B85">
            <v>0</v>
          </cell>
          <cell r="C85">
            <v>0</v>
          </cell>
          <cell r="D85">
            <v>0.13</v>
          </cell>
          <cell r="E85">
            <v>1.52</v>
          </cell>
          <cell r="F85">
            <v>1.36754</v>
          </cell>
          <cell r="G85">
            <v>0.64285714285714279</v>
          </cell>
        </row>
        <row r="86">
          <cell r="A86">
            <v>3.7240000000000002</v>
          </cell>
          <cell r="B86">
            <v>0</v>
          </cell>
          <cell r="C86">
            <v>0</v>
          </cell>
          <cell r="D86">
            <v>0.52</v>
          </cell>
          <cell r="E86">
            <v>0.96</v>
          </cell>
          <cell r="F86">
            <v>1.34538</v>
          </cell>
          <cell r="G86">
            <v>0.61439312567132109</v>
          </cell>
        </row>
        <row r="87">
          <cell r="A87">
            <v>1.7330000000000001</v>
          </cell>
          <cell r="B87">
            <v>0</v>
          </cell>
          <cell r="C87">
            <v>0</v>
          </cell>
          <cell r="D87">
            <v>7.0000000000000007E-2</v>
          </cell>
          <cell r="E87">
            <v>1.35</v>
          </cell>
          <cell r="F87">
            <v>0.64400000000000002</v>
          </cell>
          <cell r="G87">
            <v>0.26081938834391227</v>
          </cell>
        </row>
        <row r="88">
          <cell r="A88">
            <v>1.911</v>
          </cell>
          <cell r="B88">
            <v>0</v>
          </cell>
          <cell r="C88">
            <v>0</v>
          </cell>
          <cell r="D88">
            <v>7.0000000000000007E-2</v>
          </cell>
          <cell r="E88">
            <v>0.51</v>
          </cell>
          <cell r="F88">
            <v>0.86750000000000005</v>
          </cell>
          <cell r="G88">
            <v>4.2386185243328101E-2</v>
          </cell>
        </row>
        <row r="89">
          <cell r="A89">
            <v>2.4969999999999999</v>
          </cell>
          <cell r="B89">
            <v>0</v>
          </cell>
          <cell r="C89">
            <v>0</v>
          </cell>
          <cell r="D89">
            <v>0.06</v>
          </cell>
          <cell r="E89">
            <v>1.1100000000000001</v>
          </cell>
          <cell r="F89">
            <v>0.70699999999999996</v>
          </cell>
          <cell r="G89">
            <v>0.41690028033640369</v>
          </cell>
        </row>
        <row r="90">
          <cell r="A90">
            <v>2.1459999999999999</v>
          </cell>
          <cell r="B90">
            <v>0</v>
          </cell>
          <cell r="C90">
            <v>0</v>
          </cell>
          <cell r="D90">
            <v>0.11</v>
          </cell>
          <cell r="E90">
            <v>2.7</v>
          </cell>
          <cell r="F90">
            <v>0.73350000000000004</v>
          </cell>
          <cell r="G90">
            <v>0.20130475302889098</v>
          </cell>
        </row>
        <row r="91">
          <cell r="A91">
            <v>2.37</v>
          </cell>
          <cell r="B91">
            <v>0</v>
          </cell>
          <cell r="C91">
            <v>0</v>
          </cell>
          <cell r="D91">
            <v>0.28999999999999998</v>
          </cell>
          <cell r="E91">
            <v>1.52</v>
          </cell>
          <cell r="F91">
            <v>0.77388000000000001</v>
          </cell>
          <cell r="G91">
            <v>0.63291139240506322</v>
          </cell>
        </row>
        <row r="92">
          <cell r="A92">
            <v>8.0790000000000006</v>
          </cell>
          <cell r="B92">
            <v>0</v>
          </cell>
          <cell r="C92">
            <v>0</v>
          </cell>
          <cell r="D92">
            <v>0.21</v>
          </cell>
          <cell r="E92">
            <v>1.18</v>
          </cell>
          <cell r="F92">
            <v>1.4291199999999999</v>
          </cell>
          <cell r="G92">
            <v>0.7409332838222551</v>
          </cell>
        </row>
        <row r="93">
          <cell r="A93">
            <v>1.6565000000000001</v>
          </cell>
          <cell r="B93">
            <v>0</v>
          </cell>
          <cell r="C93">
            <v>0</v>
          </cell>
          <cell r="D93">
            <v>0.27</v>
          </cell>
          <cell r="E93">
            <v>1.87</v>
          </cell>
          <cell r="F93">
            <v>0.63832999999999995</v>
          </cell>
          <cell r="G93">
            <v>0.67401146996679751</v>
          </cell>
        </row>
        <row r="94">
          <cell r="A94">
            <v>1.5629999999999999</v>
          </cell>
          <cell r="B94">
            <v>0</v>
          </cell>
          <cell r="C94">
            <v>1</v>
          </cell>
          <cell r="D94">
            <v>0.08</v>
          </cell>
          <cell r="E94">
            <v>1.29</v>
          </cell>
          <cell r="F94">
            <v>0.70887</v>
          </cell>
          <cell r="G94">
            <v>0.85092770313499688</v>
          </cell>
        </row>
        <row r="95">
          <cell r="A95">
            <v>1.2390000000000001</v>
          </cell>
          <cell r="B95">
            <v>0</v>
          </cell>
          <cell r="C95">
            <v>1</v>
          </cell>
          <cell r="D95">
            <v>0.36</v>
          </cell>
          <cell r="E95">
            <v>0.99</v>
          </cell>
          <cell r="F95">
            <v>0.69450999999999996</v>
          </cell>
          <cell r="G95">
            <v>0.64971751412429379</v>
          </cell>
        </row>
        <row r="96">
          <cell r="A96">
            <v>1.5920000000000001</v>
          </cell>
          <cell r="B96">
            <v>0</v>
          </cell>
          <cell r="C96">
            <v>0</v>
          </cell>
          <cell r="D96">
            <v>0.33</v>
          </cell>
          <cell r="E96">
            <v>2.68</v>
          </cell>
          <cell r="F96">
            <v>0.90081</v>
          </cell>
          <cell r="G96">
            <v>0.79459798994974862</v>
          </cell>
        </row>
        <row r="97">
          <cell r="A97">
            <v>2.3929999999999998</v>
          </cell>
          <cell r="B97">
            <v>1</v>
          </cell>
          <cell r="C97">
            <v>0</v>
          </cell>
          <cell r="D97">
            <v>0.19</v>
          </cell>
          <cell r="E97">
            <v>1.81</v>
          </cell>
          <cell r="F97">
            <v>0.73841000000000001</v>
          </cell>
          <cell r="G97">
            <v>0.73004596740493111</v>
          </cell>
        </row>
        <row r="98">
          <cell r="A98">
            <v>2.0230000000000001</v>
          </cell>
          <cell r="B98">
            <v>0</v>
          </cell>
          <cell r="C98">
            <v>0</v>
          </cell>
          <cell r="D98">
            <v>0.31</v>
          </cell>
          <cell r="E98">
            <v>0.88</v>
          </cell>
          <cell r="F98">
            <v>0.81200000000000006</v>
          </cell>
          <cell r="G98">
            <v>0.4982698961937716</v>
          </cell>
        </row>
        <row r="99">
          <cell r="A99">
            <v>2.407</v>
          </cell>
          <cell r="B99">
            <v>0</v>
          </cell>
          <cell r="C99">
            <v>0</v>
          </cell>
          <cell r="D99">
            <v>0.37</v>
          </cell>
          <cell r="E99">
            <v>1.49</v>
          </cell>
          <cell r="F99">
            <v>0.83991000000000005</v>
          </cell>
          <cell r="G99">
            <v>0.47694225176568339</v>
          </cell>
        </row>
        <row r="100">
          <cell r="A100">
            <v>1.419</v>
          </cell>
          <cell r="B100">
            <v>0</v>
          </cell>
          <cell r="C100">
            <v>0</v>
          </cell>
          <cell r="D100">
            <v>0.32</v>
          </cell>
          <cell r="E100">
            <v>1.65</v>
          </cell>
          <cell r="F100">
            <v>0.84333000000000002</v>
          </cell>
          <cell r="G100">
            <v>0.57223396758280487</v>
          </cell>
        </row>
        <row r="101">
          <cell r="A101">
            <v>2.7170000000000001</v>
          </cell>
          <cell r="B101">
            <v>0</v>
          </cell>
          <cell r="C101">
            <v>0</v>
          </cell>
          <cell r="D101">
            <v>0.52</v>
          </cell>
          <cell r="E101">
            <v>1.73</v>
          </cell>
          <cell r="F101">
            <v>1.22</v>
          </cell>
          <cell r="G101">
            <v>0.10195068089804933</v>
          </cell>
        </row>
        <row r="102">
          <cell r="A102">
            <v>2.5059999999999998</v>
          </cell>
          <cell r="B102">
            <v>0</v>
          </cell>
          <cell r="C102">
            <v>0</v>
          </cell>
          <cell r="D102">
            <v>0.48</v>
          </cell>
          <cell r="E102">
            <v>0.65</v>
          </cell>
          <cell r="F102">
            <v>2.1825000000000001</v>
          </cell>
          <cell r="G102">
            <v>0.23822825219473265</v>
          </cell>
        </row>
        <row r="103">
          <cell r="A103">
            <v>3.5019999999999998</v>
          </cell>
          <cell r="B103">
            <v>1</v>
          </cell>
          <cell r="C103">
            <v>0</v>
          </cell>
          <cell r="D103">
            <v>0.28999999999999998</v>
          </cell>
          <cell r="E103">
            <v>1.32</v>
          </cell>
          <cell r="F103">
            <v>1.66686</v>
          </cell>
          <cell r="G103">
            <v>0.58366647629925761</v>
          </cell>
        </row>
        <row r="104">
          <cell r="A104">
            <v>3.0070000000000001</v>
          </cell>
          <cell r="B104">
            <v>1</v>
          </cell>
          <cell r="C104">
            <v>0</v>
          </cell>
          <cell r="D104">
            <v>0.14000000000000001</v>
          </cell>
          <cell r="E104">
            <v>1.46</v>
          </cell>
          <cell r="F104">
            <v>1.04176</v>
          </cell>
          <cell r="G104">
            <v>0.78350515463917514</v>
          </cell>
        </row>
        <row r="105">
          <cell r="A105">
            <v>2.8730000000000002</v>
          </cell>
          <cell r="B105">
            <v>0</v>
          </cell>
          <cell r="C105">
            <v>0</v>
          </cell>
          <cell r="D105">
            <v>0.38</v>
          </cell>
          <cell r="E105">
            <v>1.68</v>
          </cell>
          <cell r="F105">
            <v>1.34243</v>
          </cell>
          <cell r="G105">
            <v>0.29933867037939432</v>
          </cell>
        </row>
        <row r="106">
          <cell r="A106">
            <v>6.0579999999999998</v>
          </cell>
          <cell r="B106">
            <v>1</v>
          </cell>
          <cell r="C106">
            <v>0</v>
          </cell>
          <cell r="D106">
            <v>0.11</v>
          </cell>
          <cell r="E106">
            <v>1.21</v>
          </cell>
          <cell r="F106">
            <v>1.27597</v>
          </cell>
          <cell r="G106">
            <v>0.68421921426213261</v>
          </cell>
        </row>
        <row r="107">
          <cell r="A107">
            <v>2.5470000000000002</v>
          </cell>
          <cell r="B107">
            <v>0</v>
          </cell>
          <cell r="C107">
            <v>0</v>
          </cell>
          <cell r="D107">
            <v>0.28999999999999998</v>
          </cell>
          <cell r="E107">
            <v>1.88</v>
          </cell>
          <cell r="F107">
            <v>1.61232</v>
          </cell>
          <cell r="G107">
            <v>0.5850019630938359</v>
          </cell>
        </row>
        <row r="108">
          <cell r="A108">
            <v>6.0449999999999999</v>
          </cell>
          <cell r="B108">
            <v>0</v>
          </cell>
          <cell r="C108">
            <v>0</v>
          </cell>
          <cell r="D108">
            <v>0.25</v>
          </cell>
          <cell r="E108">
            <v>1.94</v>
          </cell>
          <cell r="F108">
            <v>0.95199999999999996</v>
          </cell>
          <cell r="G108">
            <v>0.92125723738626963</v>
          </cell>
        </row>
        <row r="109">
          <cell r="A109">
            <v>3.4969999999999999</v>
          </cell>
          <cell r="B109">
            <v>0</v>
          </cell>
          <cell r="C109">
            <v>0</v>
          </cell>
          <cell r="D109">
            <v>0.22</v>
          </cell>
          <cell r="E109">
            <v>1.18</v>
          </cell>
          <cell r="F109">
            <v>1.7636099999999999</v>
          </cell>
          <cell r="G109">
            <v>0.43265656276808689</v>
          </cell>
        </row>
        <row r="110">
          <cell r="A110">
            <v>3.5070000000000001</v>
          </cell>
          <cell r="B110">
            <v>0</v>
          </cell>
          <cell r="C110">
            <v>0</v>
          </cell>
          <cell r="D110">
            <v>0.22</v>
          </cell>
          <cell r="E110">
            <v>2.37</v>
          </cell>
          <cell r="F110">
            <v>1.3281499999999999</v>
          </cell>
          <cell r="G110">
            <v>0.76333048189335617</v>
          </cell>
        </row>
        <row r="111">
          <cell r="A111">
            <v>4.141</v>
          </cell>
          <cell r="B111">
            <v>0</v>
          </cell>
          <cell r="C111">
            <v>0</v>
          </cell>
          <cell r="D111">
            <v>0.19</v>
          </cell>
          <cell r="E111">
            <v>1.9</v>
          </cell>
          <cell r="F111">
            <v>1.74478</v>
          </cell>
          <cell r="G111">
            <v>0.52620140062786758</v>
          </cell>
        </row>
        <row r="112">
          <cell r="A112">
            <v>4.9859999999999998</v>
          </cell>
          <cell r="B112">
            <v>0</v>
          </cell>
          <cell r="C112">
            <v>0</v>
          </cell>
          <cell r="D112">
            <v>0.14000000000000001</v>
          </cell>
          <cell r="E112">
            <v>1.6379065655686202</v>
          </cell>
          <cell r="F112">
            <v>1.4470000000000001</v>
          </cell>
          <cell r="G112">
            <v>0.34717208182912157</v>
          </cell>
        </row>
        <row r="113">
          <cell r="A113">
            <v>4.8259999999999996</v>
          </cell>
          <cell r="B113">
            <v>0</v>
          </cell>
          <cell r="C113">
            <v>0</v>
          </cell>
          <cell r="D113">
            <v>0.22</v>
          </cell>
          <cell r="E113">
            <v>2.81</v>
          </cell>
          <cell r="F113">
            <v>1.40703</v>
          </cell>
          <cell r="G113">
            <v>0.78139245752175723</v>
          </cell>
        </row>
        <row r="114">
          <cell r="A114">
            <v>3.016</v>
          </cell>
          <cell r="B114">
            <v>0</v>
          </cell>
          <cell r="C114">
            <v>0</v>
          </cell>
          <cell r="D114">
            <v>0.14000000000000001</v>
          </cell>
          <cell r="E114">
            <v>1.65</v>
          </cell>
          <cell r="F114">
            <v>0.89293999999999996</v>
          </cell>
          <cell r="G114">
            <v>0.38428381962864722</v>
          </cell>
        </row>
        <row r="115">
          <cell r="A115">
            <v>4.2930000000000001</v>
          </cell>
          <cell r="B115">
            <v>0</v>
          </cell>
          <cell r="C115">
            <v>0</v>
          </cell>
          <cell r="D115">
            <v>0.16</v>
          </cell>
          <cell r="E115">
            <v>2.38</v>
          </cell>
          <cell r="F115">
            <v>1.36517</v>
          </cell>
          <cell r="G115">
            <v>0.49126484975541579</v>
          </cell>
        </row>
        <row r="116">
          <cell r="A116">
            <v>5.0730000000000004</v>
          </cell>
          <cell r="B116">
            <v>0</v>
          </cell>
          <cell r="C116">
            <v>0</v>
          </cell>
          <cell r="D116">
            <v>0.31</v>
          </cell>
          <cell r="E116">
            <v>2.15</v>
          </cell>
          <cell r="F116">
            <v>1.4347000000000001</v>
          </cell>
          <cell r="G116">
            <v>0.33550167553715748</v>
          </cell>
        </row>
        <row r="117">
          <cell r="A117">
            <v>2.3610000000000002</v>
          </cell>
          <cell r="B117">
            <v>0</v>
          </cell>
          <cell r="C117">
            <v>0</v>
          </cell>
          <cell r="D117">
            <v>0.28000000000000003</v>
          </cell>
          <cell r="E117">
            <v>0.99</v>
          </cell>
          <cell r="F117">
            <v>1.11022</v>
          </cell>
          <cell r="G117">
            <v>0.70648030495552727</v>
          </cell>
        </row>
        <row r="118">
          <cell r="A118">
            <v>5.2169999999999996</v>
          </cell>
          <cell r="B118">
            <v>0</v>
          </cell>
          <cell r="C118">
            <v>0</v>
          </cell>
          <cell r="D118">
            <v>0.18</v>
          </cell>
          <cell r="E118">
            <v>1.1299999999999999</v>
          </cell>
          <cell r="F118">
            <v>1.3342799999999999</v>
          </cell>
          <cell r="G118">
            <v>0.31033160820394867</v>
          </cell>
        </row>
        <row r="119">
          <cell r="A119">
            <v>5.8840000000000003</v>
          </cell>
          <cell r="B119">
            <v>0</v>
          </cell>
          <cell r="C119">
            <v>0</v>
          </cell>
          <cell r="D119">
            <v>0.2</v>
          </cell>
          <cell r="E119">
            <v>1.81</v>
          </cell>
          <cell r="F119">
            <v>1.6777899999999999</v>
          </cell>
          <cell r="G119">
            <v>0.33004758667573075</v>
          </cell>
        </row>
        <row r="120">
          <cell r="A120">
            <v>1.3260000000000001</v>
          </cell>
          <cell r="B120">
            <v>0</v>
          </cell>
          <cell r="C120">
            <v>0</v>
          </cell>
          <cell r="D120">
            <v>0.33</v>
          </cell>
          <cell r="E120">
            <v>0.82</v>
          </cell>
          <cell r="F120">
            <v>0.44701000000000002</v>
          </cell>
          <cell r="G120">
            <v>0.53695324283559576</v>
          </cell>
        </row>
        <row r="121">
          <cell r="A121">
            <v>1.613</v>
          </cell>
          <cell r="B121">
            <v>0</v>
          </cell>
          <cell r="C121">
            <v>0</v>
          </cell>
          <cell r="D121">
            <v>0.37</v>
          </cell>
          <cell r="E121">
            <v>1.81</v>
          </cell>
          <cell r="F121">
            <v>0.85655000000000003</v>
          </cell>
          <cell r="G121">
            <v>0.75015499070055791</v>
          </cell>
        </row>
        <row r="122">
          <cell r="A122">
            <v>1.911</v>
          </cell>
          <cell r="B122">
            <v>0</v>
          </cell>
          <cell r="C122">
            <v>0</v>
          </cell>
          <cell r="D122">
            <v>0.16</v>
          </cell>
          <cell r="E122">
            <v>2.42</v>
          </cell>
          <cell r="F122">
            <v>0.95916999999999997</v>
          </cell>
          <cell r="G122">
            <v>0.68655154369440086</v>
          </cell>
        </row>
        <row r="123">
          <cell r="A123">
            <v>3.718</v>
          </cell>
          <cell r="B123">
            <v>0</v>
          </cell>
          <cell r="C123">
            <v>0</v>
          </cell>
          <cell r="D123">
            <v>0.25</v>
          </cell>
          <cell r="E123">
            <v>0.84</v>
          </cell>
          <cell r="F123">
            <v>1.1616599999999999</v>
          </cell>
          <cell r="G123">
            <v>0.85180204410973637</v>
          </cell>
        </row>
        <row r="124">
          <cell r="A124">
            <v>2.2389999999999999</v>
          </cell>
          <cell r="B124">
            <v>0</v>
          </cell>
          <cell r="C124">
            <v>0</v>
          </cell>
          <cell r="D124">
            <v>0.25</v>
          </cell>
          <cell r="E124">
            <v>1.19</v>
          </cell>
          <cell r="F124">
            <v>0.87309999999999999</v>
          </cell>
          <cell r="G124">
            <v>0.46985261277355966</v>
          </cell>
        </row>
        <row r="125">
          <cell r="A125">
            <v>1.4930000000000001</v>
          </cell>
          <cell r="B125">
            <v>0</v>
          </cell>
          <cell r="C125">
            <v>0</v>
          </cell>
          <cell r="D125">
            <v>0.32</v>
          </cell>
          <cell r="E125">
            <v>2.97</v>
          </cell>
          <cell r="F125">
            <v>0.73841000000000001</v>
          </cell>
          <cell r="G125">
            <v>0.3817816476892163</v>
          </cell>
        </row>
        <row r="126">
          <cell r="A126">
            <v>2.226</v>
          </cell>
          <cell r="B126">
            <v>0</v>
          </cell>
          <cell r="C126">
            <v>0</v>
          </cell>
          <cell r="D126">
            <v>0.16</v>
          </cell>
          <cell r="E126">
            <v>2.4700000000000002</v>
          </cell>
          <cell r="F126">
            <v>1.0847800000000001</v>
          </cell>
          <cell r="G126">
            <v>2.560646900269542E-2</v>
          </cell>
        </row>
        <row r="127">
          <cell r="A127">
            <v>3.3839999999999999</v>
          </cell>
          <cell r="B127">
            <v>0</v>
          </cell>
          <cell r="C127">
            <v>0</v>
          </cell>
          <cell r="D127">
            <v>0.56999999999999995</v>
          </cell>
          <cell r="E127">
            <v>2.4500000000000002</v>
          </cell>
          <cell r="F127">
            <v>1.4000900000000001</v>
          </cell>
          <cell r="G127">
            <v>0.1182033096926714</v>
          </cell>
        </row>
        <row r="128">
          <cell r="A128">
            <v>4.9980000000000002</v>
          </cell>
          <cell r="B128">
            <v>1</v>
          </cell>
          <cell r="C128">
            <v>0</v>
          </cell>
          <cell r="D128">
            <v>0.19</v>
          </cell>
          <cell r="E128">
            <v>1.22</v>
          </cell>
          <cell r="F128">
            <v>1.0524800000000001</v>
          </cell>
          <cell r="G128">
            <v>0.83113245298119243</v>
          </cell>
        </row>
        <row r="129">
          <cell r="A129">
            <v>3.1579999999999999</v>
          </cell>
          <cell r="B129">
            <v>0</v>
          </cell>
          <cell r="C129">
            <v>0</v>
          </cell>
          <cell r="D129">
            <v>0.18</v>
          </cell>
          <cell r="E129">
            <v>1.59</v>
          </cell>
          <cell r="F129">
            <v>0.97150000000000003</v>
          </cell>
          <cell r="G129">
            <v>0.32963901203293222</v>
          </cell>
        </row>
        <row r="130">
          <cell r="A130">
            <v>1.4595</v>
          </cell>
          <cell r="B130">
            <v>0</v>
          </cell>
          <cell r="C130">
            <v>1</v>
          </cell>
          <cell r="D130">
            <v>0.16</v>
          </cell>
          <cell r="E130">
            <v>2.88</v>
          </cell>
          <cell r="F130">
            <v>1.35867</v>
          </cell>
          <cell r="G130">
            <v>0.76772867420349433</v>
          </cell>
        </row>
        <row r="131">
          <cell r="A131">
            <v>1.8165</v>
          </cell>
          <cell r="B131">
            <v>0</v>
          </cell>
          <cell r="C131">
            <v>0</v>
          </cell>
          <cell r="D131">
            <v>0.22</v>
          </cell>
          <cell r="E131">
            <v>1.82</v>
          </cell>
          <cell r="F131">
            <v>1.18442</v>
          </cell>
          <cell r="G131">
            <v>0.59262317643820539</v>
          </cell>
        </row>
        <row r="132">
          <cell r="A132">
            <v>1.0720000000000001</v>
          </cell>
          <cell r="B132">
            <v>0</v>
          </cell>
          <cell r="C132">
            <v>1</v>
          </cell>
          <cell r="D132">
            <v>0.1</v>
          </cell>
          <cell r="E132">
            <v>1.69</v>
          </cell>
          <cell r="F132">
            <v>0.87624000000000002</v>
          </cell>
          <cell r="G132">
            <v>0.48973880597014924</v>
          </cell>
        </row>
        <row r="133">
          <cell r="A133">
            <v>2.7109999999999999</v>
          </cell>
          <cell r="B133">
            <v>0</v>
          </cell>
          <cell r="C133">
            <v>1</v>
          </cell>
          <cell r="D133">
            <v>0.15</v>
          </cell>
          <cell r="E133">
            <v>0.56999999999999995</v>
          </cell>
          <cell r="F133">
            <v>1.3310900000000001</v>
          </cell>
          <cell r="G133">
            <v>0.57063814090741427</v>
          </cell>
        </row>
        <row r="134">
          <cell r="A134">
            <v>3.1880000000000002</v>
          </cell>
          <cell r="B134">
            <v>0</v>
          </cell>
          <cell r="C134">
            <v>0</v>
          </cell>
          <cell r="D134">
            <v>0.14000000000000001</v>
          </cell>
          <cell r="E134">
            <v>2.0699999999999998</v>
          </cell>
          <cell r="F134">
            <v>1.32914</v>
          </cell>
          <cell r="G134">
            <v>0.58312421580928475</v>
          </cell>
        </row>
        <row r="135">
          <cell r="A135">
            <v>1.5465</v>
          </cell>
          <cell r="B135">
            <v>0</v>
          </cell>
          <cell r="C135">
            <v>0</v>
          </cell>
          <cell r="D135">
            <v>0.3</v>
          </cell>
          <cell r="E135">
            <v>1.83</v>
          </cell>
          <cell r="F135">
            <v>1.3387800000000001</v>
          </cell>
          <cell r="G135">
            <v>-2.812803103782735E-2</v>
          </cell>
        </row>
        <row r="136">
          <cell r="A136">
            <v>4.2565</v>
          </cell>
          <cell r="B136">
            <v>0</v>
          </cell>
          <cell r="C136">
            <v>0</v>
          </cell>
          <cell r="D136">
            <v>0.32</v>
          </cell>
          <cell r="E136">
            <v>1.5667812272096102</v>
          </cell>
          <cell r="F136">
            <v>0.97962000000000005</v>
          </cell>
          <cell r="G136">
            <v>0.71431927640079884</v>
          </cell>
        </row>
        <row r="137">
          <cell r="A137">
            <v>1.0505</v>
          </cell>
          <cell r="B137">
            <v>0</v>
          </cell>
          <cell r="C137">
            <v>0</v>
          </cell>
          <cell r="D137">
            <v>0.12</v>
          </cell>
          <cell r="E137">
            <v>0.97</v>
          </cell>
          <cell r="F137">
            <v>1.169</v>
          </cell>
          <cell r="G137">
            <v>0.13279390766301763</v>
          </cell>
        </row>
        <row r="138">
          <cell r="A138">
            <v>1.5</v>
          </cell>
          <cell r="B138">
            <v>0</v>
          </cell>
          <cell r="C138">
            <v>0</v>
          </cell>
          <cell r="D138">
            <v>0.28000000000000003</v>
          </cell>
          <cell r="E138">
            <v>2.09</v>
          </cell>
          <cell r="F138">
            <v>1.11155</v>
          </cell>
          <cell r="G138">
            <v>0.5</v>
          </cell>
        </row>
        <row r="139">
          <cell r="A139">
            <v>2.117</v>
          </cell>
          <cell r="B139">
            <v>0</v>
          </cell>
          <cell r="C139">
            <v>0</v>
          </cell>
          <cell r="D139">
            <v>0.28999999999999998</v>
          </cell>
          <cell r="E139">
            <v>1.2238385920275505</v>
          </cell>
          <cell r="F139">
            <v>0.86639999999999995</v>
          </cell>
          <cell r="G139">
            <v>0.68162494095418047</v>
          </cell>
        </row>
        <row r="140">
          <cell r="A140">
            <v>6.2249999999999996</v>
          </cell>
          <cell r="B140">
            <v>0</v>
          </cell>
          <cell r="C140">
            <v>1</v>
          </cell>
          <cell r="D140">
            <v>0.23</v>
          </cell>
          <cell r="E140">
            <v>1.3</v>
          </cell>
          <cell r="F140">
            <v>1.2191000000000001</v>
          </cell>
          <cell r="G140">
            <v>0.75534136546184738</v>
          </cell>
        </row>
        <row r="141">
          <cell r="A141">
            <v>2.9929999999999999</v>
          </cell>
          <cell r="B141">
            <v>0</v>
          </cell>
          <cell r="C141">
            <v>0</v>
          </cell>
          <cell r="D141">
            <v>0.31</v>
          </cell>
          <cell r="E141">
            <v>1.8287600636608101</v>
          </cell>
          <cell r="F141">
            <v>1.2033799999999999</v>
          </cell>
          <cell r="G141">
            <v>0.54794520547945202</v>
          </cell>
        </row>
        <row r="142">
          <cell r="A142">
            <v>0.72899999999999998</v>
          </cell>
          <cell r="B142">
            <v>0</v>
          </cell>
          <cell r="C142">
            <v>0</v>
          </cell>
          <cell r="D142">
            <v>0.2</v>
          </cell>
          <cell r="E142">
            <v>1.29</v>
          </cell>
          <cell r="F142">
            <v>0.45674999999999999</v>
          </cell>
          <cell r="G142">
            <v>0.9218106995884775</v>
          </cell>
        </row>
        <row r="143">
          <cell r="A143">
            <v>3.3420000000000001</v>
          </cell>
          <cell r="B143">
            <v>0</v>
          </cell>
          <cell r="C143">
            <v>0</v>
          </cell>
          <cell r="D143">
            <v>0.26</v>
          </cell>
          <cell r="E143">
            <v>1.5622673521363402</v>
          </cell>
          <cell r="F143">
            <v>0.88300999999999996</v>
          </cell>
          <cell r="G143">
            <v>0.96708557749850388</v>
          </cell>
        </row>
        <row r="144">
          <cell r="A144">
            <v>1.774</v>
          </cell>
          <cell r="B144">
            <v>0</v>
          </cell>
          <cell r="C144">
            <v>0</v>
          </cell>
          <cell r="D144">
            <v>0.13</v>
          </cell>
          <cell r="E144">
            <v>1.75</v>
          </cell>
          <cell r="F144">
            <v>1.0070399999999999</v>
          </cell>
          <cell r="G144">
            <v>-0.10428410372040586</v>
          </cell>
        </row>
        <row r="145">
          <cell r="A145">
            <v>1.64</v>
          </cell>
          <cell r="B145">
            <v>0</v>
          </cell>
          <cell r="C145">
            <v>0</v>
          </cell>
          <cell r="D145">
            <v>0.21</v>
          </cell>
          <cell r="E145">
            <v>1.07</v>
          </cell>
          <cell r="F145">
            <v>1.1124400000000001</v>
          </cell>
          <cell r="G145">
            <v>0.66097560975609759</v>
          </cell>
        </row>
        <row r="146">
          <cell r="A146">
            <v>1.3520000000000001</v>
          </cell>
          <cell r="B146">
            <v>0</v>
          </cell>
          <cell r="C146">
            <v>0</v>
          </cell>
          <cell r="D146">
            <v>0.4</v>
          </cell>
          <cell r="E146">
            <v>1.5782403005914296</v>
          </cell>
          <cell r="F146">
            <v>0.63993</v>
          </cell>
          <cell r="G146">
            <v>0.61242603550295849</v>
          </cell>
        </row>
        <row r="147">
          <cell r="A147">
            <v>3.9750000000000001</v>
          </cell>
          <cell r="B147">
            <v>0</v>
          </cell>
          <cell r="C147">
            <v>0</v>
          </cell>
          <cell r="D147">
            <v>0.62</v>
          </cell>
          <cell r="E147">
            <v>1.6056963492064904</v>
          </cell>
          <cell r="F147">
            <v>1.4472799999999999</v>
          </cell>
          <cell r="G147">
            <v>0.35924528301886788</v>
          </cell>
        </row>
        <row r="148">
          <cell r="A148">
            <v>3.0950000000000002</v>
          </cell>
          <cell r="B148">
            <v>0</v>
          </cell>
          <cell r="C148">
            <v>0</v>
          </cell>
          <cell r="D148">
            <v>0.42</v>
          </cell>
          <cell r="E148">
            <v>1.44</v>
          </cell>
          <cell r="F148">
            <v>1.11853</v>
          </cell>
          <cell r="G148">
            <v>0.49628432956381258</v>
          </cell>
        </row>
        <row r="149">
          <cell r="A149">
            <v>2.9180000000000001</v>
          </cell>
          <cell r="B149">
            <v>0</v>
          </cell>
          <cell r="C149">
            <v>0</v>
          </cell>
          <cell r="D149">
            <v>0.26</v>
          </cell>
          <cell r="E149">
            <v>1.27</v>
          </cell>
          <cell r="F149">
            <v>1.4135</v>
          </cell>
          <cell r="G149">
            <v>0.5764222069910897</v>
          </cell>
        </row>
        <row r="150">
          <cell r="A150">
            <v>6.4720000000000004</v>
          </cell>
          <cell r="B150">
            <v>1</v>
          </cell>
          <cell r="C150">
            <v>0</v>
          </cell>
          <cell r="D150">
            <v>7.0000000000000007E-2</v>
          </cell>
          <cell r="E150">
            <v>1.51</v>
          </cell>
          <cell r="F150">
            <v>1.00424</v>
          </cell>
          <cell r="G150">
            <v>0.8448702101359703</v>
          </cell>
        </row>
        <row r="151">
          <cell r="A151">
            <v>2.665</v>
          </cell>
          <cell r="B151">
            <v>0</v>
          </cell>
          <cell r="C151">
            <v>0</v>
          </cell>
          <cell r="D151">
            <v>0.28000000000000003</v>
          </cell>
          <cell r="E151">
            <v>0.82</v>
          </cell>
          <cell r="F151">
            <v>1.01125</v>
          </cell>
          <cell r="G151">
            <v>0.5939962476547842</v>
          </cell>
        </row>
        <row r="152">
          <cell r="A152">
            <v>4.3434999999999997</v>
          </cell>
          <cell r="B152">
            <v>0</v>
          </cell>
          <cell r="C152">
            <v>0</v>
          </cell>
          <cell r="D152">
            <v>0.1</v>
          </cell>
          <cell r="E152">
            <v>0.6</v>
          </cell>
          <cell r="F152">
            <v>1.0337700000000001</v>
          </cell>
          <cell r="G152">
            <v>0.88120179578680802</v>
          </cell>
        </row>
        <row r="153">
          <cell r="A153">
            <v>4.9325000000000001</v>
          </cell>
          <cell r="B153">
            <v>0</v>
          </cell>
          <cell r="C153">
            <v>0</v>
          </cell>
          <cell r="D153">
            <v>0.2</v>
          </cell>
          <cell r="E153">
            <v>1.98</v>
          </cell>
          <cell r="F153">
            <v>1.0149999999999999</v>
          </cell>
          <cell r="G153">
            <v>0.6677141409021794</v>
          </cell>
        </row>
        <row r="154">
          <cell r="A154">
            <v>4.101</v>
          </cell>
          <cell r="B154">
            <v>0</v>
          </cell>
          <cell r="C154">
            <v>0</v>
          </cell>
          <cell r="D154">
            <v>0.08</v>
          </cell>
          <cell r="E154">
            <v>2.4300000000000002</v>
          </cell>
          <cell r="F154">
            <v>0.88405999999999996</v>
          </cell>
          <cell r="G154">
            <v>0.34455010972933431</v>
          </cell>
        </row>
        <row r="155">
          <cell r="A155">
            <v>1.9470000000000001</v>
          </cell>
          <cell r="B155">
            <v>0</v>
          </cell>
          <cell r="C155">
            <v>0</v>
          </cell>
          <cell r="D155">
            <v>0.25</v>
          </cell>
          <cell r="E155">
            <v>1.35</v>
          </cell>
          <cell r="F155">
            <v>0.98455000000000004</v>
          </cell>
          <cell r="G155">
            <v>0.74730354391371345</v>
          </cell>
        </row>
        <row r="156">
          <cell r="A156">
            <v>2.5779999999999998</v>
          </cell>
          <cell r="B156">
            <v>0</v>
          </cell>
          <cell r="C156">
            <v>0</v>
          </cell>
          <cell r="D156">
            <v>0.44</v>
          </cell>
          <cell r="E156">
            <v>1.93</v>
          </cell>
          <cell r="F156">
            <v>1.31</v>
          </cell>
          <cell r="G156">
            <v>0.42862684251357641</v>
          </cell>
        </row>
        <row r="157">
          <cell r="A157">
            <v>6.67</v>
          </cell>
          <cell r="B157">
            <v>0</v>
          </cell>
          <cell r="C157">
            <v>0</v>
          </cell>
          <cell r="D157">
            <v>0.35</v>
          </cell>
          <cell r="E157">
            <v>0.88</v>
          </cell>
          <cell r="F157">
            <v>1.63188</v>
          </cell>
          <cell r="G157">
            <v>0.66371814092953518</v>
          </cell>
        </row>
        <row r="158">
          <cell r="A158">
            <v>3</v>
          </cell>
          <cell r="B158">
            <v>0</v>
          </cell>
          <cell r="C158">
            <v>0</v>
          </cell>
          <cell r="D158">
            <v>0.17</v>
          </cell>
          <cell r="E158">
            <v>2.17</v>
          </cell>
          <cell r="F158">
            <v>1.13781</v>
          </cell>
          <cell r="G158">
            <v>0.85799999999999998</v>
          </cell>
        </row>
        <row r="159">
          <cell r="A159">
            <v>2.1665000000000001</v>
          </cell>
          <cell r="B159">
            <v>0</v>
          </cell>
          <cell r="C159">
            <v>0</v>
          </cell>
          <cell r="D159">
            <v>0.22</v>
          </cell>
          <cell r="E159">
            <v>1.79</v>
          </cell>
          <cell r="F159">
            <v>1.06118</v>
          </cell>
          <cell r="G159">
            <v>0.14285714285714285</v>
          </cell>
        </row>
        <row r="160">
          <cell r="A160">
            <v>1.6005</v>
          </cell>
          <cell r="B160">
            <v>0</v>
          </cell>
          <cell r="C160">
            <v>0</v>
          </cell>
          <cell r="D160">
            <v>0.15</v>
          </cell>
          <cell r="E160">
            <v>1</v>
          </cell>
          <cell r="F160">
            <v>0.46739999999999998</v>
          </cell>
          <cell r="G160">
            <v>0.95501405810684159</v>
          </cell>
        </row>
        <row r="161">
          <cell r="A161">
            <v>1.8394999999999999</v>
          </cell>
          <cell r="B161">
            <v>0</v>
          </cell>
          <cell r="C161">
            <v>0</v>
          </cell>
          <cell r="D161">
            <v>0.11</v>
          </cell>
          <cell r="E161">
            <v>1.4</v>
          </cell>
          <cell r="F161">
            <v>0.75404000000000004</v>
          </cell>
          <cell r="G161">
            <v>0.55748844794781194</v>
          </cell>
        </row>
        <row r="162">
          <cell r="A162">
            <v>0.92249999999999999</v>
          </cell>
          <cell r="B162">
            <v>0</v>
          </cell>
          <cell r="C162">
            <v>0</v>
          </cell>
          <cell r="D162">
            <v>0.08</v>
          </cell>
          <cell r="E162">
            <v>0.88</v>
          </cell>
          <cell r="F162">
            <v>0.70896999999999999</v>
          </cell>
          <cell r="G162">
            <v>0.45257452574525742</v>
          </cell>
        </row>
        <row r="163">
          <cell r="A163">
            <v>3.1589999999999998</v>
          </cell>
          <cell r="B163">
            <v>0</v>
          </cell>
          <cell r="C163">
            <v>0</v>
          </cell>
          <cell r="D163">
            <v>0.21</v>
          </cell>
          <cell r="E163">
            <v>2.62</v>
          </cell>
          <cell r="F163">
            <v>1.1812</v>
          </cell>
          <cell r="G163">
            <v>0.42291864514086741</v>
          </cell>
        </row>
        <row r="164">
          <cell r="A164">
            <v>4.3639999999999999</v>
          </cell>
          <cell r="B164">
            <v>0</v>
          </cell>
          <cell r="C164">
            <v>0</v>
          </cell>
          <cell r="D164">
            <v>0.16</v>
          </cell>
          <cell r="E164">
            <v>0.73</v>
          </cell>
          <cell r="F164">
            <v>1.5823799999999999</v>
          </cell>
          <cell r="G164">
            <v>0.78483043079743353</v>
          </cell>
        </row>
        <row r="165">
          <cell r="A165">
            <v>3.62</v>
          </cell>
          <cell r="B165">
            <v>0</v>
          </cell>
          <cell r="C165">
            <v>0</v>
          </cell>
          <cell r="D165">
            <v>0.3</v>
          </cell>
          <cell r="E165">
            <v>1.82</v>
          </cell>
          <cell r="F165">
            <v>1.2794000000000001</v>
          </cell>
          <cell r="G165">
            <v>0.46988950276243097</v>
          </cell>
        </row>
        <row r="166">
          <cell r="A166">
            <v>1.8120000000000001</v>
          </cell>
          <cell r="B166">
            <v>0</v>
          </cell>
          <cell r="C166">
            <v>0</v>
          </cell>
          <cell r="D166">
            <v>0.34</v>
          </cell>
          <cell r="E166">
            <v>2.4900000000000002</v>
          </cell>
          <cell r="F166">
            <v>1.53589</v>
          </cell>
          <cell r="G166">
            <v>0.12748344370860928</v>
          </cell>
        </row>
        <row r="167">
          <cell r="A167">
            <v>5.7694999999999999</v>
          </cell>
          <cell r="B167">
            <v>0</v>
          </cell>
          <cell r="C167">
            <v>0</v>
          </cell>
          <cell r="D167">
            <v>0.42</v>
          </cell>
          <cell r="E167">
            <v>1.24</v>
          </cell>
          <cell r="F167">
            <v>1.58999</v>
          </cell>
          <cell r="G167">
            <v>0.79339630817228524</v>
          </cell>
        </row>
        <row r="168">
          <cell r="A168">
            <v>2.3149999999999999</v>
          </cell>
          <cell r="B168">
            <v>0</v>
          </cell>
          <cell r="C168">
            <v>0</v>
          </cell>
          <cell r="D168">
            <v>0.32</v>
          </cell>
          <cell r="E168">
            <v>0.91</v>
          </cell>
          <cell r="F168">
            <v>1.0327599999999999</v>
          </cell>
          <cell r="G168">
            <v>0.60993520518358524</v>
          </cell>
        </row>
        <row r="169">
          <cell r="A169">
            <v>1.9159999999999999</v>
          </cell>
          <cell r="B169">
            <v>0</v>
          </cell>
          <cell r="C169">
            <v>0</v>
          </cell>
          <cell r="D169">
            <v>0.38</v>
          </cell>
          <cell r="E169">
            <v>2.1</v>
          </cell>
          <cell r="F169">
            <v>0.96753999999999996</v>
          </cell>
          <cell r="G169">
            <v>0.71920668058455117</v>
          </cell>
        </row>
        <row r="170">
          <cell r="A170">
            <v>2.0779999999999998</v>
          </cell>
          <cell r="B170">
            <v>0</v>
          </cell>
          <cell r="C170">
            <v>0</v>
          </cell>
          <cell r="D170">
            <v>0.41</v>
          </cell>
          <cell r="E170">
            <v>0.71</v>
          </cell>
          <cell r="F170">
            <v>1.1266499999999999</v>
          </cell>
          <cell r="G170">
            <v>0.79692011549566888</v>
          </cell>
        </row>
        <row r="171">
          <cell r="A171">
            <v>1.7889999999999999</v>
          </cell>
          <cell r="B171">
            <v>0</v>
          </cell>
          <cell r="C171">
            <v>0</v>
          </cell>
          <cell r="D171">
            <v>7.0000000000000007E-2</v>
          </cell>
          <cell r="E171">
            <v>1.69</v>
          </cell>
          <cell r="F171">
            <v>0.49580999999999997</v>
          </cell>
          <cell r="G171">
            <v>0.70598099496925659</v>
          </cell>
        </row>
        <row r="172">
          <cell r="A172">
            <v>1.9055</v>
          </cell>
          <cell r="B172">
            <v>0</v>
          </cell>
          <cell r="C172">
            <v>0</v>
          </cell>
          <cell r="D172">
            <v>0.28999999999999998</v>
          </cell>
          <cell r="E172">
            <v>0.9</v>
          </cell>
          <cell r="F172">
            <v>0.80691999999999997</v>
          </cell>
          <cell r="G172">
            <v>0.35450013119916035</v>
          </cell>
        </row>
        <row r="173">
          <cell r="A173">
            <v>1.9019999999999999</v>
          </cell>
          <cell r="B173">
            <v>0</v>
          </cell>
          <cell r="C173">
            <v>1</v>
          </cell>
          <cell r="D173">
            <v>7.0000000000000007E-2</v>
          </cell>
          <cell r="E173">
            <v>2.14</v>
          </cell>
          <cell r="F173">
            <v>0.63010999999999995</v>
          </cell>
          <cell r="G173">
            <v>0.5362776025236593</v>
          </cell>
        </row>
        <row r="174">
          <cell r="A174">
            <v>2.4209999999999998</v>
          </cell>
          <cell r="B174">
            <v>0</v>
          </cell>
          <cell r="C174">
            <v>0</v>
          </cell>
          <cell r="D174">
            <v>0.11</v>
          </cell>
          <cell r="E174">
            <v>2.78</v>
          </cell>
          <cell r="F174">
            <v>0.83382000000000001</v>
          </cell>
          <cell r="G174">
            <v>0.62990499793473775</v>
          </cell>
        </row>
        <row r="175">
          <cell r="A175">
            <v>1.153</v>
          </cell>
          <cell r="B175">
            <v>0</v>
          </cell>
          <cell r="C175">
            <v>0</v>
          </cell>
          <cell r="D175">
            <v>0.26</v>
          </cell>
          <cell r="E175">
            <v>2.39</v>
          </cell>
          <cell r="F175">
            <v>0.71477999999999997</v>
          </cell>
          <cell r="G175">
            <v>0.92281006071118821</v>
          </cell>
        </row>
        <row r="176">
          <cell r="A176">
            <v>1.6839999999999999</v>
          </cell>
          <cell r="B176">
            <v>0</v>
          </cell>
          <cell r="C176">
            <v>0</v>
          </cell>
          <cell r="D176">
            <v>0.23</v>
          </cell>
          <cell r="E176">
            <v>1.21</v>
          </cell>
          <cell r="F176">
            <v>0.66654000000000002</v>
          </cell>
          <cell r="G176">
            <v>0.65380047505938244</v>
          </cell>
        </row>
        <row r="177">
          <cell r="A177">
            <v>1.089</v>
          </cell>
          <cell r="B177">
            <v>0</v>
          </cell>
          <cell r="C177">
            <v>0</v>
          </cell>
          <cell r="D177">
            <v>0.17</v>
          </cell>
          <cell r="E177">
            <v>1.55</v>
          </cell>
          <cell r="F177">
            <v>0.92547000000000001</v>
          </cell>
          <cell r="G177">
            <v>0.89439853076216713</v>
          </cell>
        </row>
        <row r="178">
          <cell r="A178">
            <v>5.7</v>
          </cell>
          <cell r="B178">
            <v>0</v>
          </cell>
          <cell r="C178">
            <v>0</v>
          </cell>
          <cell r="D178">
            <v>0.66</v>
          </cell>
          <cell r="E178">
            <v>1.96</v>
          </cell>
          <cell r="F178">
            <v>1.5255399999999999</v>
          </cell>
          <cell r="G178">
            <v>0.94526315789473681</v>
          </cell>
        </row>
        <row r="179">
          <cell r="A179">
            <v>4.1109999999999998</v>
          </cell>
          <cell r="B179">
            <v>0</v>
          </cell>
          <cell r="C179">
            <v>0</v>
          </cell>
          <cell r="D179">
            <v>0.42</v>
          </cell>
          <cell r="E179">
            <v>1.93</v>
          </cell>
          <cell r="F179">
            <v>1.4864599999999999</v>
          </cell>
          <cell r="G179">
            <v>0.67477499391875462</v>
          </cell>
        </row>
        <row r="180">
          <cell r="A180">
            <v>2.2080000000000002</v>
          </cell>
          <cell r="B180">
            <v>1</v>
          </cell>
          <cell r="C180">
            <v>0</v>
          </cell>
          <cell r="D180">
            <v>7.0000000000000007E-2</v>
          </cell>
          <cell r="E180">
            <v>2.69</v>
          </cell>
          <cell r="F180">
            <v>0.37452999999999997</v>
          </cell>
          <cell r="G180">
            <v>0.6186594202898551</v>
          </cell>
        </row>
        <row r="181">
          <cell r="A181">
            <v>2.9075000000000002</v>
          </cell>
          <cell r="B181">
            <v>0</v>
          </cell>
          <cell r="C181">
            <v>0</v>
          </cell>
          <cell r="D181">
            <v>0.35</v>
          </cell>
          <cell r="E181">
            <v>1.49</v>
          </cell>
          <cell r="F181">
            <v>1.2799100000000001</v>
          </cell>
          <cell r="G181">
            <v>0.39501289767841791</v>
          </cell>
        </row>
        <row r="182">
          <cell r="A182">
            <v>3.5030000000000001</v>
          </cell>
          <cell r="B182">
            <v>0</v>
          </cell>
          <cell r="C182">
            <v>1</v>
          </cell>
          <cell r="D182">
            <v>0.43</v>
          </cell>
          <cell r="E182">
            <v>0.96</v>
          </cell>
          <cell r="F182">
            <v>1.15405</v>
          </cell>
          <cell r="G182">
            <v>0.54724521838424212</v>
          </cell>
        </row>
        <row r="183">
          <cell r="A183">
            <v>1.4259999999999999</v>
          </cell>
          <cell r="B183">
            <v>0</v>
          </cell>
          <cell r="C183">
            <v>0</v>
          </cell>
          <cell r="D183">
            <v>0.45</v>
          </cell>
          <cell r="E183">
            <v>1.17</v>
          </cell>
          <cell r="F183">
            <v>0.88253999999999999</v>
          </cell>
          <cell r="G183">
            <v>0.54628330995792429</v>
          </cell>
        </row>
        <row r="184">
          <cell r="A184">
            <v>1.9510000000000001</v>
          </cell>
          <cell r="B184">
            <v>0</v>
          </cell>
          <cell r="C184">
            <v>0</v>
          </cell>
          <cell r="D184">
            <v>0.11</v>
          </cell>
          <cell r="E184">
            <v>1.77</v>
          </cell>
          <cell r="F184">
            <v>0.54556000000000004</v>
          </cell>
          <cell r="G184">
            <v>0.71091747821629936</v>
          </cell>
        </row>
        <row r="185">
          <cell r="A185">
            <v>2.5790000000000002</v>
          </cell>
          <cell r="B185">
            <v>0</v>
          </cell>
          <cell r="C185">
            <v>0</v>
          </cell>
          <cell r="D185">
            <v>0.28999999999999998</v>
          </cell>
          <cell r="E185">
            <v>1.4466754895424798</v>
          </cell>
          <cell r="F185">
            <v>0.86680999999999997</v>
          </cell>
          <cell r="G185">
            <v>0.61147731678945316</v>
          </cell>
        </row>
        <row r="186">
          <cell r="A186">
            <v>4.4969999999999999</v>
          </cell>
          <cell r="B186">
            <v>0</v>
          </cell>
          <cell r="C186">
            <v>1</v>
          </cell>
          <cell r="D186">
            <v>0.28000000000000003</v>
          </cell>
          <cell r="E186">
            <v>1.5</v>
          </cell>
          <cell r="F186">
            <v>1.3145</v>
          </cell>
          <cell r="G186">
            <v>0.46808983766955747</v>
          </cell>
        </row>
        <row r="187">
          <cell r="A187">
            <v>4.2880000000000003</v>
          </cell>
          <cell r="B187">
            <v>0</v>
          </cell>
          <cell r="C187">
            <v>0</v>
          </cell>
          <cell r="D187">
            <v>0.28000000000000003</v>
          </cell>
          <cell r="E187">
            <v>0.24</v>
          </cell>
          <cell r="F187">
            <v>1.50143</v>
          </cell>
          <cell r="G187">
            <v>0.56879664179104472</v>
          </cell>
        </row>
        <row r="188">
          <cell r="A188">
            <v>3.2679999999999998</v>
          </cell>
          <cell r="B188">
            <v>0</v>
          </cell>
          <cell r="C188">
            <v>1</v>
          </cell>
          <cell r="D188">
            <v>0.04</v>
          </cell>
          <cell r="E188">
            <v>1.1299999999999999</v>
          </cell>
          <cell r="F188">
            <v>0.75304000000000004</v>
          </cell>
          <cell r="G188">
            <v>0.76958384332925345</v>
          </cell>
        </row>
        <row r="189">
          <cell r="A189">
            <v>3.512</v>
          </cell>
          <cell r="B189">
            <v>0</v>
          </cell>
          <cell r="C189">
            <v>0</v>
          </cell>
          <cell r="D189">
            <v>0.41</v>
          </cell>
          <cell r="E189">
            <v>2.61</v>
          </cell>
          <cell r="F189">
            <v>1.2674799999999999</v>
          </cell>
          <cell r="G189">
            <v>0.54897494305239181</v>
          </cell>
        </row>
        <row r="190">
          <cell r="A190">
            <v>3.399</v>
          </cell>
          <cell r="B190">
            <v>0</v>
          </cell>
          <cell r="C190">
            <v>0</v>
          </cell>
          <cell r="D190">
            <v>0.62</v>
          </cell>
          <cell r="E190">
            <v>1.83</v>
          </cell>
          <cell r="F190">
            <v>1.22967</v>
          </cell>
          <cell r="G190">
            <v>0.59311562224183578</v>
          </cell>
        </row>
        <row r="191">
          <cell r="A191">
            <v>3.1389999999999998</v>
          </cell>
          <cell r="B191">
            <v>0</v>
          </cell>
          <cell r="C191">
            <v>0</v>
          </cell>
          <cell r="D191">
            <v>0.23</v>
          </cell>
          <cell r="E191">
            <v>1.29</v>
          </cell>
          <cell r="F191">
            <v>0.83331</v>
          </cell>
          <cell r="G191">
            <v>0.73462886269512595</v>
          </cell>
        </row>
        <row r="192">
          <cell r="A192">
            <v>2.2530000000000001</v>
          </cell>
          <cell r="B192">
            <v>0</v>
          </cell>
          <cell r="C192">
            <v>1</v>
          </cell>
          <cell r="D192">
            <v>0.14000000000000001</v>
          </cell>
          <cell r="E192">
            <v>0.71</v>
          </cell>
          <cell r="F192">
            <v>0.99341000000000002</v>
          </cell>
          <cell r="G192">
            <v>0.61429205503772744</v>
          </cell>
        </row>
        <row r="193">
          <cell r="A193">
            <v>2.774</v>
          </cell>
          <cell r="B193">
            <v>0</v>
          </cell>
          <cell r="C193">
            <v>0</v>
          </cell>
          <cell r="D193">
            <v>0.17</v>
          </cell>
          <cell r="E193">
            <v>1.4175148036128495</v>
          </cell>
          <cell r="F193">
            <v>0.95004</v>
          </cell>
          <cell r="G193">
            <v>0.52919971160778656</v>
          </cell>
        </row>
        <row r="194">
          <cell r="A194">
            <v>2.8069999999999999</v>
          </cell>
          <cell r="B194">
            <v>0</v>
          </cell>
          <cell r="C194">
            <v>0</v>
          </cell>
          <cell r="D194">
            <v>0.34</v>
          </cell>
          <cell r="E194">
            <v>1.46</v>
          </cell>
          <cell r="F194">
            <v>1.0530600000000001</v>
          </cell>
          <cell r="G194">
            <v>0.5685785536159601</v>
          </cell>
        </row>
        <row r="195">
          <cell r="A195">
            <v>2.3199999999999998</v>
          </cell>
          <cell r="B195">
            <v>0</v>
          </cell>
          <cell r="C195">
            <v>0</v>
          </cell>
          <cell r="D195">
            <v>0.36</v>
          </cell>
          <cell r="E195">
            <v>1.54</v>
          </cell>
          <cell r="F195">
            <v>0.78380000000000005</v>
          </cell>
          <cell r="G195">
            <v>0.45129310344827589</v>
          </cell>
        </row>
        <row r="196">
          <cell r="A196">
            <v>3.1230000000000002</v>
          </cell>
          <cell r="B196">
            <v>0</v>
          </cell>
          <cell r="C196">
            <v>0</v>
          </cell>
          <cell r="D196">
            <v>0.24</v>
          </cell>
          <cell r="E196">
            <v>1.3</v>
          </cell>
          <cell r="F196">
            <v>1.4472799999999999</v>
          </cell>
          <cell r="G196">
            <v>0.30515529939161057</v>
          </cell>
        </row>
        <row r="197">
          <cell r="A197">
            <v>3.8330000000000002</v>
          </cell>
          <cell r="B197">
            <v>0</v>
          </cell>
          <cell r="C197">
            <v>0</v>
          </cell>
          <cell r="D197">
            <v>0.13</v>
          </cell>
          <cell r="E197">
            <v>1.83</v>
          </cell>
          <cell r="F197">
            <v>1.51755</v>
          </cell>
          <cell r="G197">
            <v>0.60474823897730234</v>
          </cell>
        </row>
        <row r="198">
          <cell r="A198">
            <v>3.86</v>
          </cell>
          <cell r="B198">
            <v>0</v>
          </cell>
          <cell r="C198">
            <v>0</v>
          </cell>
          <cell r="D198">
            <v>0.43</v>
          </cell>
          <cell r="E198">
            <v>2.82</v>
          </cell>
          <cell r="F198">
            <v>1.4029799999999999</v>
          </cell>
          <cell r="G198">
            <v>0.45492227979274613</v>
          </cell>
        </row>
        <row r="199">
          <cell r="A199">
            <v>1.94</v>
          </cell>
          <cell r="B199">
            <v>0</v>
          </cell>
          <cell r="C199">
            <v>0</v>
          </cell>
          <cell r="D199">
            <v>0.47</v>
          </cell>
          <cell r="E199">
            <v>1.63</v>
          </cell>
          <cell r="F199">
            <v>1.8845000000000001</v>
          </cell>
          <cell r="G199">
            <v>0.15051546391752577</v>
          </cell>
        </row>
        <row r="200">
          <cell r="A200">
            <v>3.0150000000000001</v>
          </cell>
          <cell r="B200">
            <v>1</v>
          </cell>
          <cell r="C200">
            <v>0</v>
          </cell>
          <cell r="D200">
            <v>0.1</v>
          </cell>
          <cell r="E200">
            <v>2.31</v>
          </cell>
          <cell r="F200">
            <v>0.89888999999999997</v>
          </cell>
          <cell r="G200">
            <v>0.8603648424543946</v>
          </cell>
        </row>
        <row r="201">
          <cell r="A201">
            <v>3.33</v>
          </cell>
          <cell r="B201">
            <v>0</v>
          </cell>
          <cell r="C201">
            <v>0</v>
          </cell>
          <cell r="D201">
            <v>0.28999999999999998</v>
          </cell>
          <cell r="E201">
            <v>0.67</v>
          </cell>
          <cell r="F201">
            <v>1.3986700000000001</v>
          </cell>
          <cell r="G201">
            <v>0.53393393393393396</v>
          </cell>
        </row>
        <row r="202">
          <cell r="A202">
            <v>8.3049999999999997</v>
          </cell>
          <cell r="B202">
            <v>0</v>
          </cell>
          <cell r="C202">
            <v>0</v>
          </cell>
          <cell r="D202">
            <v>0.2</v>
          </cell>
          <cell r="E202">
            <v>1.47</v>
          </cell>
          <cell r="F202">
            <v>1.57528</v>
          </cell>
          <cell r="G202">
            <v>0.92895845875978322</v>
          </cell>
        </row>
        <row r="203">
          <cell r="A203">
            <v>2.7639999999999998</v>
          </cell>
          <cell r="B203">
            <v>0</v>
          </cell>
          <cell r="C203">
            <v>0</v>
          </cell>
          <cell r="D203">
            <v>0.33</v>
          </cell>
          <cell r="E203">
            <v>2.34</v>
          </cell>
          <cell r="F203">
            <v>1.39313</v>
          </cell>
          <cell r="G203">
            <v>0.49638205499276417</v>
          </cell>
        </row>
        <row r="204">
          <cell r="A204">
            <v>4.1529999999999996</v>
          </cell>
          <cell r="B204">
            <v>0</v>
          </cell>
          <cell r="C204">
            <v>0</v>
          </cell>
          <cell r="D204">
            <v>0.11</v>
          </cell>
          <cell r="E204">
            <v>1.37</v>
          </cell>
          <cell r="F204">
            <v>1.1230899999999999</v>
          </cell>
          <cell r="G204">
            <v>0.83120635685046962</v>
          </cell>
        </row>
        <row r="205">
          <cell r="A205">
            <v>3.9350000000000001</v>
          </cell>
          <cell r="B205">
            <v>0</v>
          </cell>
          <cell r="C205">
            <v>0</v>
          </cell>
          <cell r="D205">
            <v>0.17</v>
          </cell>
          <cell r="E205">
            <v>1.1200000000000001</v>
          </cell>
          <cell r="F205">
            <v>0.97470000000000001</v>
          </cell>
          <cell r="G205">
            <v>0.7834815756035578</v>
          </cell>
        </row>
        <row r="206">
          <cell r="A206">
            <v>5.2450000000000001</v>
          </cell>
          <cell r="B206">
            <v>0</v>
          </cell>
          <cell r="C206">
            <v>0</v>
          </cell>
          <cell r="D206">
            <v>0.12</v>
          </cell>
          <cell r="E206">
            <v>1.99</v>
          </cell>
          <cell r="F206">
            <v>1.6412500000000001</v>
          </cell>
          <cell r="G206">
            <v>0.56110581506196378</v>
          </cell>
        </row>
        <row r="207">
          <cell r="A207">
            <v>4.2069999999999999</v>
          </cell>
          <cell r="B207">
            <v>0</v>
          </cell>
          <cell r="C207">
            <v>0</v>
          </cell>
          <cell r="D207">
            <v>0.12</v>
          </cell>
          <cell r="E207">
            <v>0.31</v>
          </cell>
          <cell r="F207">
            <v>1.4762999999999999</v>
          </cell>
          <cell r="G207">
            <v>0.60541953886379851</v>
          </cell>
        </row>
        <row r="208">
          <cell r="A208">
            <v>3.4140000000000001</v>
          </cell>
          <cell r="B208">
            <v>0</v>
          </cell>
          <cell r="C208">
            <v>0</v>
          </cell>
          <cell r="D208">
            <v>0.15</v>
          </cell>
          <cell r="E208">
            <v>2.0299999999999998</v>
          </cell>
          <cell r="F208">
            <v>1.48393</v>
          </cell>
          <cell r="G208">
            <v>0.89162272993555947</v>
          </cell>
        </row>
        <row r="209">
          <cell r="A209">
            <v>10.715999999999999</v>
          </cell>
          <cell r="B209">
            <v>0</v>
          </cell>
          <cell r="C209">
            <v>0</v>
          </cell>
          <cell r="D209">
            <v>0.28999999999999998</v>
          </cell>
          <cell r="E209">
            <v>1.5371020640078406</v>
          </cell>
          <cell r="F209">
            <v>1.7637700000000001</v>
          </cell>
          <cell r="G209">
            <v>0.88167226577081015</v>
          </cell>
        </row>
        <row r="210">
          <cell r="A210">
            <v>7.0419999999999998</v>
          </cell>
          <cell r="B210">
            <v>0</v>
          </cell>
          <cell r="C210">
            <v>0</v>
          </cell>
          <cell r="D210">
            <v>0.21</v>
          </cell>
          <cell r="E210">
            <v>2.33</v>
          </cell>
          <cell r="F210">
            <v>1.8706400000000001</v>
          </cell>
          <cell r="G210">
            <v>0.61814825333712009</v>
          </cell>
        </row>
        <row r="211">
          <cell r="A211">
            <v>3.4169999999999998</v>
          </cell>
          <cell r="B211">
            <v>0</v>
          </cell>
          <cell r="C211">
            <v>0</v>
          </cell>
          <cell r="D211">
            <v>0.14000000000000001</v>
          </cell>
          <cell r="E211">
            <v>1.9</v>
          </cell>
          <cell r="F211">
            <v>0.69350999999999996</v>
          </cell>
          <cell r="G211">
            <v>0.84781972490488733</v>
          </cell>
        </row>
        <row r="212">
          <cell r="A212">
            <v>1.0880000000000001</v>
          </cell>
          <cell r="B212">
            <v>0</v>
          </cell>
          <cell r="C212">
            <v>0</v>
          </cell>
          <cell r="D212">
            <v>0.21</v>
          </cell>
          <cell r="E212">
            <v>1.1200000000000001</v>
          </cell>
          <cell r="F212">
            <v>1.47607</v>
          </cell>
          <cell r="G212">
            <v>0.83088235294117641</v>
          </cell>
        </row>
        <row r="213">
          <cell r="A213">
            <v>3.3450000000000002</v>
          </cell>
          <cell r="B213">
            <v>0</v>
          </cell>
          <cell r="C213">
            <v>0</v>
          </cell>
          <cell r="D213">
            <v>0.19</v>
          </cell>
          <cell r="E213">
            <v>2.44</v>
          </cell>
          <cell r="F213">
            <v>1.41048</v>
          </cell>
          <cell r="G213">
            <v>0.21704035874439459</v>
          </cell>
        </row>
        <row r="214">
          <cell r="A214">
            <v>4.1820000000000004</v>
          </cell>
          <cell r="B214">
            <v>0</v>
          </cell>
          <cell r="C214">
            <v>0</v>
          </cell>
          <cell r="D214">
            <v>0.54</v>
          </cell>
          <cell r="E214">
            <v>2.19</v>
          </cell>
          <cell r="F214">
            <v>1.3398000000000001</v>
          </cell>
          <cell r="G214">
            <v>0.47154471544715443</v>
          </cell>
        </row>
        <row r="215">
          <cell r="A215">
            <v>0.97699999999999998</v>
          </cell>
          <cell r="B215">
            <v>0</v>
          </cell>
          <cell r="C215">
            <v>0</v>
          </cell>
          <cell r="D215">
            <v>0.13</v>
          </cell>
          <cell r="E215">
            <v>2.12</v>
          </cell>
          <cell r="F215">
            <v>0.41055999999999998</v>
          </cell>
          <cell r="G215">
            <v>7.6765609007164795E-2</v>
          </cell>
        </row>
        <row r="216">
          <cell r="A216">
            <v>0.92</v>
          </cell>
          <cell r="B216">
            <v>0</v>
          </cell>
          <cell r="C216">
            <v>0</v>
          </cell>
          <cell r="D216">
            <v>0.11</v>
          </cell>
          <cell r="E216">
            <v>1.81</v>
          </cell>
          <cell r="F216">
            <v>0.38062000000000001</v>
          </cell>
          <cell r="G216">
            <v>9.1304347826086957E-2</v>
          </cell>
        </row>
        <row r="217">
          <cell r="A217">
            <v>3.3620000000000001</v>
          </cell>
          <cell r="B217">
            <v>0</v>
          </cell>
          <cell r="C217">
            <v>0</v>
          </cell>
          <cell r="D217">
            <v>0.21</v>
          </cell>
          <cell r="E217">
            <v>0.87</v>
          </cell>
          <cell r="F217">
            <v>1.21099</v>
          </cell>
          <cell r="G217">
            <v>0.18976799524092802</v>
          </cell>
        </row>
        <row r="218">
          <cell r="A218">
            <v>1.9145000000000001</v>
          </cell>
          <cell r="B218">
            <v>0</v>
          </cell>
          <cell r="C218">
            <v>1</v>
          </cell>
          <cell r="D218">
            <v>0.12</v>
          </cell>
          <cell r="E218">
            <v>0.78</v>
          </cell>
          <cell r="F218">
            <v>1.3294900000000001</v>
          </cell>
          <cell r="G218">
            <v>0.91329328806476884</v>
          </cell>
        </row>
        <row r="219">
          <cell r="A219">
            <v>3.9990000000000001</v>
          </cell>
          <cell r="B219">
            <v>1</v>
          </cell>
          <cell r="C219">
            <v>0</v>
          </cell>
          <cell r="D219">
            <v>0.28999999999999998</v>
          </cell>
          <cell r="E219">
            <v>1.55</v>
          </cell>
          <cell r="F219">
            <v>1.1896</v>
          </cell>
          <cell r="G219">
            <v>0.53313328332083021</v>
          </cell>
        </row>
        <row r="220">
          <cell r="A220">
            <v>2.4470000000000001</v>
          </cell>
          <cell r="B220">
            <v>0</v>
          </cell>
          <cell r="C220">
            <v>0</v>
          </cell>
          <cell r="D220">
            <v>0.31</v>
          </cell>
          <cell r="E220">
            <v>0.26</v>
          </cell>
          <cell r="F220">
            <v>1.2375700000000001</v>
          </cell>
          <cell r="G220">
            <v>0.79485083776052312</v>
          </cell>
        </row>
        <row r="221">
          <cell r="A221">
            <v>5.2190000000000003</v>
          </cell>
          <cell r="B221">
            <v>0</v>
          </cell>
          <cell r="C221">
            <v>0</v>
          </cell>
          <cell r="D221">
            <v>0.22</v>
          </cell>
          <cell r="E221">
            <v>2.4500000000000002</v>
          </cell>
          <cell r="F221">
            <v>1.7660400000000001</v>
          </cell>
          <cell r="G221">
            <v>0.38110749185667753</v>
          </cell>
        </row>
        <row r="222">
          <cell r="A222">
            <v>3.9449999999999998</v>
          </cell>
          <cell r="B222">
            <v>0</v>
          </cell>
          <cell r="C222">
            <v>0</v>
          </cell>
          <cell r="D222">
            <v>0.2</v>
          </cell>
          <cell r="E222">
            <v>1.57</v>
          </cell>
          <cell r="F222">
            <v>1.36852</v>
          </cell>
          <cell r="G222">
            <v>0.37997465145754122</v>
          </cell>
        </row>
        <row r="223">
          <cell r="A223">
            <v>4.8159999999999998</v>
          </cell>
          <cell r="B223">
            <v>0</v>
          </cell>
          <cell r="C223">
            <v>0</v>
          </cell>
          <cell r="D223">
            <v>0.43</v>
          </cell>
          <cell r="E223">
            <v>2.68</v>
          </cell>
          <cell r="F223">
            <v>2.0823200000000002</v>
          </cell>
          <cell r="G223">
            <v>0.18334717607973422</v>
          </cell>
        </row>
        <row r="224">
          <cell r="A224">
            <v>4.3769999999999998</v>
          </cell>
          <cell r="B224">
            <v>0</v>
          </cell>
          <cell r="C224">
            <v>0</v>
          </cell>
          <cell r="D224">
            <v>0.33</v>
          </cell>
          <cell r="E224">
            <v>1.58</v>
          </cell>
          <cell r="F224">
            <v>1.3398000000000001</v>
          </cell>
          <cell r="G224">
            <v>0.34955448937628514</v>
          </cell>
        </row>
        <row r="225">
          <cell r="A225">
            <v>2.2989999999999999</v>
          </cell>
          <cell r="B225">
            <v>0</v>
          </cell>
          <cell r="C225">
            <v>0</v>
          </cell>
          <cell r="D225">
            <v>0.12</v>
          </cell>
          <cell r="E225">
            <v>2.86</v>
          </cell>
          <cell r="F225">
            <v>0.95176000000000005</v>
          </cell>
          <cell r="G225">
            <v>0.6381035232709874</v>
          </cell>
        </row>
        <row r="226">
          <cell r="A226">
            <v>3.3959999999999999</v>
          </cell>
          <cell r="B226">
            <v>0</v>
          </cell>
          <cell r="C226">
            <v>0</v>
          </cell>
          <cell r="D226">
            <v>0.36</v>
          </cell>
          <cell r="E226">
            <v>1.18</v>
          </cell>
          <cell r="F226">
            <v>1.2058199999999999</v>
          </cell>
          <cell r="G226">
            <v>0.46760895170789168</v>
          </cell>
        </row>
        <row r="227">
          <cell r="A227">
            <v>1.944</v>
          </cell>
          <cell r="B227">
            <v>0</v>
          </cell>
          <cell r="C227">
            <v>0</v>
          </cell>
          <cell r="D227">
            <v>0.32</v>
          </cell>
          <cell r="E227">
            <v>0.36</v>
          </cell>
          <cell r="F227">
            <v>1.0715300000000001</v>
          </cell>
          <cell r="G227">
            <v>0.10442386831275721</v>
          </cell>
        </row>
        <row r="228">
          <cell r="A228">
            <v>3.839</v>
          </cell>
          <cell r="B228">
            <v>0</v>
          </cell>
          <cell r="C228">
            <v>0</v>
          </cell>
          <cell r="D228">
            <v>0.62</v>
          </cell>
          <cell r="E228">
            <v>2.13</v>
          </cell>
          <cell r="F228">
            <v>1.72739</v>
          </cell>
          <cell r="G228">
            <v>0.10028653295128941</v>
          </cell>
        </row>
        <row r="229">
          <cell r="A229">
            <v>1.4810000000000001</v>
          </cell>
          <cell r="B229">
            <v>0</v>
          </cell>
          <cell r="C229">
            <v>0</v>
          </cell>
          <cell r="D229">
            <v>0.1</v>
          </cell>
          <cell r="E229">
            <v>2.19</v>
          </cell>
          <cell r="F229">
            <v>0.89298</v>
          </cell>
          <cell r="G229">
            <v>0.70357866306549621</v>
          </cell>
        </row>
        <row r="230">
          <cell r="A230">
            <v>2.2080000000000002</v>
          </cell>
          <cell r="B230">
            <v>0</v>
          </cell>
          <cell r="C230">
            <v>0</v>
          </cell>
          <cell r="D230">
            <v>0.14000000000000001</v>
          </cell>
          <cell r="E230">
            <v>2.74</v>
          </cell>
          <cell r="F230">
            <v>1.083</v>
          </cell>
          <cell r="G230">
            <v>0.81612318840579701</v>
          </cell>
        </row>
        <row r="231">
          <cell r="A231">
            <v>1.704</v>
          </cell>
          <cell r="B231">
            <v>0</v>
          </cell>
          <cell r="C231">
            <v>1</v>
          </cell>
          <cell r="D231">
            <v>0.11</v>
          </cell>
          <cell r="E231">
            <v>1.78</v>
          </cell>
          <cell r="F231">
            <v>1.1223799999999999</v>
          </cell>
          <cell r="G231">
            <v>0.59448356807511737</v>
          </cell>
        </row>
        <row r="232">
          <cell r="A232">
            <v>2.4780000000000002</v>
          </cell>
          <cell r="B232">
            <v>0</v>
          </cell>
          <cell r="C232">
            <v>0</v>
          </cell>
          <cell r="D232">
            <v>0.14000000000000001</v>
          </cell>
          <cell r="E232">
            <v>1.93</v>
          </cell>
          <cell r="F232">
            <v>0.99931000000000003</v>
          </cell>
          <cell r="G232">
            <v>0.59685230024213076</v>
          </cell>
        </row>
        <row r="233">
          <cell r="A233">
            <v>2.13</v>
          </cell>
          <cell r="B233">
            <v>0</v>
          </cell>
          <cell r="C233">
            <v>0</v>
          </cell>
          <cell r="D233">
            <v>7.0000000000000007E-2</v>
          </cell>
          <cell r="E233">
            <v>1.3</v>
          </cell>
          <cell r="F233">
            <v>0.70389999999999997</v>
          </cell>
          <cell r="G233">
            <v>0.66150234741784042</v>
          </cell>
        </row>
        <row r="234">
          <cell r="A234">
            <v>2.8</v>
          </cell>
          <cell r="B234">
            <v>0</v>
          </cell>
          <cell r="C234">
            <v>0</v>
          </cell>
          <cell r="D234">
            <v>0.32</v>
          </cell>
          <cell r="E234">
            <v>2.48</v>
          </cell>
          <cell r="F234">
            <v>0.94516</v>
          </cell>
          <cell r="G234">
            <v>0.46857142857142864</v>
          </cell>
        </row>
        <row r="235">
          <cell r="A235">
            <v>2.2330000000000001</v>
          </cell>
          <cell r="B235">
            <v>0</v>
          </cell>
          <cell r="C235">
            <v>0</v>
          </cell>
          <cell r="D235">
            <v>0.16</v>
          </cell>
          <cell r="E235">
            <v>1.27</v>
          </cell>
          <cell r="F235">
            <v>0.76695000000000002</v>
          </cell>
          <cell r="G235">
            <v>0.71697268248992385</v>
          </cell>
        </row>
        <row r="236">
          <cell r="A236">
            <v>1.9704999999999999</v>
          </cell>
          <cell r="B236">
            <v>0</v>
          </cell>
          <cell r="C236">
            <v>0</v>
          </cell>
          <cell r="D236">
            <v>0.11</v>
          </cell>
          <cell r="E236">
            <v>1.45</v>
          </cell>
          <cell r="F236">
            <v>0.67396</v>
          </cell>
          <cell r="G236">
            <v>0.40167470185232174</v>
          </cell>
        </row>
        <row r="237">
          <cell r="A237">
            <v>1.603</v>
          </cell>
          <cell r="B237">
            <v>1</v>
          </cell>
          <cell r="C237">
            <v>0</v>
          </cell>
          <cell r="D237">
            <v>0.44</v>
          </cell>
          <cell r="E237">
            <v>0.78</v>
          </cell>
          <cell r="F237">
            <v>0.92152999999999996</v>
          </cell>
          <cell r="G237">
            <v>0.54398003742981904</v>
          </cell>
        </row>
        <row r="238">
          <cell r="A238">
            <v>2.9089999999999998</v>
          </cell>
          <cell r="B238">
            <v>0</v>
          </cell>
          <cell r="C238">
            <v>0</v>
          </cell>
          <cell r="D238">
            <v>0.55000000000000004</v>
          </cell>
          <cell r="E238">
            <v>2.3199999999999998</v>
          </cell>
          <cell r="F238">
            <v>0.76793999999999996</v>
          </cell>
          <cell r="G238">
            <v>0.76693021656926774</v>
          </cell>
        </row>
        <row r="239">
          <cell r="A239">
            <v>1.901</v>
          </cell>
          <cell r="B239">
            <v>0</v>
          </cell>
          <cell r="C239">
            <v>0</v>
          </cell>
          <cell r="D239">
            <v>0.26</v>
          </cell>
          <cell r="E239">
            <v>1.75</v>
          </cell>
          <cell r="F239">
            <v>0.71872000000000003</v>
          </cell>
          <cell r="G239">
            <v>0.43293003682272485</v>
          </cell>
        </row>
        <row r="240">
          <cell r="A240">
            <v>1.4490000000000001</v>
          </cell>
          <cell r="B240">
            <v>0</v>
          </cell>
          <cell r="C240">
            <v>0</v>
          </cell>
          <cell r="D240">
            <v>0.22</v>
          </cell>
          <cell r="E240">
            <v>1.79</v>
          </cell>
          <cell r="F240">
            <v>0.99931000000000003</v>
          </cell>
          <cell r="G240">
            <v>0.3105590062111801</v>
          </cell>
        </row>
        <row r="241">
          <cell r="A241">
            <v>1.962</v>
          </cell>
          <cell r="B241">
            <v>0</v>
          </cell>
          <cell r="C241">
            <v>0</v>
          </cell>
          <cell r="D241">
            <v>0.09</v>
          </cell>
          <cell r="E241">
            <v>1.38</v>
          </cell>
          <cell r="F241">
            <v>0.83736999999999995</v>
          </cell>
          <cell r="G241">
            <v>0.57339449541284404</v>
          </cell>
        </row>
        <row r="242">
          <cell r="A242">
            <v>0.89200000000000002</v>
          </cell>
          <cell r="B242">
            <v>0</v>
          </cell>
          <cell r="C242">
            <v>0</v>
          </cell>
          <cell r="D242">
            <v>0.36</v>
          </cell>
          <cell r="E242">
            <v>1.89</v>
          </cell>
          <cell r="F242">
            <v>1.13981</v>
          </cell>
          <cell r="G242">
            <v>0.8094170403587444</v>
          </cell>
        </row>
        <row r="243">
          <cell r="A243">
            <v>2.8490000000000002</v>
          </cell>
          <cell r="B243">
            <v>0</v>
          </cell>
          <cell r="C243">
            <v>1</v>
          </cell>
          <cell r="D243">
            <v>0.33</v>
          </cell>
          <cell r="E243">
            <v>1.65</v>
          </cell>
          <cell r="F243">
            <v>0.74334999999999996</v>
          </cell>
          <cell r="G243">
            <v>0.77184977184977177</v>
          </cell>
        </row>
        <row r="244">
          <cell r="A244">
            <v>2.5019999999999998</v>
          </cell>
          <cell r="B244">
            <v>0</v>
          </cell>
          <cell r="C244">
            <v>1</v>
          </cell>
          <cell r="D244">
            <v>0.05</v>
          </cell>
          <cell r="E244">
            <v>1.57</v>
          </cell>
          <cell r="F244">
            <v>0.99439</v>
          </cell>
          <cell r="G244">
            <v>0.60511590727418074</v>
          </cell>
        </row>
        <row r="245">
          <cell r="A245">
            <v>3.5259999999999998</v>
          </cell>
          <cell r="B245">
            <v>0</v>
          </cell>
          <cell r="C245">
            <v>0</v>
          </cell>
          <cell r="D245">
            <v>0.18</v>
          </cell>
          <cell r="E245">
            <v>1.0900000000000001</v>
          </cell>
          <cell r="F245">
            <v>1.1484700000000001</v>
          </cell>
          <cell r="G245">
            <v>0.83720930232558144</v>
          </cell>
        </row>
        <row r="246">
          <cell r="A246">
            <v>3.0489999999999999</v>
          </cell>
          <cell r="B246">
            <v>0</v>
          </cell>
          <cell r="C246">
            <v>1</v>
          </cell>
          <cell r="D246">
            <v>0.12</v>
          </cell>
          <cell r="E246">
            <v>1.08</v>
          </cell>
          <cell r="F246">
            <v>1.0140800000000001</v>
          </cell>
          <cell r="G246">
            <v>0.45982289275172183</v>
          </cell>
        </row>
        <row r="247">
          <cell r="A247">
            <v>3.2759999999999998</v>
          </cell>
          <cell r="B247">
            <v>0</v>
          </cell>
          <cell r="C247">
            <v>1</v>
          </cell>
          <cell r="D247">
            <v>0.14000000000000001</v>
          </cell>
          <cell r="E247">
            <v>1.3128686346662801</v>
          </cell>
          <cell r="F247">
            <v>1.34598</v>
          </cell>
          <cell r="G247">
            <v>0.58943833943833945</v>
          </cell>
        </row>
        <row r="248">
          <cell r="A248">
            <v>1.4390000000000001</v>
          </cell>
          <cell r="B248">
            <v>0</v>
          </cell>
          <cell r="C248">
            <v>0</v>
          </cell>
          <cell r="D248">
            <v>0.17</v>
          </cell>
          <cell r="E248">
            <v>2.42</v>
          </cell>
          <cell r="F248">
            <v>0.54</v>
          </cell>
          <cell r="G248">
            <v>0.63029881862404447</v>
          </cell>
        </row>
        <row r="249">
          <cell r="A249">
            <v>2.1739999999999999</v>
          </cell>
          <cell r="B249">
            <v>0</v>
          </cell>
          <cell r="C249">
            <v>0</v>
          </cell>
          <cell r="D249">
            <v>0.16</v>
          </cell>
          <cell r="E249">
            <v>2.73</v>
          </cell>
          <cell r="F249">
            <v>0.70640999999999998</v>
          </cell>
          <cell r="G249">
            <v>0.51287948482060719</v>
          </cell>
        </row>
        <row r="250">
          <cell r="A250">
            <v>1.8080000000000001</v>
          </cell>
          <cell r="B250">
            <v>0</v>
          </cell>
          <cell r="C250">
            <v>0</v>
          </cell>
          <cell r="D250">
            <v>0.1</v>
          </cell>
          <cell r="E250">
            <v>2.5099999999999998</v>
          </cell>
          <cell r="F250">
            <v>0.69450999999999996</v>
          </cell>
          <cell r="G250">
            <v>0.54424778761061943</v>
          </cell>
        </row>
        <row r="251">
          <cell r="A251">
            <v>6.0019999999999998</v>
          </cell>
          <cell r="B251">
            <v>0</v>
          </cell>
          <cell r="C251">
            <v>0</v>
          </cell>
          <cell r="D251">
            <v>7.0000000000000007E-2</v>
          </cell>
          <cell r="E251">
            <v>1.3027371834364396</v>
          </cell>
          <cell r="F251">
            <v>1.84395</v>
          </cell>
          <cell r="G251">
            <v>0.46251249583472176</v>
          </cell>
        </row>
        <row r="252">
          <cell r="A252">
            <v>7.1585000000000001</v>
          </cell>
          <cell r="B252">
            <v>0</v>
          </cell>
          <cell r="C252">
            <v>1</v>
          </cell>
          <cell r="D252">
            <v>0.21</v>
          </cell>
          <cell r="E252">
            <v>1.57</v>
          </cell>
          <cell r="F252">
            <v>2.0919099999999999</v>
          </cell>
          <cell r="G252">
            <v>0.59097576307885735</v>
          </cell>
        </row>
        <row r="253">
          <cell r="A253">
            <v>3.5419999999999998</v>
          </cell>
          <cell r="B253">
            <v>1</v>
          </cell>
          <cell r="C253">
            <v>0</v>
          </cell>
          <cell r="D253">
            <v>0.09</v>
          </cell>
          <cell r="E253">
            <v>1.55</v>
          </cell>
          <cell r="F253">
            <v>1.16669</v>
          </cell>
          <cell r="G253">
            <v>0.54714850367024281</v>
          </cell>
        </row>
        <row r="254">
          <cell r="A254">
            <v>4.7350000000000003</v>
          </cell>
          <cell r="B254">
            <v>0</v>
          </cell>
          <cell r="C254">
            <v>0</v>
          </cell>
          <cell r="D254">
            <v>0.36</v>
          </cell>
          <cell r="E254">
            <v>1.56</v>
          </cell>
          <cell r="F254">
            <v>2.21523</v>
          </cell>
          <cell r="G254">
            <v>0.53220696937697987</v>
          </cell>
        </row>
        <row r="255">
          <cell r="A255">
            <v>2.7330000000000001</v>
          </cell>
          <cell r="B255">
            <v>0</v>
          </cell>
          <cell r="C255">
            <v>0</v>
          </cell>
          <cell r="D255">
            <v>0.2</v>
          </cell>
          <cell r="E255">
            <v>0.48</v>
          </cell>
          <cell r="F255">
            <v>1.1368</v>
          </cell>
          <cell r="G255">
            <v>0.42810098792535672</v>
          </cell>
        </row>
        <row r="256">
          <cell r="A256">
            <v>3.1640000000000001</v>
          </cell>
          <cell r="B256">
            <v>0</v>
          </cell>
          <cell r="C256">
            <v>0</v>
          </cell>
          <cell r="D256">
            <v>0.34</v>
          </cell>
          <cell r="E256">
            <v>0.88</v>
          </cell>
          <cell r="F256">
            <v>1.32</v>
          </cell>
          <cell r="G256">
            <v>0.58754740834386854</v>
          </cell>
        </row>
        <row r="257">
          <cell r="A257">
            <v>4.63</v>
          </cell>
          <cell r="B257">
            <v>0</v>
          </cell>
          <cell r="C257">
            <v>0</v>
          </cell>
          <cell r="D257">
            <v>0.21</v>
          </cell>
          <cell r="E257">
            <v>1.87</v>
          </cell>
          <cell r="F257">
            <v>2.20356</v>
          </cell>
          <cell r="G257">
            <v>0.34578833693304534</v>
          </cell>
        </row>
        <row r="258">
          <cell r="A258">
            <v>2.2879999999999998</v>
          </cell>
          <cell r="B258">
            <v>0</v>
          </cell>
          <cell r="C258">
            <v>0</v>
          </cell>
          <cell r="D258">
            <v>0.2</v>
          </cell>
          <cell r="E258">
            <v>-0.02</v>
          </cell>
          <cell r="F258">
            <v>1.1409800000000001</v>
          </cell>
          <cell r="G258">
            <v>0.25218531468531469</v>
          </cell>
        </row>
        <row r="259">
          <cell r="A259">
            <v>2.601</v>
          </cell>
          <cell r="B259">
            <v>0</v>
          </cell>
          <cell r="C259">
            <v>0</v>
          </cell>
          <cell r="D259">
            <v>0.16</v>
          </cell>
          <cell r="E259">
            <v>1.76</v>
          </cell>
          <cell r="F259">
            <v>1.29921</v>
          </cell>
          <cell r="G259">
            <v>6.3437139561707045E-2</v>
          </cell>
        </row>
        <row r="260">
          <cell r="A260">
            <v>3.9</v>
          </cell>
          <cell r="B260">
            <v>0</v>
          </cell>
          <cell r="C260">
            <v>0</v>
          </cell>
          <cell r="D260">
            <v>0.43</v>
          </cell>
          <cell r="E260">
            <v>2.29</v>
          </cell>
          <cell r="F260">
            <v>1.91486</v>
          </cell>
          <cell r="G260">
            <v>8.4871794871794873E-2</v>
          </cell>
        </row>
        <row r="261">
          <cell r="A261">
            <v>2.19</v>
          </cell>
          <cell r="B261">
            <v>0</v>
          </cell>
          <cell r="C261">
            <v>0</v>
          </cell>
          <cell r="D261">
            <v>0.28000000000000003</v>
          </cell>
          <cell r="E261">
            <v>2.2999999999999998</v>
          </cell>
          <cell r="F261">
            <v>1.7180299999999999</v>
          </cell>
          <cell r="G261">
            <v>0.12831050228310503</v>
          </cell>
        </row>
        <row r="262">
          <cell r="A262">
            <v>6.0860000000000003</v>
          </cell>
          <cell r="B262">
            <v>0</v>
          </cell>
          <cell r="C262">
            <v>0</v>
          </cell>
          <cell r="D262">
            <v>0.43</v>
          </cell>
          <cell r="E262">
            <v>2.81</v>
          </cell>
          <cell r="F262">
            <v>1.3514999999999999</v>
          </cell>
          <cell r="G262">
            <v>0.77801511666118961</v>
          </cell>
        </row>
        <row r="263">
          <cell r="A263">
            <v>1.913</v>
          </cell>
          <cell r="B263">
            <v>0</v>
          </cell>
          <cell r="C263">
            <v>0</v>
          </cell>
          <cell r="D263">
            <v>0.23</v>
          </cell>
          <cell r="E263">
            <v>2.46</v>
          </cell>
          <cell r="F263">
            <v>0.89293999999999996</v>
          </cell>
          <cell r="G263">
            <v>0.12493465760585468</v>
          </cell>
        </row>
        <row r="264">
          <cell r="A264">
            <v>5.0119999999999996</v>
          </cell>
          <cell r="B264">
            <v>0</v>
          </cell>
          <cell r="C264">
            <v>0</v>
          </cell>
          <cell r="D264">
            <v>0.17</v>
          </cell>
          <cell r="E264">
            <v>2.77</v>
          </cell>
          <cell r="F264">
            <v>0.98350000000000004</v>
          </cell>
          <cell r="G264">
            <v>0.7302474062250599</v>
          </cell>
        </row>
        <row r="265">
          <cell r="A265">
            <v>1.528</v>
          </cell>
          <cell r="B265">
            <v>1</v>
          </cell>
          <cell r="C265">
            <v>0</v>
          </cell>
          <cell r="D265">
            <v>0.25</v>
          </cell>
          <cell r="E265">
            <v>0.97</v>
          </cell>
          <cell r="F265">
            <v>1.1365000000000001</v>
          </cell>
          <cell r="G265">
            <v>2.0287958115183247E-2</v>
          </cell>
        </row>
        <row r="266">
          <cell r="A266">
            <v>2.3410000000000002</v>
          </cell>
          <cell r="B266">
            <v>0</v>
          </cell>
          <cell r="C266">
            <v>0</v>
          </cell>
          <cell r="D266">
            <v>0.22</v>
          </cell>
          <cell r="E266">
            <v>2.4300000000000002</v>
          </cell>
          <cell r="F266">
            <v>1.47584</v>
          </cell>
          <cell r="G266">
            <v>0.59162750961127719</v>
          </cell>
        </row>
        <row r="267">
          <cell r="A267">
            <v>2.9950000000000001</v>
          </cell>
          <cell r="B267">
            <v>0</v>
          </cell>
          <cell r="C267">
            <v>0</v>
          </cell>
          <cell r="D267">
            <v>0.35</v>
          </cell>
          <cell r="E267">
            <v>2.4</v>
          </cell>
          <cell r="F267">
            <v>1.31857</v>
          </cell>
          <cell r="G267">
            <v>0.17462437395659433</v>
          </cell>
        </row>
        <row r="268">
          <cell r="A268">
            <v>2.7429999999999999</v>
          </cell>
          <cell r="B268">
            <v>0</v>
          </cell>
          <cell r="C268">
            <v>0</v>
          </cell>
          <cell r="D268">
            <v>0.25</v>
          </cell>
          <cell r="E268">
            <v>2.52</v>
          </cell>
          <cell r="F268">
            <v>1.15557</v>
          </cell>
          <cell r="G268">
            <v>0.57892818082391551</v>
          </cell>
        </row>
        <row r="269">
          <cell r="A269">
            <v>2.714</v>
          </cell>
          <cell r="B269">
            <v>0</v>
          </cell>
          <cell r="C269">
            <v>0</v>
          </cell>
          <cell r="D269">
            <v>0.24</v>
          </cell>
          <cell r="E269">
            <v>1.1599999999999999</v>
          </cell>
          <cell r="F269">
            <v>0.87492999999999999</v>
          </cell>
          <cell r="G269">
            <v>0.51658069270449514</v>
          </cell>
        </row>
        <row r="270">
          <cell r="A270">
            <v>2.9769999999999999</v>
          </cell>
          <cell r="B270">
            <v>0</v>
          </cell>
          <cell r="C270">
            <v>0</v>
          </cell>
          <cell r="D270">
            <v>0.27</v>
          </cell>
          <cell r="E270">
            <v>1.5286484281994206</v>
          </cell>
          <cell r="F270">
            <v>1.3146</v>
          </cell>
          <cell r="G270">
            <v>0.22741014444071214</v>
          </cell>
        </row>
        <row r="271">
          <cell r="A271">
            <v>3.4670000000000001</v>
          </cell>
          <cell r="B271">
            <v>0</v>
          </cell>
          <cell r="C271">
            <v>1</v>
          </cell>
          <cell r="D271">
            <v>0.21</v>
          </cell>
          <cell r="E271">
            <v>0.8</v>
          </cell>
          <cell r="F271">
            <v>1.23028</v>
          </cell>
          <cell r="G271">
            <v>0.46783963080473034</v>
          </cell>
        </row>
        <row r="272">
          <cell r="A272">
            <v>4.8319999999999999</v>
          </cell>
          <cell r="B272">
            <v>0</v>
          </cell>
          <cell r="C272">
            <v>1</v>
          </cell>
          <cell r="D272">
            <v>0.3</v>
          </cell>
          <cell r="E272">
            <v>1.51</v>
          </cell>
          <cell r="F272">
            <v>1.2773699999999999</v>
          </cell>
          <cell r="G272">
            <v>0.4052152317880795</v>
          </cell>
        </row>
        <row r="273">
          <cell r="A273">
            <v>5.524</v>
          </cell>
          <cell r="B273">
            <v>0</v>
          </cell>
          <cell r="C273">
            <v>0</v>
          </cell>
          <cell r="D273">
            <v>0.26</v>
          </cell>
          <cell r="E273">
            <v>1.4</v>
          </cell>
          <cell r="F273">
            <v>1.3712599999999999</v>
          </cell>
          <cell r="G273">
            <v>0.44170890658942796</v>
          </cell>
        </row>
        <row r="274">
          <cell r="A274">
            <v>3.3639999999999999</v>
          </cell>
          <cell r="B274">
            <v>0</v>
          </cell>
          <cell r="C274">
            <v>0</v>
          </cell>
          <cell r="D274">
            <v>0.44</v>
          </cell>
          <cell r="E274">
            <v>1.71</v>
          </cell>
          <cell r="F274">
            <v>0.97182000000000002</v>
          </cell>
          <cell r="G274">
            <v>0.69470868014268738</v>
          </cell>
        </row>
        <row r="275">
          <cell r="A275">
            <v>3.2160000000000002</v>
          </cell>
          <cell r="B275">
            <v>1</v>
          </cell>
          <cell r="C275">
            <v>0</v>
          </cell>
          <cell r="D275">
            <v>0.3</v>
          </cell>
          <cell r="E275">
            <v>1.5083522683413606</v>
          </cell>
          <cell r="F275">
            <v>0.99114000000000002</v>
          </cell>
          <cell r="G275">
            <v>0.54570895522388052</v>
          </cell>
        </row>
        <row r="276">
          <cell r="A276">
            <v>2.552</v>
          </cell>
          <cell r="B276">
            <v>0</v>
          </cell>
          <cell r="C276">
            <v>0</v>
          </cell>
          <cell r="D276">
            <v>7.0000000000000007E-2</v>
          </cell>
          <cell r="E276">
            <v>1.27</v>
          </cell>
          <cell r="F276">
            <v>0.63397999999999999</v>
          </cell>
          <cell r="G276">
            <v>0.50352664576802508</v>
          </cell>
        </row>
        <row r="277">
          <cell r="A277">
            <v>1.8240000000000001</v>
          </cell>
          <cell r="B277">
            <v>1</v>
          </cell>
          <cell r="C277">
            <v>0</v>
          </cell>
          <cell r="D277">
            <v>0.44</v>
          </cell>
          <cell r="E277">
            <v>1.55</v>
          </cell>
          <cell r="F277">
            <v>1.65404</v>
          </cell>
          <cell r="G277">
            <v>0.66008771929824561</v>
          </cell>
        </row>
        <row r="278">
          <cell r="A278">
            <v>2.097</v>
          </cell>
          <cell r="B278">
            <v>0</v>
          </cell>
          <cell r="C278">
            <v>1</v>
          </cell>
          <cell r="D278">
            <v>0.16</v>
          </cell>
          <cell r="E278">
            <v>2.09</v>
          </cell>
          <cell r="F278">
            <v>0.94242000000000004</v>
          </cell>
          <cell r="G278">
            <v>0.63328564616118266</v>
          </cell>
        </row>
        <row r="279">
          <cell r="A279">
            <v>4.0229999999999997</v>
          </cell>
          <cell r="B279">
            <v>0</v>
          </cell>
          <cell r="C279">
            <v>0</v>
          </cell>
          <cell r="D279">
            <v>0.46</v>
          </cell>
          <cell r="E279">
            <v>1.84</v>
          </cell>
          <cell r="F279">
            <v>1.60826</v>
          </cell>
          <cell r="G279">
            <v>0.55033557046979864</v>
          </cell>
        </row>
        <row r="280">
          <cell r="A280">
            <v>3.0379999999999998</v>
          </cell>
          <cell r="B280">
            <v>1</v>
          </cell>
          <cell r="C280">
            <v>0</v>
          </cell>
          <cell r="D280">
            <v>0.3</v>
          </cell>
          <cell r="E280">
            <v>0.95</v>
          </cell>
          <cell r="F280">
            <v>1.0668599999999999</v>
          </cell>
          <cell r="G280">
            <v>0.56122448979591844</v>
          </cell>
        </row>
        <row r="281">
          <cell r="A281">
            <v>5.343</v>
          </cell>
          <cell r="B281">
            <v>0</v>
          </cell>
          <cell r="C281">
            <v>0</v>
          </cell>
          <cell r="D281">
            <v>0.27</v>
          </cell>
          <cell r="E281">
            <v>1.85</v>
          </cell>
          <cell r="F281">
            <v>1.5143200000000001</v>
          </cell>
          <cell r="G281">
            <v>0.44881152910349992</v>
          </cell>
        </row>
        <row r="282">
          <cell r="A282">
            <v>5.38</v>
          </cell>
          <cell r="B282">
            <v>0</v>
          </cell>
          <cell r="C282">
            <v>0</v>
          </cell>
          <cell r="D282">
            <v>0.2</v>
          </cell>
          <cell r="E282">
            <v>1.7476748467183496</v>
          </cell>
          <cell r="F282">
            <v>1.8903300000000001</v>
          </cell>
          <cell r="G282">
            <v>0.35669144981412643</v>
          </cell>
        </row>
        <row r="283">
          <cell r="A283">
            <v>6.0060000000000002</v>
          </cell>
          <cell r="B283">
            <v>0</v>
          </cell>
          <cell r="C283">
            <v>0</v>
          </cell>
          <cell r="D283">
            <v>0.2</v>
          </cell>
          <cell r="E283">
            <v>2.15</v>
          </cell>
          <cell r="F283">
            <v>1.7263599999999999</v>
          </cell>
          <cell r="G283">
            <v>0.32467532467532467</v>
          </cell>
        </row>
        <row r="284">
          <cell r="A284">
            <v>6.1790000000000003</v>
          </cell>
          <cell r="B284">
            <v>0</v>
          </cell>
          <cell r="C284">
            <v>0</v>
          </cell>
          <cell r="D284">
            <v>0.31</v>
          </cell>
          <cell r="E284">
            <v>2.91</v>
          </cell>
          <cell r="F284">
            <v>1.6924399999999999</v>
          </cell>
          <cell r="G284">
            <v>0.31024437611263955</v>
          </cell>
        </row>
        <row r="285">
          <cell r="A285">
            <v>2.5009999999999999</v>
          </cell>
          <cell r="B285">
            <v>0</v>
          </cell>
          <cell r="C285">
            <v>0</v>
          </cell>
          <cell r="D285">
            <v>0.4</v>
          </cell>
          <cell r="E285">
            <v>1.95</v>
          </cell>
          <cell r="F285">
            <v>1.15093</v>
          </cell>
          <cell r="G285">
            <v>0.64014394242303085</v>
          </cell>
        </row>
        <row r="286">
          <cell r="A286">
            <v>2.7490000000000001</v>
          </cell>
          <cell r="B286">
            <v>0</v>
          </cell>
          <cell r="C286">
            <v>0</v>
          </cell>
          <cell r="D286">
            <v>0.2</v>
          </cell>
          <cell r="E286">
            <v>2.17</v>
          </cell>
          <cell r="F286">
            <v>0.67398000000000002</v>
          </cell>
          <cell r="G286">
            <v>0.78574026918879591</v>
          </cell>
        </row>
        <row r="287">
          <cell r="A287">
            <v>3.0350000000000001</v>
          </cell>
          <cell r="B287">
            <v>0</v>
          </cell>
          <cell r="C287">
            <v>0</v>
          </cell>
          <cell r="D287">
            <v>0.39</v>
          </cell>
          <cell r="E287">
            <v>1.36</v>
          </cell>
          <cell r="F287">
            <v>1.2917400000000001</v>
          </cell>
          <cell r="G287">
            <v>0.39373970345963755</v>
          </cell>
        </row>
        <row r="288">
          <cell r="A288">
            <v>1.6759999999999999</v>
          </cell>
          <cell r="B288">
            <v>0</v>
          </cell>
          <cell r="C288">
            <v>0</v>
          </cell>
          <cell r="D288">
            <v>0.25</v>
          </cell>
          <cell r="E288">
            <v>1.07</v>
          </cell>
          <cell r="F288">
            <v>0.85655000000000003</v>
          </cell>
          <cell r="G288">
            <v>0.45405727923627687</v>
          </cell>
        </row>
        <row r="289">
          <cell r="A289">
            <v>3.5790000000000002</v>
          </cell>
          <cell r="B289">
            <v>0</v>
          </cell>
          <cell r="C289">
            <v>0</v>
          </cell>
          <cell r="D289">
            <v>0.15</v>
          </cell>
          <cell r="E289">
            <v>0.17</v>
          </cell>
          <cell r="F289">
            <v>1.2572300000000001</v>
          </cell>
          <cell r="G289">
            <v>0.10449846325789326</v>
          </cell>
        </row>
        <row r="290">
          <cell r="A290">
            <v>6.53</v>
          </cell>
          <cell r="B290">
            <v>0</v>
          </cell>
          <cell r="C290">
            <v>1</v>
          </cell>
          <cell r="D290">
            <v>0.15</v>
          </cell>
          <cell r="E290">
            <v>2.1800000000000002</v>
          </cell>
          <cell r="F290">
            <v>1.85381</v>
          </cell>
          <cell r="G290">
            <v>0.53874425727411934</v>
          </cell>
        </row>
        <row r="291">
          <cell r="A291">
            <v>0.67</v>
          </cell>
          <cell r="B291">
            <v>0</v>
          </cell>
          <cell r="C291">
            <v>1</v>
          </cell>
          <cell r="D291">
            <v>0.15</v>
          </cell>
          <cell r="E291">
            <v>1.57</v>
          </cell>
          <cell r="F291">
            <v>1.38937</v>
          </cell>
          <cell r="G291">
            <v>0.48208955223880595</v>
          </cell>
        </row>
        <row r="292">
          <cell r="A292">
            <v>4.5940000000000003</v>
          </cell>
          <cell r="B292">
            <v>0</v>
          </cell>
          <cell r="C292">
            <v>0</v>
          </cell>
          <cell r="D292">
            <v>0.12</v>
          </cell>
          <cell r="E292">
            <v>1.95</v>
          </cell>
          <cell r="F292">
            <v>1.4276</v>
          </cell>
          <cell r="G292">
            <v>0.33979103178058334</v>
          </cell>
        </row>
        <row r="293">
          <cell r="A293">
            <v>6.5884999999999998</v>
          </cell>
          <cell r="B293">
            <v>0</v>
          </cell>
          <cell r="C293">
            <v>0</v>
          </cell>
          <cell r="D293">
            <v>0.31</v>
          </cell>
          <cell r="E293">
            <v>1.6631621657831601</v>
          </cell>
          <cell r="F293">
            <v>2.0716100000000002</v>
          </cell>
          <cell r="G293">
            <v>0.37117705092206116</v>
          </cell>
        </row>
        <row r="294">
          <cell r="A294">
            <v>2.4</v>
          </cell>
          <cell r="B294">
            <v>0</v>
          </cell>
          <cell r="C294">
            <v>0</v>
          </cell>
          <cell r="D294">
            <v>0.3</v>
          </cell>
          <cell r="E294">
            <v>1.77</v>
          </cell>
          <cell r="F294">
            <v>1.5777099999999999</v>
          </cell>
          <cell r="G294">
            <v>0.17833333333333334</v>
          </cell>
        </row>
        <row r="295">
          <cell r="A295">
            <v>4.1680000000000001</v>
          </cell>
          <cell r="B295">
            <v>0</v>
          </cell>
          <cell r="C295">
            <v>1</v>
          </cell>
          <cell r="D295">
            <v>0.33</v>
          </cell>
          <cell r="E295">
            <v>1.25</v>
          </cell>
          <cell r="F295">
            <v>1.49814</v>
          </cell>
          <cell r="G295">
            <v>0.1734644913627639</v>
          </cell>
        </row>
        <row r="296">
          <cell r="A296">
            <v>2.6920000000000002</v>
          </cell>
          <cell r="B296">
            <v>0</v>
          </cell>
          <cell r="C296">
            <v>0</v>
          </cell>
          <cell r="D296">
            <v>0.09</v>
          </cell>
          <cell r="E296">
            <v>1.77</v>
          </cell>
          <cell r="F296">
            <v>1.3691199999999999</v>
          </cell>
          <cell r="G296">
            <v>0.40564635958395245</v>
          </cell>
        </row>
        <row r="297">
          <cell r="A297">
            <v>2.7549999999999999</v>
          </cell>
          <cell r="B297">
            <v>0</v>
          </cell>
          <cell r="C297">
            <v>0</v>
          </cell>
          <cell r="D297">
            <v>0.28000000000000003</v>
          </cell>
          <cell r="E297">
            <v>1.28</v>
          </cell>
          <cell r="F297">
            <v>1.14086</v>
          </cell>
          <cell r="G297">
            <v>0.53430127041742292</v>
          </cell>
        </row>
        <row r="298">
          <cell r="A298">
            <v>2.1520000000000001</v>
          </cell>
          <cell r="B298">
            <v>0</v>
          </cell>
          <cell r="C298">
            <v>0</v>
          </cell>
          <cell r="D298">
            <v>0.27</v>
          </cell>
          <cell r="E298">
            <v>1.45</v>
          </cell>
          <cell r="F298">
            <v>0.96414</v>
          </cell>
          <cell r="G298">
            <v>0.18819702602230484</v>
          </cell>
        </row>
        <row r="299">
          <cell r="A299">
            <v>2.4489999999999998</v>
          </cell>
          <cell r="B299">
            <v>0</v>
          </cell>
          <cell r="C299">
            <v>0</v>
          </cell>
          <cell r="D299">
            <v>0.41</v>
          </cell>
          <cell r="E299">
            <v>1.33</v>
          </cell>
          <cell r="F299">
            <v>1.3242100000000001</v>
          </cell>
          <cell r="G299">
            <v>0.12168231931400572</v>
          </cell>
        </row>
        <row r="300">
          <cell r="A300">
            <v>3.101</v>
          </cell>
          <cell r="B300">
            <v>0</v>
          </cell>
          <cell r="C300">
            <v>0</v>
          </cell>
          <cell r="D300">
            <v>0.34</v>
          </cell>
          <cell r="E300">
            <v>1.9</v>
          </cell>
          <cell r="F300">
            <v>1.47319</v>
          </cell>
          <cell r="G300">
            <v>0.12125120928732668</v>
          </cell>
        </row>
        <row r="301">
          <cell r="A301">
            <v>1.9590000000000001</v>
          </cell>
          <cell r="B301">
            <v>0</v>
          </cell>
          <cell r="C301">
            <v>0</v>
          </cell>
          <cell r="D301">
            <v>0.36</v>
          </cell>
          <cell r="E301">
            <v>0.97</v>
          </cell>
          <cell r="F301">
            <v>0.81655999999999995</v>
          </cell>
          <cell r="G301">
            <v>0.21847881572230729</v>
          </cell>
        </row>
        <row r="302">
          <cell r="A302">
            <v>1.9490000000000001</v>
          </cell>
          <cell r="B302">
            <v>0</v>
          </cell>
          <cell r="C302">
            <v>0</v>
          </cell>
          <cell r="D302">
            <v>0.11</v>
          </cell>
          <cell r="E302">
            <v>0.15</v>
          </cell>
          <cell r="F302">
            <v>0.87187999999999999</v>
          </cell>
          <cell r="G302">
            <v>0.10569522832221651</v>
          </cell>
        </row>
        <row r="303">
          <cell r="A303">
            <v>3.7839999999999998</v>
          </cell>
          <cell r="B303">
            <v>0</v>
          </cell>
          <cell r="C303">
            <v>0</v>
          </cell>
          <cell r="D303">
            <v>0.19</v>
          </cell>
          <cell r="E303">
            <v>1.54</v>
          </cell>
          <cell r="F303">
            <v>1.1249400000000001</v>
          </cell>
          <cell r="G303">
            <v>0.81421775898520088</v>
          </cell>
        </row>
        <row r="304">
          <cell r="A304">
            <v>4.3159999999999998</v>
          </cell>
          <cell r="B304">
            <v>0</v>
          </cell>
          <cell r="C304">
            <v>1</v>
          </cell>
          <cell r="D304">
            <v>0.16</v>
          </cell>
          <cell r="E304">
            <v>1.29</v>
          </cell>
          <cell r="F304">
            <v>0.75710999999999995</v>
          </cell>
          <cell r="G304">
            <v>0.67122335495829466</v>
          </cell>
        </row>
        <row r="305">
          <cell r="A305">
            <v>5.5330000000000004</v>
          </cell>
          <cell r="B305">
            <v>0</v>
          </cell>
          <cell r="C305">
            <v>0</v>
          </cell>
          <cell r="D305">
            <v>0.35</v>
          </cell>
          <cell r="E305">
            <v>1.99</v>
          </cell>
          <cell r="F305">
            <v>1.09521</v>
          </cell>
          <cell r="G305">
            <v>0.72185071389842759</v>
          </cell>
        </row>
        <row r="306">
          <cell r="A306">
            <v>2.21</v>
          </cell>
          <cell r="B306">
            <v>0</v>
          </cell>
          <cell r="C306">
            <v>0</v>
          </cell>
          <cell r="D306">
            <v>0.14000000000000001</v>
          </cell>
          <cell r="E306">
            <v>1.07</v>
          </cell>
          <cell r="F306">
            <v>1.3104800000000001</v>
          </cell>
          <cell r="G306">
            <v>0.40723981900452488</v>
          </cell>
        </row>
        <row r="307">
          <cell r="A307">
            <v>2.1579999999999999</v>
          </cell>
          <cell r="B307">
            <v>0</v>
          </cell>
          <cell r="C307">
            <v>0</v>
          </cell>
          <cell r="D307">
            <v>0.18</v>
          </cell>
          <cell r="E307">
            <v>1.45</v>
          </cell>
          <cell r="F307">
            <v>0.84333000000000002</v>
          </cell>
          <cell r="G307">
            <v>0.57506950880444863</v>
          </cell>
        </row>
        <row r="308">
          <cell r="A308">
            <v>5.1310000000000002</v>
          </cell>
          <cell r="B308">
            <v>0</v>
          </cell>
          <cell r="C308">
            <v>0</v>
          </cell>
          <cell r="D308">
            <v>0.21</v>
          </cell>
          <cell r="E308">
            <v>2.81</v>
          </cell>
          <cell r="F308">
            <v>1.3398000000000001</v>
          </cell>
          <cell r="G308">
            <v>0.66829078152406929</v>
          </cell>
        </row>
        <row r="309">
          <cell r="A309">
            <v>3.847</v>
          </cell>
          <cell r="B309">
            <v>0</v>
          </cell>
          <cell r="C309">
            <v>0</v>
          </cell>
          <cell r="D309">
            <v>0.08</v>
          </cell>
          <cell r="E309">
            <v>0.72</v>
          </cell>
          <cell r="F309">
            <v>0.62016000000000004</v>
          </cell>
          <cell r="G309">
            <v>0.80972186119053813</v>
          </cell>
        </row>
        <row r="310">
          <cell r="A310">
            <v>1.6930000000000001</v>
          </cell>
          <cell r="B310">
            <v>0</v>
          </cell>
          <cell r="C310">
            <v>0</v>
          </cell>
          <cell r="D310">
            <v>0.51</v>
          </cell>
          <cell r="E310">
            <v>1.46</v>
          </cell>
          <cell r="F310">
            <v>1.1949399999999999</v>
          </cell>
          <cell r="G310">
            <v>0.11813349084465447</v>
          </cell>
        </row>
        <row r="311">
          <cell r="A311">
            <v>1.9379999999999999</v>
          </cell>
          <cell r="B311">
            <v>0</v>
          </cell>
          <cell r="C311">
            <v>0</v>
          </cell>
          <cell r="D311">
            <v>0.43</v>
          </cell>
          <cell r="E311">
            <v>2.13</v>
          </cell>
          <cell r="F311">
            <v>1.0911200000000001</v>
          </cell>
          <cell r="G311">
            <v>0.43704850361197112</v>
          </cell>
        </row>
        <row r="312">
          <cell r="A312">
            <v>1.93</v>
          </cell>
          <cell r="B312">
            <v>0</v>
          </cell>
          <cell r="C312">
            <v>0</v>
          </cell>
          <cell r="D312">
            <v>0.09</v>
          </cell>
          <cell r="E312">
            <v>0.98</v>
          </cell>
          <cell r="F312">
            <v>0.91873000000000005</v>
          </cell>
          <cell r="G312">
            <v>0.35958549222797925</v>
          </cell>
        </row>
        <row r="313">
          <cell r="A313">
            <v>6.0389999999999997</v>
          </cell>
          <cell r="B313">
            <v>0</v>
          </cell>
          <cell r="C313">
            <v>0</v>
          </cell>
          <cell r="D313">
            <v>0.33</v>
          </cell>
          <cell r="E313">
            <v>1.52</v>
          </cell>
          <cell r="F313">
            <v>2.21523</v>
          </cell>
          <cell r="G313">
            <v>0.54148037754595135</v>
          </cell>
        </row>
        <row r="314">
          <cell r="A314">
            <v>2.1419999999999999</v>
          </cell>
          <cell r="B314">
            <v>0</v>
          </cell>
          <cell r="C314">
            <v>0</v>
          </cell>
          <cell r="D314">
            <v>0.38</v>
          </cell>
          <cell r="E314">
            <v>1.42</v>
          </cell>
          <cell r="F314">
            <v>1.1409800000000001</v>
          </cell>
          <cell r="G314">
            <v>8.1232492997198882E-2</v>
          </cell>
        </row>
        <row r="315">
          <cell r="A315">
            <v>1.9450000000000001</v>
          </cell>
          <cell r="B315">
            <v>0</v>
          </cell>
          <cell r="C315">
            <v>0</v>
          </cell>
          <cell r="D315">
            <v>0.16</v>
          </cell>
          <cell r="E315">
            <v>1.84</v>
          </cell>
          <cell r="F315">
            <v>1.0903799999999999</v>
          </cell>
          <cell r="G315">
            <v>8.9460154241645232E-2</v>
          </cell>
        </row>
        <row r="316">
          <cell r="A316">
            <v>2.8820000000000001</v>
          </cell>
          <cell r="B316">
            <v>0</v>
          </cell>
          <cell r="C316">
            <v>0</v>
          </cell>
          <cell r="D316">
            <v>0.47</v>
          </cell>
          <cell r="E316">
            <v>2.08</v>
          </cell>
          <cell r="F316">
            <v>1.66683</v>
          </cell>
          <cell r="G316">
            <v>6.0374739764052734E-2</v>
          </cell>
        </row>
        <row r="317">
          <cell r="A317">
            <v>1.208</v>
          </cell>
          <cell r="B317">
            <v>0</v>
          </cell>
          <cell r="C317">
            <v>0</v>
          </cell>
          <cell r="D317">
            <v>0.31</v>
          </cell>
          <cell r="E317">
            <v>1.7161262359271199</v>
          </cell>
          <cell r="F317">
            <v>1.30389</v>
          </cell>
          <cell r="G317">
            <v>0.46854304635761584</v>
          </cell>
        </row>
        <row r="318">
          <cell r="A318">
            <v>1.748</v>
          </cell>
          <cell r="B318">
            <v>0</v>
          </cell>
          <cell r="C318">
            <v>0</v>
          </cell>
          <cell r="D318">
            <v>0.08</v>
          </cell>
          <cell r="E318">
            <v>2.38</v>
          </cell>
          <cell r="F318">
            <v>0.88117000000000001</v>
          </cell>
          <cell r="G318">
            <v>0.49599542334096108</v>
          </cell>
        </row>
        <row r="319">
          <cell r="A319">
            <v>6.5490000000000004</v>
          </cell>
          <cell r="B319">
            <v>0</v>
          </cell>
          <cell r="C319">
            <v>0</v>
          </cell>
          <cell r="D319">
            <v>0.1</v>
          </cell>
          <cell r="E319">
            <v>0.5</v>
          </cell>
          <cell r="F319">
            <v>0.91200000000000003</v>
          </cell>
          <cell r="G319">
            <v>0.84684684684684686</v>
          </cell>
        </row>
        <row r="320">
          <cell r="A320">
            <v>3.13</v>
          </cell>
          <cell r="B320">
            <v>0</v>
          </cell>
          <cell r="C320">
            <v>1</v>
          </cell>
          <cell r="D320">
            <v>0.16</v>
          </cell>
          <cell r="E320">
            <v>0.82</v>
          </cell>
          <cell r="F320">
            <v>0.94254000000000004</v>
          </cell>
          <cell r="G320">
            <v>0.34760383386581473</v>
          </cell>
        </row>
        <row r="321">
          <cell r="A321">
            <v>2.952</v>
          </cell>
          <cell r="B321">
            <v>0</v>
          </cell>
          <cell r="C321">
            <v>0</v>
          </cell>
          <cell r="D321">
            <v>0.25</v>
          </cell>
          <cell r="E321">
            <v>1.32</v>
          </cell>
          <cell r="F321">
            <v>1.5562199999999999</v>
          </cell>
          <cell r="G321">
            <v>0.58841463414634154</v>
          </cell>
        </row>
        <row r="322">
          <cell r="A322">
            <v>1.4975000000000001</v>
          </cell>
          <cell r="B322">
            <v>0</v>
          </cell>
          <cell r="C322">
            <v>0</v>
          </cell>
          <cell r="D322">
            <v>0.36</v>
          </cell>
          <cell r="E322">
            <v>1.53</v>
          </cell>
          <cell r="F322">
            <v>1.06657</v>
          </cell>
          <cell r="G322">
            <v>0.46644407345575961</v>
          </cell>
        </row>
        <row r="323">
          <cell r="A323">
            <v>1.724</v>
          </cell>
          <cell r="B323">
            <v>0</v>
          </cell>
          <cell r="C323">
            <v>0</v>
          </cell>
          <cell r="D323">
            <v>0.13</v>
          </cell>
          <cell r="E323">
            <v>2.23</v>
          </cell>
          <cell r="F323">
            <v>0.90085999999999999</v>
          </cell>
          <cell r="G323">
            <v>0.50348027842227383</v>
          </cell>
        </row>
        <row r="324">
          <cell r="A324">
            <v>2.2599999999999998</v>
          </cell>
          <cell r="B324">
            <v>0</v>
          </cell>
          <cell r="C324">
            <v>0</v>
          </cell>
          <cell r="D324">
            <v>0.36</v>
          </cell>
          <cell r="E324">
            <v>2.8</v>
          </cell>
          <cell r="F324">
            <v>1.1409800000000001</v>
          </cell>
          <cell r="G324">
            <v>0.17964601769911506</v>
          </cell>
        </row>
        <row r="325">
          <cell r="A325">
            <v>2.073</v>
          </cell>
          <cell r="B325">
            <v>0</v>
          </cell>
          <cell r="C325">
            <v>0</v>
          </cell>
          <cell r="D325">
            <v>0.19</v>
          </cell>
          <cell r="E325">
            <v>2.12</v>
          </cell>
          <cell r="F325">
            <v>0.88510999999999995</v>
          </cell>
          <cell r="G325">
            <v>0.25325615050651229</v>
          </cell>
        </row>
        <row r="326">
          <cell r="A326">
            <v>1.76</v>
          </cell>
          <cell r="B326">
            <v>0</v>
          </cell>
          <cell r="C326">
            <v>0</v>
          </cell>
          <cell r="D326">
            <v>0.4</v>
          </cell>
          <cell r="E326">
            <v>2.12</v>
          </cell>
          <cell r="F326">
            <v>0.87805</v>
          </cell>
          <cell r="G326">
            <v>0.12727272727272729</v>
          </cell>
        </row>
        <row r="327">
          <cell r="A327">
            <v>4.6535000000000002</v>
          </cell>
          <cell r="B327">
            <v>0</v>
          </cell>
          <cell r="C327">
            <v>0</v>
          </cell>
          <cell r="D327">
            <v>0.14000000000000001</v>
          </cell>
          <cell r="E327">
            <v>2.27</v>
          </cell>
          <cell r="F327">
            <v>1.02393</v>
          </cell>
          <cell r="G327">
            <v>0.53260986354356932</v>
          </cell>
        </row>
        <row r="328">
          <cell r="A328">
            <v>3.246</v>
          </cell>
          <cell r="B328">
            <v>0</v>
          </cell>
          <cell r="C328">
            <v>0</v>
          </cell>
          <cell r="D328">
            <v>0.27</v>
          </cell>
          <cell r="E328">
            <v>1.1100000000000001</v>
          </cell>
          <cell r="F328">
            <v>1.0520400000000001</v>
          </cell>
          <cell r="G328">
            <v>0.47350585335797901</v>
          </cell>
        </row>
        <row r="329">
          <cell r="A329">
            <v>2.1520000000000001</v>
          </cell>
          <cell r="B329">
            <v>0</v>
          </cell>
          <cell r="C329">
            <v>0</v>
          </cell>
          <cell r="D329">
            <v>0.24</v>
          </cell>
          <cell r="E329">
            <v>1.73</v>
          </cell>
          <cell r="F329">
            <v>1.2401899999999999</v>
          </cell>
          <cell r="G329">
            <v>0.24395910780669144</v>
          </cell>
        </row>
        <row r="330">
          <cell r="A330">
            <v>3.2130000000000001</v>
          </cell>
          <cell r="B330">
            <v>0</v>
          </cell>
          <cell r="C330">
            <v>0</v>
          </cell>
          <cell r="D330">
            <v>0.09</v>
          </cell>
          <cell r="E330">
            <v>1.79</v>
          </cell>
          <cell r="F330">
            <v>1.1165</v>
          </cell>
          <cell r="G330">
            <v>0.43541861188920011</v>
          </cell>
        </row>
        <row r="331">
          <cell r="A331">
            <v>2.7559999999999998</v>
          </cell>
          <cell r="B331">
            <v>0</v>
          </cell>
          <cell r="C331">
            <v>0</v>
          </cell>
          <cell r="D331">
            <v>0.2</v>
          </cell>
          <cell r="E331">
            <v>2.39</v>
          </cell>
          <cell r="F331">
            <v>0.73841000000000001</v>
          </cell>
          <cell r="G331">
            <v>0.46444121915820036</v>
          </cell>
        </row>
        <row r="332">
          <cell r="A332">
            <v>3.8860000000000001</v>
          </cell>
          <cell r="B332">
            <v>0</v>
          </cell>
          <cell r="C332">
            <v>0</v>
          </cell>
          <cell r="D332">
            <v>0.15</v>
          </cell>
          <cell r="E332">
            <v>0.76</v>
          </cell>
          <cell r="F332">
            <v>1.41991</v>
          </cell>
          <cell r="G332">
            <v>0.26968605249613997</v>
          </cell>
        </row>
        <row r="333">
          <cell r="A333">
            <v>2.7075</v>
          </cell>
          <cell r="B333">
            <v>0</v>
          </cell>
          <cell r="C333">
            <v>0</v>
          </cell>
          <cell r="D333">
            <v>0.55000000000000004</v>
          </cell>
          <cell r="E333">
            <v>2.1</v>
          </cell>
          <cell r="F333">
            <v>2.0097</v>
          </cell>
          <cell r="G333">
            <v>0.16528162511542013</v>
          </cell>
        </row>
        <row r="334">
          <cell r="A334">
            <v>3.3285</v>
          </cell>
          <cell r="B334">
            <v>0</v>
          </cell>
          <cell r="C334">
            <v>0</v>
          </cell>
          <cell r="D334">
            <v>0.33</v>
          </cell>
          <cell r="E334">
            <v>0.57999999999999996</v>
          </cell>
          <cell r="F334">
            <v>1.6284400000000001</v>
          </cell>
          <cell r="G334">
            <v>6.6846928045666221E-2</v>
          </cell>
        </row>
        <row r="335">
          <cell r="A335">
            <v>2.1595</v>
          </cell>
          <cell r="B335">
            <v>0</v>
          </cell>
          <cell r="C335">
            <v>0</v>
          </cell>
          <cell r="D335">
            <v>0.19</v>
          </cell>
          <cell r="E335">
            <v>0.9</v>
          </cell>
          <cell r="F335">
            <v>1.6866699999999999</v>
          </cell>
          <cell r="G335">
            <v>-0.51285019680481592</v>
          </cell>
        </row>
        <row r="336">
          <cell r="A336">
            <v>7.3404999999999996</v>
          </cell>
          <cell r="B336">
            <v>0</v>
          </cell>
          <cell r="C336">
            <v>0</v>
          </cell>
          <cell r="D336">
            <v>0.25</v>
          </cell>
          <cell r="E336">
            <v>2.87</v>
          </cell>
          <cell r="F336">
            <v>1.65404</v>
          </cell>
          <cell r="G336">
            <v>0.66201212451467883</v>
          </cell>
        </row>
        <row r="337">
          <cell r="A337">
            <v>2.246</v>
          </cell>
          <cell r="B337">
            <v>0</v>
          </cell>
          <cell r="C337">
            <v>0</v>
          </cell>
          <cell r="D337">
            <v>0.05</v>
          </cell>
          <cell r="E337">
            <v>1.46</v>
          </cell>
          <cell r="F337">
            <v>1.2945</v>
          </cell>
          <cell r="G337">
            <v>0.13579697239536953</v>
          </cell>
        </row>
        <row r="338">
          <cell r="A338">
            <v>3.7669999999999999</v>
          </cell>
          <cell r="B338">
            <v>0</v>
          </cell>
          <cell r="C338">
            <v>0</v>
          </cell>
          <cell r="D338">
            <v>0.18</v>
          </cell>
          <cell r="E338">
            <v>0.97</v>
          </cell>
          <cell r="F338">
            <v>1.1375</v>
          </cell>
          <cell r="G338">
            <v>0.5094239447836475</v>
          </cell>
        </row>
        <row r="339">
          <cell r="A339">
            <v>1.734</v>
          </cell>
          <cell r="B339">
            <v>0</v>
          </cell>
          <cell r="C339">
            <v>0</v>
          </cell>
          <cell r="D339">
            <v>7.0000000000000007E-2</v>
          </cell>
          <cell r="E339">
            <v>2.02</v>
          </cell>
          <cell r="F339">
            <v>0.7</v>
          </cell>
          <cell r="G339">
            <v>0.69723183391003463</v>
          </cell>
        </row>
        <row r="340">
          <cell r="A340">
            <v>2.1309999999999998</v>
          </cell>
          <cell r="B340">
            <v>1</v>
          </cell>
          <cell r="C340">
            <v>0</v>
          </cell>
          <cell r="D340">
            <v>0.15</v>
          </cell>
          <cell r="E340">
            <v>1.6530930848172796</v>
          </cell>
          <cell r="F340">
            <v>0.85512999999999995</v>
          </cell>
          <cell r="G340">
            <v>0.3481933364617551</v>
          </cell>
        </row>
        <row r="341">
          <cell r="A341">
            <v>1.99</v>
          </cell>
          <cell r="B341">
            <v>0</v>
          </cell>
          <cell r="C341">
            <v>0</v>
          </cell>
          <cell r="D341">
            <v>0.5</v>
          </cell>
          <cell r="E341">
            <v>2</v>
          </cell>
          <cell r="F341">
            <v>2.0046200000000001</v>
          </cell>
          <cell r="G341">
            <v>0.90201005025125625</v>
          </cell>
        </row>
        <row r="342">
          <cell r="A342">
            <v>3.226</v>
          </cell>
          <cell r="B342">
            <v>0</v>
          </cell>
          <cell r="C342">
            <v>0</v>
          </cell>
          <cell r="D342">
            <v>0.32</v>
          </cell>
          <cell r="E342">
            <v>1.6819749692735695</v>
          </cell>
          <cell r="F342">
            <v>1.1231899999999999</v>
          </cell>
          <cell r="G342">
            <v>0.44513329200247986</v>
          </cell>
        </row>
        <row r="343">
          <cell r="A343">
            <v>2.9430000000000001</v>
          </cell>
          <cell r="B343">
            <v>0</v>
          </cell>
          <cell r="C343">
            <v>0</v>
          </cell>
          <cell r="D343">
            <v>0.37</v>
          </cell>
          <cell r="E343">
            <v>1.24</v>
          </cell>
          <cell r="F343">
            <v>1.10127</v>
          </cell>
          <cell r="G343">
            <v>0.43900781515460413</v>
          </cell>
        </row>
        <row r="344">
          <cell r="A344">
            <v>2.786</v>
          </cell>
          <cell r="B344">
            <v>0</v>
          </cell>
          <cell r="C344">
            <v>0</v>
          </cell>
          <cell r="D344">
            <v>0.17</v>
          </cell>
          <cell r="E344">
            <v>2.0499999999999998</v>
          </cell>
          <cell r="F344">
            <v>0.74824999999999997</v>
          </cell>
          <cell r="G344">
            <v>0.72972002871500352</v>
          </cell>
        </row>
        <row r="345">
          <cell r="A345">
            <v>6.3789999999999996</v>
          </cell>
          <cell r="B345">
            <v>1</v>
          </cell>
          <cell r="C345">
            <v>0</v>
          </cell>
          <cell r="D345">
            <v>0.12</v>
          </cell>
          <cell r="E345">
            <v>2.29</v>
          </cell>
          <cell r="F345">
            <v>0.81852000000000003</v>
          </cell>
          <cell r="G345">
            <v>0.73067878977896217</v>
          </cell>
        </row>
        <row r="346">
          <cell r="A346">
            <v>3.2029999999999998</v>
          </cell>
          <cell r="B346">
            <v>0</v>
          </cell>
          <cell r="C346">
            <v>0</v>
          </cell>
          <cell r="D346">
            <v>0.19</v>
          </cell>
          <cell r="E346">
            <v>1.05</v>
          </cell>
          <cell r="F346">
            <v>1.04362</v>
          </cell>
          <cell r="G346">
            <v>0.55229472369653454</v>
          </cell>
        </row>
        <row r="347">
          <cell r="A347">
            <v>2.5990000000000002</v>
          </cell>
          <cell r="B347">
            <v>0</v>
          </cell>
          <cell r="C347">
            <v>0</v>
          </cell>
          <cell r="D347">
            <v>0.35</v>
          </cell>
          <cell r="E347">
            <v>0.95</v>
          </cell>
          <cell r="F347">
            <v>1.4275899999999999</v>
          </cell>
          <cell r="G347">
            <v>0.18276260100038474</v>
          </cell>
        </row>
        <row r="348">
          <cell r="A348">
            <v>2.2280000000000002</v>
          </cell>
          <cell r="B348">
            <v>0</v>
          </cell>
          <cell r="C348">
            <v>1</v>
          </cell>
          <cell r="D348">
            <v>0.28999999999999998</v>
          </cell>
          <cell r="E348">
            <v>0.84</v>
          </cell>
          <cell r="F348">
            <v>1.3989400000000001</v>
          </cell>
          <cell r="G348">
            <v>0.44793536804308792</v>
          </cell>
        </row>
        <row r="349">
          <cell r="A349">
            <v>2.254</v>
          </cell>
          <cell r="B349">
            <v>0</v>
          </cell>
          <cell r="C349">
            <v>0</v>
          </cell>
          <cell r="D349">
            <v>0.27</v>
          </cell>
          <cell r="E349">
            <v>1.48</v>
          </cell>
          <cell r="F349">
            <v>1.18638</v>
          </cell>
          <cell r="G349">
            <v>0.25953859804791479</v>
          </cell>
        </row>
        <row r="350">
          <cell r="A350">
            <v>0.74399999999999999</v>
          </cell>
          <cell r="B350">
            <v>0</v>
          </cell>
          <cell r="C350">
            <v>0</v>
          </cell>
          <cell r="D350">
            <v>0.21</v>
          </cell>
          <cell r="E350">
            <v>2.71</v>
          </cell>
          <cell r="F350">
            <v>0.74907999999999997</v>
          </cell>
          <cell r="G350">
            <v>0.875</v>
          </cell>
        </row>
        <row r="351">
          <cell r="A351">
            <v>2.9950000000000001</v>
          </cell>
          <cell r="B351">
            <v>0</v>
          </cell>
          <cell r="C351">
            <v>0</v>
          </cell>
          <cell r="D351">
            <v>0.13</v>
          </cell>
          <cell r="E351">
            <v>3.2</v>
          </cell>
          <cell r="F351">
            <v>1.1888399999999999</v>
          </cell>
          <cell r="G351">
            <v>0.10717863105175292</v>
          </cell>
        </row>
        <row r="352">
          <cell r="A352">
            <v>4.1829999999999998</v>
          </cell>
          <cell r="B352">
            <v>0</v>
          </cell>
          <cell r="C352">
            <v>0</v>
          </cell>
          <cell r="D352">
            <v>0.14000000000000001</v>
          </cell>
          <cell r="E352">
            <v>2.3199999999999998</v>
          </cell>
          <cell r="F352">
            <v>1.2208399999999999</v>
          </cell>
          <cell r="G352">
            <v>0.48936170212765961</v>
          </cell>
        </row>
        <row r="353">
          <cell r="A353">
            <v>3.34</v>
          </cell>
          <cell r="B353">
            <v>0</v>
          </cell>
          <cell r="C353">
            <v>1</v>
          </cell>
          <cell r="D353">
            <v>0.1</v>
          </cell>
          <cell r="E353">
            <v>0.53</v>
          </cell>
          <cell r="F353">
            <v>1.1051200000000001</v>
          </cell>
          <cell r="G353">
            <v>0.58323353293413172</v>
          </cell>
        </row>
        <row r="354">
          <cell r="A354">
            <v>1.2735000000000001</v>
          </cell>
          <cell r="B354">
            <v>0</v>
          </cell>
          <cell r="C354">
            <v>1</v>
          </cell>
          <cell r="D354">
            <v>0.11</v>
          </cell>
          <cell r="E354">
            <v>2.34</v>
          </cell>
          <cell r="F354">
            <v>1.3389800000000001</v>
          </cell>
          <cell r="G354">
            <v>0.26030624263839813</v>
          </cell>
        </row>
        <row r="355">
          <cell r="A355">
            <v>4.149</v>
          </cell>
          <cell r="B355">
            <v>0</v>
          </cell>
          <cell r="C355">
            <v>0</v>
          </cell>
          <cell r="D355">
            <v>0.36</v>
          </cell>
          <cell r="E355">
            <v>1.1599999999999999</v>
          </cell>
          <cell r="F355">
            <v>1.30945</v>
          </cell>
          <cell r="G355">
            <v>0.47963364666184621</v>
          </cell>
        </row>
        <row r="356">
          <cell r="A356">
            <v>4.1914999999999996</v>
          </cell>
          <cell r="B356">
            <v>0</v>
          </cell>
          <cell r="C356">
            <v>0</v>
          </cell>
          <cell r="D356">
            <v>0.38</v>
          </cell>
          <cell r="E356">
            <v>1.1599999999999999</v>
          </cell>
          <cell r="F356">
            <v>1.7255</v>
          </cell>
          <cell r="G356">
            <v>0.39162590957890975</v>
          </cell>
        </row>
        <row r="357">
          <cell r="A357">
            <v>1.4515</v>
          </cell>
          <cell r="B357">
            <v>1</v>
          </cell>
          <cell r="C357">
            <v>0</v>
          </cell>
          <cell r="D357">
            <v>0.24</v>
          </cell>
          <cell r="E357">
            <v>0.81</v>
          </cell>
          <cell r="F357">
            <v>0.8851</v>
          </cell>
          <cell r="G357">
            <v>-5.3393041681019632E-2</v>
          </cell>
        </row>
        <row r="358">
          <cell r="A358">
            <v>9.7289999999999992</v>
          </cell>
          <cell r="B358">
            <v>0</v>
          </cell>
          <cell r="C358">
            <v>1</v>
          </cell>
          <cell r="D358">
            <v>0.2</v>
          </cell>
          <cell r="E358">
            <v>1.18</v>
          </cell>
          <cell r="F358">
            <v>1.0820700000000001</v>
          </cell>
          <cell r="G358">
            <v>0.88878610340219966</v>
          </cell>
        </row>
        <row r="359">
          <cell r="A359">
            <v>1.6425000000000001</v>
          </cell>
          <cell r="B359">
            <v>0</v>
          </cell>
          <cell r="C359">
            <v>0</v>
          </cell>
          <cell r="D359">
            <v>0.13</v>
          </cell>
          <cell r="E359">
            <v>0.93</v>
          </cell>
          <cell r="F359">
            <v>0.92547000000000001</v>
          </cell>
          <cell r="G359">
            <v>0.85936073059360729</v>
          </cell>
        </row>
        <row r="360">
          <cell r="A360">
            <v>4.37</v>
          </cell>
          <cell r="B360">
            <v>0</v>
          </cell>
          <cell r="C360">
            <v>0</v>
          </cell>
          <cell r="D360">
            <v>0.2</v>
          </cell>
          <cell r="E360">
            <v>2.82</v>
          </cell>
          <cell r="F360">
            <v>0.92140999999999995</v>
          </cell>
          <cell r="G360">
            <v>0.81945080091533173</v>
          </cell>
        </row>
        <row r="361">
          <cell r="A361">
            <v>1.1890000000000001</v>
          </cell>
          <cell r="B361">
            <v>1</v>
          </cell>
          <cell r="C361">
            <v>0</v>
          </cell>
          <cell r="D361">
            <v>0.3</v>
          </cell>
          <cell r="E361">
            <v>1.71</v>
          </cell>
          <cell r="F361">
            <v>0.84474000000000005</v>
          </cell>
          <cell r="G361">
            <v>-6.5601345668629102E-2</v>
          </cell>
        </row>
        <row r="362">
          <cell r="A362">
            <v>1.276</v>
          </cell>
          <cell r="B362">
            <v>0</v>
          </cell>
          <cell r="C362">
            <v>0</v>
          </cell>
          <cell r="D362">
            <v>0.15</v>
          </cell>
          <cell r="E362">
            <v>1.96</v>
          </cell>
          <cell r="F362">
            <v>0.77388000000000001</v>
          </cell>
          <cell r="G362">
            <v>-6.1128526645768025E-2</v>
          </cell>
        </row>
        <row r="363">
          <cell r="A363">
            <v>1.931</v>
          </cell>
          <cell r="B363">
            <v>0</v>
          </cell>
          <cell r="C363">
            <v>0</v>
          </cell>
          <cell r="D363">
            <v>0.16</v>
          </cell>
          <cell r="E363">
            <v>1.96</v>
          </cell>
          <cell r="F363">
            <v>0.93532000000000004</v>
          </cell>
          <cell r="G363">
            <v>0.54686690833764895</v>
          </cell>
        </row>
        <row r="364">
          <cell r="A364">
            <v>4.6950000000000003</v>
          </cell>
          <cell r="B364">
            <v>0</v>
          </cell>
          <cell r="C364">
            <v>0</v>
          </cell>
          <cell r="D364">
            <v>0.34</v>
          </cell>
          <cell r="E364">
            <v>1.41</v>
          </cell>
          <cell r="F364">
            <v>1.4920500000000001</v>
          </cell>
          <cell r="G364">
            <v>0.56315228966986153</v>
          </cell>
        </row>
        <row r="365">
          <cell r="A365">
            <v>1.827</v>
          </cell>
          <cell r="B365">
            <v>0</v>
          </cell>
          <cell r="C365">
            <v>0</v>
          </cell>
          <cell r="D365">
            <v>0.25</v>
          </cell>
          <cell r="E365">
            <v>0.59</v>
          </cell>
          <cell r="F365">
            <v>0.95409999999999995</v>
          </cell>
          <cell r="G365">
            <v>0.54351395730706076</v>
          </cell>
        </row>
        <row r="366">
          <cell r="A366">
            <v>2.3025000000000002</v>
          </cell>
          <cell r="B366">
            <v>0</v>
          </cell>
          <cell r="C366">
            <v>0</v>
          </cell>
          <cell r="D366">
            <v>0.2</v>
          </cell>
          <cell r="E366">
            <v>0.97</v>
          </cell>
          <cell r="F366">
            <v>0.48566999999999999</v>
          </cell>
          <cell r="G366">
            <v>0.80369163952225831</v>
          </cell>
        </row>
        <row r="367">
          <cell r="A367">
            <v>2.8005</v>
          </cell>
          <cell r="B367">
            <v>0</v>
          </cell>
          <cell r="C367">
            <v>0</v>
          </cell>
          <cell r="D367">
            <v>0.18</v>
          </cell>
          <cell r="E367">
            <v>0.48</v>
          </cell>
          <cell r="F367">
            <v>1.0715300000000001</v>
          </cell>
          <cell r="G367">
            <v>0.33047670058918049</v>
          </cell>
        </row>
        <row r="368">
          <cell r="A368">
            <v>3.3205</v>
          </cell>
          <cell r="B368">
            <v>0</v>
          </cell>
          <cell r="C368">
            <v>0</v>
          </cell>
          <cell r="D368">
            <v>0.27</v>
          </cell>
          <cell r="E368">
            <v>1.48</v>
          </cell>
          <cell r="F368">
            <v>1.4068799999999999</v>
          </cell>
          <cell r="G368">
            <v>-6.1737690106911615E-3</v>
          </cell>
        </row>
        <row r="369">
          <cell r="A369">
            <v>4.2445000000000004</v>
          </cell>
          <cell r="B369">
            <v>1</v>
          </cell>
          <cell r="C369">
            <v>0</v>
          </cell>
          <cell r="D369">
            <v>0.26</v>
          </cell>
          <cell r="E369">
            <v>1.7</v>
          </cell>
          <cell r="F369">
            <v>1.38852</v>
          </cell>
          <cell r="G369">
            <v>0.34574154788549888</v>
          </cell>
        </row>
        <row r="370">
          <cell r="A370">
            <v>3.5085000000000002</v>
          </cell>
          <cell r="B370">
            <v>0</v>
          </cell>
          <cell r="C370">
            <v>0</v>
          </cell>
          <cell r="D370">
            <v>0.24</v>
          </cell>
          <cell r="E370">
            <v>1.21</v>
          </cell>
          <cell r="F370">
            <v>1.43645</v>
          </cell>
          <cell r="G370">
            <v>0.64201225594983602</v>
          </cell>
        </row>
        <row r="371">
          <cell r="A371">
            <v>4.1085000000000003</v>
          </cell>
          <cell r="B371">
            <v>0</v>
          </cell>
          <cell r="C371">
            <v>0</v>
          </cell>
          <cell r="D371">
            <v>0.75</v>
          </cell>
          <cell r="E371">
            <v>0.28999999999999998</v>
          </cell>
          <cell r="F371">
            <v>1.6803300000000001</v>
          </cell>
          <cell r="G371">
            <v>0.28441036874771813</v>
          </cell>
        </row>
        <row r="372">
          <cell r="A372">
            <v>1.3779999999999999</v>
          </cell>
          <cell r="B372">
            <v>1</v>
          </cell>
          <cell r="C372">
            <v>0</v>
          </cell>
          <cell r="D372">
            <v>0.31</v>
          </cell>
          <cell r="E372">
            <v>1.37</v>
          </cell>
          <cell r="F372">
            <v>0.93432999999999999</v>
          </cell>
          <cell r="G372">
            <v>0.37300435413642963</v>
          </cell>
        </row>
        <row r="373">
          <cell r="A373">
            <v>2.9870000000000001</v>
          </cell>
          <cell r="B373">
            <v>0</v>
          </cell>
          <cell r="C373">
            <v>0</v>
          </cell>
          <cell r="D373">
            <v>0.1</v>
          </cell>
          <cell r="E373">
            <v>0.46</v>
          </cell>
          <cell r="F373">
            <v>1.1692800000000001</v>
          </cell>
          <cell r="G373">
            <v>0.55975895547371946</v>
          </cell>
        </row>
        <row r="374">
          <cell r="A374">
            <v>8.4600000000000009</v>
          </cell>
          <cell r="B374">
            <v>0</v>
          </cell>
          <cell r="C374">
            <v>0</v>
          </cell>
          <cell r="D374">
            <v>0.15</v>
          </cell>
          <cell r="E374">
            <v>1.55</v>
          </cell>
          <cell r="F374">
            <v>1.6063000000000001</v>
          </cell>
          <cell r="G374">
            <v>0.73900709219858141</v>
          </cell>
        </row>
        <row r="375">
          <cell r="A375">
            <v>4.1669999999999998</v>
          </cell>
          <cell r="B375">
            <v>0</v>
          </cell>
          <cell r="C375">
            <v>0</v>
          </cell>
          <cell r="D375">
            <v>0.23</v>
          </cell>
          <cell r="E375">
            <v>1.75</v>
          </cell>
          <cell r="F375">
            <v>1.49159</v>
          </cell>
          <cell r="G375">
            <v>0.59731221502279819</v>
          </cell>
        </row>
        <row r="376">
          <cell r="A376">
            <v>3.5569999999999999</v>
          </cell>
          <cell r="B376">
            <v>0</v>
          </cell>
          <cell r="C376">
            <v>0</v>
          </cell>
          <cell r="D376">
            <v>0.2</v>
          </cell>
          <cell r="E376">
            <v>1.1499999999999999</v>
          </cell>
          <cell r="F376">
            <v>1.18937</v>
          </cell>
          <cell r="G376">
            <v>0.62384031487208313</v>
          </cell>
        </row>
        <row r="377">
          <cell r="A377">
            <v>3.282</v>
          </cell>
          <cell r="B377">
            <v>0</v>
          </cell>
          <cell r="C377">
            <v>0</v>
          </cell>
          <cell r="D377">
            <v>0.09</v>
          </cell>
          <cell r="E377">
            <v>1.37</v>
          </cell>
          <cell r="F377">
            <v>1.08605</v>
          </cell>
          <cell r="G377">
            <v>0.58653260207190738</v>
          </cell>
        </row>
        <row r="378">
          <cell r="A378">
            <v>3.758</v>
          </cell>
          <cell r="B378">
            <v>0</v>
          </cell>
          <cell r="C378">
            <v>0</v>
          </cell>
          <cell r="D378">
            <v>7.0000000000000007E-2</v>
          </cell>
          <cell r="E378">
            <v>1.4906717485300101</v>
          </cell>
          <cell r="F378">
            <v>1.1099000000000001</v>
          </cell>
          <cell r="G378">
            <v>0.55721128259712605</v>
          </cell>
        </row>
        <row r="379">
          <cell r="A379">
            <v>4.9790000000000001</v>
          </cell>
          <cell r="B379">
            <v>0</v>
          </cell>
          <cell r="C379">
            <v>1</v>
          </cell>
          <cell r="D379">
            <v>0.1</v>
          </cell>
          <cell r="E379">
            <v>2.46</v>
          </cell>
          <cell r="F379">
            <v>1.2049700000000001</v>
          </cell>
          <cell r="G379">
            <v>0.60674834304077119</v>
          </cell>
        </row>
        <row r="380">
          <cell r="A380">
            <v>3.8119999999999998</v>
          </cell>
          <cell r="B380">
            <v>0</v>
          </cell>
          <cell r="C380">
            <v>0</v>
          </cell>
          <cell r="D380">
            <v>0.25</v>
          </cell>
          <cell r="E380">
            <v>1.52</v>
          </cell>
          <cell r="F380">
            <v>1.61466</v>
          </cell>
          <cell r="G380">
            <v>0.62959076600209862</v>
          </cell>
        </row>
        <row r="381">
          <cell r="A381">
            <v>4.8769999999999998</v>
          </cell>
          <cell r="B381">
            <v>0</v>
          </cell>
          <cell r="C381">
            <v>0</v>
          </cell>
          <cell r="D381">
            <v>0.18</v>
          </cell>
          <cell r="E381">
            <v>1.51</v>
          </cell>
          <cell r="F381">
            <v>1.5260499999999999</v>
          </cell>
          <cell r="G381">
            <v>0.49169571457863448</v>
          </cell>
        </row>
        <row r="382">
          <cell r="A382">
            <v>1.8915</v>
          </cell>
          <cell r="B382">
            <v>0</v>
          </cell>
          <cell r="C382">
            <v>0</v>
          </cell>
          <cell r="D382">
            <v>0.22</v>
          </cell>
          <cell r="E382">
            <v>1.58</v>
          </cell>
          <cell r="F382">
            <v>1.00424</v>
          </cell>
          <cell r="G382">
            <v>7.1107586571504108E-2</v>
          </cell>
        </row>
        <row r="383">
          <cell r="A383">
            <v>2.3325</v>
          </cell>
          <cell r="B383">
            <v>0</v>
          </cell>
          <cell r="C383">
            <v>0</v>
          </cell>
          <cell r="D383">
            <v>0.11</v>
          </cell>
          <cell r="E383">
            <v>0.86</v>
          </cell>
          <cell r="F383">
            <v>0.37085000000000001</v>
          </cell>
          <cell r="G383">
            <v>0.68231511254019284</v>
          </cell>
        </row>
        <row r="384">
          <cell r="A384">
            <v>2.5459999999999998</v>
          </cell>
          <cell r="B384">
            <v>0</v>
          </cell>
          <cell r="C384">
            <v>0</v>
          </cell>
          <cell r="D384">
            <v>0.19</v>
          </cell>
          <cell r="E384">
            <v>1.2</v>
          </cell>
          <cell r="F384">
            <v>1.1317200000000001</v>
          </cell>
          <cell r="G384">
            <v>0.61115475255302443</v>
          </cell>
        </row>
        <row r="385">
          <cell r="A385">
            <v>4.6459999999999999</v>
          </cell>
          <cell r="B385">
            <v>0</v>
          </cell>
          <cell r="C385">
            <v>0</v>
          </cell>
          <cell r="D385">
            <v>0.22</v>
          </cell>
          <cell r="E385">
            <v>2.75</v>
          </cell>
          <cell r="F385">
            <v>1.2240899999999999</v>
          </cell>
          <cell r="G385">
            <v>0.32802410675850197</v>
          </cell>
        </row>
        <row r="386">
          <cell r="A386">
            <v>2.9279999999999999</v>
          </cell>
          <cell r="B386">
            <v>0</v>
          </cell>
          <cell r="C386">
            <v>0</v>
          </cell>
          <cell r="D386">
            <v>0.52</v>
          </cell>
          <cell r="E386">
            <v>0.52</v>
          </cell>
          <cell r="F386">
            <v>1.63826</v>
          </cell>
          <cell r="G386">
            <v>0.23087431693989074</v>
          </cell>
        </row>
        <row r="387">
          <cell r="A387">
            <v>2.8479999999999999</v>
          </cell>
          <cell r="B387">
            <v>0</v>
          </cell>
          <cell r="C387">
            <v>0</v>
          </cell>
          <cell r="D387">
            <v>0.35</v>
          </cell>
          <cell r="E387">
            <v>2.04</v>
          </cell>
          <cell r="F387">
            <v>1.6866699999999999</v>
          </cell>
          <cell r="G387">
            <v>0.13202247191011238</v>
          </cell>
        </row>
        <row r="388">
          <cell r="A388">
            <v>1.2150000000000001</v>
          </cell>
          <cell r="B388">
            <v>0</v>
          </cell>
          <cell r="C388">
            <v>0</v>
          </cell>
          <cell r="D388">
            <v>0.46</v>
          </cell>
          <cell r="E388">
            <v>1.66</v>
          </cell>
          <cell r="F388">
            <v>1.09137</v>
          </cell>
          <cell r="G388">
            <v>0.21481481481481482</v>
          </cell>
        </row>
        <row r="389">
          <cell r="A389">
            <v>4.5069999999999997</v>
          </cell>
          <cell r="B389">
            <v>0</v>
          </cell>
          <cell r="C389">
            <v>0</v>
          </cell>
          <cell r="D389">
            <v>0.2</v>
          </cell>
          <cell r="E389">
            <v>0.88</v>
          </cell>
          <cell r="F389">
            <v>1.3230500000000001</v>
          </cell>
          <cell r="G389">
            <v>0.55979587308631029</v>
          </cell>
        </row>
        <row r="390">
          <cell r="A390">
            <v>6.1689999999999996</v>
          </cell>
          <cell r="B390">
            <v>0</v>
          </cell>
          <cell r="C390">
            <v>0</v>
          </cell>
          <cell r="D390">
            <v>0.4</v>
          </cell>
          <cell r="E390">
            <v>1.52</v>
          </cell>
          <cell r="F390">
            <v>2.1529799999999999</v>
          </cell>
          <cell r="G390">
            <v>0.38936618576754745</v>
          </cell>
        </row>
        <row r="391">
          <cell r="A391">
            <v>4.08</v>
          </cell>
          <cell r="B391">
            <v>0</v>
          </cell>
          <cell r="C391">
            <v>0</v>
          </cell>
          <cell r="D391">
            <v>0.2</v>
          </cell>
          <cell r="E391">
            <v>2.36</v>
          </cell>
          <cell r="F391">
            <v>1.5477700000000001</v>
          </cell>
          <cell r="G391">
            <v>0.55514705882352944</v>
          </cell>
        </row>
        <row r="392">
          <cell r="A392">
            <v>1.966</v>
          </cell>
          <cell r="B392">
            <v>0</v>
          </cell>
          <cell r="C392">
            <v>0</v>
          </cell>
          <cell r="D392">
            <v>0.23</v>
          </cell>
          <cell r="E392">
            <v>1.7243743730697303</v>
          </cell>
          <cell r="F392">
            <v>0.92269999999999996</v>
          </cell>
          <cell r="G392">
            <v>0.53102746693794511</v>
          </cell>
        </row>
        <row r="393">
          <cell r="A393">
            <v>2.4780000000000002</v>
          </cell>
          <cell r="B393">
            <v>0</v>
          </cell>
          <cell r="C393">
            <v>0</v>
          </cell>
          <cell r="D393">
            <v>0.55000000000000004</v>
          </cell>
          <cell r="E393">
            <v>1.5451340228905996</v>
          </cell>
          <cell r="F393">
            <v>1.55528</v>
          </cell>
          <cell r="G393">
            <v>0.19007263922518158</v>
          </cell>
        </row>
        <row r="394">
          <cell r="A394">
            <v>5.8959999999999999</v>
          </cell>
          <cell r="B394">
            <v>0</v>
          </cell>
          <cell r="C394">
            <v>1</v>
          </cell>
          <cell r="D394">
            <v>0.22</v>
          </cell>
          <cell r="E394">
            <v>0.43</v>
          </cell>
          <cell r="F394">
            <v>0.89195000000000002</v>
          </cell>
          <cell r="G394">
            <v>0.77323609226594303</v>
          </cell>
        </row>
        <row r="395">
          <cell r="A395">
            <v>3.7450000000000001</v>
          </cell>
          <cell r="B395">
            <v>0</v>
          </cell>
          <cell r="C395">
            <v>0</v>
          </cell>
          <cell r="D395">
            <v>0.5</v>
          </cell>
          <cell r="E395">
            <v>0.81</v>
          </cell>
          <cell r="F395">
            <v>1.1307100000000001</v>
          </cell>
          <cell r="G395">
            <v>0.47182910547396523</v>
          </cell>
        </row>
        <row r="396">
          <cell r="A396">
            <v>3.431</v>
          </cell>
          <cell r="B396">
            <v>0</v>
          </cell>
          <cell r="C396">
            <v>0</v>
          </cell>
          <cell r="D396">
            <v>0.4</v>
          </cell>
          <cell r="E396">
            <v>2.4500000000000002</v>
          </cell>
          <cell r="F396">
            <v>0.95004</v>
          </cell>
          <cell r="G396">
            <v>0.45496939667735353</v>
          </cell>
        </row>
        <row r="397">
          <cell r="A397">
            <v>3.7869999999999999</v>
          </cell>
          <cell r="B397">
            <v>0</v>
          </cell>
          <cell r="C397">
            <v>0</v>
          </cell>
          <cell r="D397">
            <v>0.34</v>
          </cell>
          <cell r="E397">
            <v>1.6497623548618003</v>
          </cell>
          <cell r="F397">
            <v>1.32087</v>
          </cell>
          <cell r="G397">
            <v>0.43332453129125958</v>
          </cell>
        </row>
        <row r="398">
          <cell r="A398">
            <v>2.657</v>
          </cell>
          <cell r="B398">
            <v>0</v>
          </cell>
          <cell r="C398">
            <v>0</v>
          </cell>
          <cell r="D398">
            <v>0.14000000000000001</v>
          </cell>
          <cell r="E398">
            <v>2.35</v>
          </cell>
          <cell r="F398">
            <v>0.64451999999999998</v>
          </cell>
          <cell r="G398">
            <v>0.46480993601806553</v>
          </cell>
        </row>
        <row r="399">
          <cell r="A399">
            <v>4.7290000000000001</v>
          </cell>
          <cell r="B399">
            <v>0</v>
          </cell>
          <cell r="C399">
            <v>1</v>
          </cell>
          <cell r="D399">
            <v>0.24</v>
          </cell>
          <cell r="E399">
            <v>0.24</v>
          </cell>
          <cell r="F399">
            <v>1.3192900000000001</v>
          </cell>
          <cell r="G399">
            <v>0.36603933178261788</v>
          </cell>
        </row>
        <row r="400">
          <cell r="A400">
            <v>2.25</v>
          </cell>
          <cell r="B400">
            <v>0</v>
          </cell>
          <cell r="C400">
            <v>0</v>
          </cell>
          <cell r="D400">
            <v>0.17</v>
          </cell>
          <cell r="E400">
            <v>1</v>
          </cell>
          <cell r="F400">
            <v>1.33572</v>
          </cell>
          <cell r="G400">
            <v>0.54355555555555557</v>
          </cell>
        </row>
        <row r="401">
          <cell r="A401">
            <v>10.734</v>
          </cell>
          <cell r="B401">
            <v>0</v>
          </cell>
          <cell r="C401">
            <v>1</v>
          </cell>
          <cell r="D401">
            <v>0.24</v>
          </cell>
          <cell r="E401">
            <v>1.22</v>
          </cell>
          <cell r="F401">
            <v>1.26217</v>
          </cell>
          <cell r="G401">
            <v>0.83836407676541835</v>
          </cell>
        </row>
        <row r="402">
          <cell r="A402">
            <v>11.032999999999999</v>
          </cell>
          <cell r="B402">
            <v>0</v>
          </cell>
          <cell r="C402">
            <v>0</v>
          </cell>
          <cell r="D402">
            <v>0.47</v>
          </cell>
          <cell r="E402">
            <v>1.47</v>
          </cell>
          <cell r="F402">
            <v>1.4275</v>
          </cell>
          <cell r="G402">
            <v>0.7662467144022479</v>
          </cell>
        </row>
        <row r="403">
          <cell r="A403">
            <v>4.0670000000000002</v>
          </cell>
          <cell r="B403">
            <v>0</v>
          </cell>
          <cell r="C403">
            <v>0</v>
          </cell>
          <cell r="D403">
            <v>0.12</v>
          </cell>
          <cell r="E403">
            <v>2.16</v>
          </cell>
          <cell r="F403">
            <v>1.3367500000000001</v>
          </cell>
          <cell r="G403">
            <v>0.5070076223260388</v>
          </cell>
        </row>
        <row r="404">
          <cell r="A404">
            <v>0.63500000000000001</v>
          </cell>
          <cell r="B404">
            <v>0</v>
          </cell>
          <cell r="C404">
            <v>0</v>
          </cell>
          <cell r="D404">
            <v>0.21</v>
          </cell>
          <cell r="E404">
            <v>0.89</v>
          </cell>
          <cell r="F404">
            <v>0.46666999999999997</v>
          </cell>
          <cell r="G404">
            <v>0.63307086614173236</v>
          </cell>
        </row>
        <row r="405">
          <cell r="A405">
            <v>1.8859999999999999</v>
          </cell>
          <cell r="B405">
            <v>0</v>
          </cell>
          <cell r="C405">
            <v>0</v>
          </cell>
          <cell r="D405">
            <v>0.18</v>
          </cell>
          <cell r="E405">
            <v>1.63</v>
          </cell>
          <cell r="F405">
            <v>0.69401000000000002</v>
          </cell>
          <cell r="G405">
            <v>0.45387062566277836</v>
          </cell>
        </row>
        <row r="406">
          <cell r="A406">
            <v>4.6710000000000003</v>
          </cell>
          <cell r="B406">
            <v>0</v>
          </cell>
          <cell r="C406">
            <v>0</v>
          </cell>
          <cell r="D406">
            <v>0.27</v>
          </cell>
          <cell r="E406">
            <v>2.0699999999999998</v>
          </cell>
          <cell r="F406">
            <v>1.6270100000000001</v>
          </cell>
          <cell r="G406">
            <v>0.66259901520017128</v>
          </cell>
        </row>
        <row r="407">
          <cell r="A407">
            <v>7.2439999999999998</v>
          </cell>
          <cell r="B407">
            <v>0</v>
          </cell>
          <cell r="C407">
            <v>0</v>
          </cell>
          <cell r="D407">
            <v>0.36</v>
          </cell>
          <cell r="E407">
            <v>1.28</v>
          </cell>
          <cell r="F407">
            <v>1.7721899999999999</v>
          </cell>
          <cell r="G407">
            <v>0.59497515184980665</v>
          </cell>
        </row>
        <row r="408">
          <cell r="A408">
            <v>5.6740000000000004</v>
          </cell>
          <cell r="B408">
            <v>0</v>
          </cell>
          <cell r="C408">
            <v>0</v>
          </cell>
          <cell r="D408">
            <v>0.39</v>
          </cell>
          <cell r="E408">
            <v>1.86</v>
          </cell>
          <cell r="F408">
            <v>2.0675500000000002</v>
          </cell>
          <cell r="G408">
            <v>0.49911878745153326</v>
          </cell>
        </row>
        <row r="409">
          <cell r="A409">
            <v>2.3759999999999999</v>
          </cell>
          <cell r="B409">
            <v>0</v>
          </cell>
          <cell r="C409">
            <v>0</v>
          </cell>
          <cell r="D409">
            <v>0.25</v>
          </cell>
          <cell r="E409">
            <v>2.44</v>
          </cell>
          <cell r="F409">
            <v>1.04362</v>
          </cell>
          <cell r="G409">
            <v>0.83543771043771053</v>
          </cell>
        </row>
        <row r="410">
          <cell r="A410">
            <v>2.831</v>
          </cell>
          <cell r="B410">
            <v>0</v>
          </cell>
          <cell r="C410">
            <v>0</v>
          </cell>
          <cell r="D410">
            <v>0.18</v>
          </cell>
          <cell r="E410">
            <v>2.82</v>
          </cell>
          <cell r="F410">
            <v>1.1913</v>
          </cell>
          <cell r="G410">
            <v>0.56093253267396681</v>
          </cell>
        </row>
        <row r="411">
          <cell r="A411">
            <v>1.6319999999999999</v>
          </cell>
          <cell r="B411">
            <v>1</v>
          </cell>
          <cell r="C411">
            <v>0</v>
          </cell>
          <cell r="D411">
            <v>0.08</v>
          </cell>
          <cell r="E411">
            <v>1.84</v>
          </cell>
          <cell r="F411">
            <v>1.3791</v>
          </cell>
          <cell r="G411">
            <v>0.21446078431372548</v>
          </cell>
        </row>
        <row r="412">
          <cell r="A412">
            <v>2.1800000000000002</v>
          </cell>
          <cell r="B412">
            <v>0</v>
          </cell>
          <cell r="C412">
            <v>0</v>
          </cell>
          <cell r="D412">
            <v>0.15</v>
          </cell>
          <cell r="E412">
            <v>1.17</v>
          </cell>
          <cell r="F412">
            <v>0.52100000000000002</v>
          </cell>
          <cell r="G412">
            <v>0.55275229357798161</v>
          </cell>
        </row>
        <row r="413">
          <cell r="A413">
            <v>2.972</v>
          </cell>
          <cell r="B413">
            <v>0</v>
          </cell>
          <cell r="C413">
            <v>0</v>
          </cell>
          <cell r="D413">
            <v>0.26</v>
          </cell>
          <cell r="E413">
            <v>1.67</v>
          </cell>
          <cell r="F413">
            <v>1.367</v>
          </cell>
          <cell r="G413">
            <v>0.13761776581426649</v>
          </cell>
        </row>
        <row r="414">
          <cell r="A414">
            <v>2.3980000000000001</v>
          </cell>
          <cell r="B414">
            <v>0</v>
          </cell>
          <cell r="C414">
            <v>0</v>
          </cell>
          <cell r="D414">
            <v>0.17</v>
          </cell>
          <cell r="E414">
            <v>2.0499999999999998</v>
          </cell>
          <cell r="F414">
            <v>0.82599999999999996</v>
          </cell>
          <cell r="G414">
            <v>0.26814011676396998</v>
          </cell>
        </row>
        <row r="415">
          <cell r="A415">
            <v>1.5940000000000001</v>
          </cell>
          <cell r="B415">
            <v>0</v>
          </cell>
          <cell r="C415">
            <v>0</v>
          </cell>
          <cell r="D415">
            <v>0.15</v>
          </cell>
          <cell r="E415">
            <v>1.44</v>
          </cell>
          <cell r="F415">
            <v>0.75226999999999999</v>
          </cell>
          <cell r="G415">
            <v>0.27101631116687575</v>
          </cell>
        </row>
        <row r="416">
          <cell r="A416">
            <v>2.484</v>
          </cell>
          <cell r="B416">
            <v>1</v>
          </cell>
          <cell r="C416">
            <v>0</v>
          </cell>
          <cell r="D416">
            <v>0.15</v>
          </cell>
          <cell r="E416">
            <v>0.75</v>
          </cell>
          <cell r="F416">
            <v>0.76302000000000003</v>
          </cell>
          <cell r="G416">
            <v>0.38566827697262479</v>
          </cell>
        </row>
        <row r="417">
          <cell r="A417">
            <v>3.589</v>
          </cell>
          <cell r="B417">
            <v>0</v>
          </cell>
          <cell r="C417">
            <v>0</v>
          </cell>
          <cell r="D417">
            <v>0.34</v>
          </cell>
          <cell r="E417">
            <v>1.8</v>
          </cell>
          <cell r="F417">
            <v>1.421</v>
          </cell>
          <cell r="G417">
            <v>0.20507105043187518</v>
          </cell>
        </row>
        <row r="418">
          <cell r="A418">
            <v>4.1340000000000003</v>
          </cell>
          <cell r="B418">
            <v>0</v>
          </cell>
          <cell r="C418">
            <v>0</v>
          </cell>
          <cell r="D418">
            <v>0.23</v>
          </cell>
          <cell r="E418">
            <v>1.37</v>
          </cell>
          <cell r="F418">
            <v>1.1447700000000001</v>
          </cell>
          <cell r="G418">
            <v>0.41170778906627958</v>
          </cell>
        </row>
        <row r="419">
          <cell r="A419">
            <v>3.3250000000000002</v>
          </cell>
          <cell r="B419">
            <v>0</v>
          </cell>
          <cell r="C419">
            <v>1</v>
          </cell>
          <cell r="D419">
            <v>0.04</v>
          </cell>
          <cell r="E419">
            <v>1.6</v>
          </cell>
          <cell r="F419">
            <v>0.97131999999999996</v>
          </cell>
          <cell r="G419">
            <v>0.48902255639097736</v>
          </cell>
        </row>
        <row r="420">
          <cell r="A420">
            <v>4.8419999999999996</v>
          </cell>
          <cell r="B420">
            <v>0</v>
          </cell>
          <cell r="C420">
            <v>0</v>
          </cell>
          <cell r="D420">
            <v>0.14000000000000001</v>
          </cell>
          <cell r="E420">
            <v>2.4500000000000002</v>
          </cell>
          <cell r="F420">
            <v>1.26006</v>
          </cell>
          <cell r="G420">
            <v>0.44712928541924829</v>
          </cell>
        </row>
        <row r="421">
          <cell r="A421">
            <v>3.45</v>
          </cell>
          <cell r="B421">
            <v>0</v>
          </cell>
          <cell r="C421">
            <v>0</v>
          </cell>
          <cell r="D421">
            <v>0.14000000000000001</v>
          </cell>
          <cell r="E421">
            <v>1.46623663564838</v>
          </cell>
          <cell r="F421">
            <v>1.0363800000000001</v>
          </cell>
          <cell r="G421">
            <v>0.41594202898550725</v>
          </cell>
        </row>
        <row r="422">
          <cell r="A422">
            <v>4.0119999999999996</v>
          </cell>
          <cell r="B422">
            <v>0</v>
          </cell>
          <cell r="C422">
            <v>0</v>
          </cell>
          <cell r="D422">
            <v>0.36</v>
          </cell>
          <cell r="E422">
            <v>1.17</v>
          </cell>
          <cell r="F422">
            <v>1.32914</v>
          </cell>
          <cell r="G422">
            <v>0.25473579262213364</v>
          </cell>
        </row>
        <row r="423">
          <cell r="A423">
            <v>1.794</v>
          </cell>
          <cell r="B423">
            <v>0</v>
          </cell>
          <cell r="C423">
            <v>0</v>
          </cell>
          <cell r="D423">
            <v>0.08</v>
          </cell>
          <cell r="E423">
            <v>3.01</v>
          </cell>
          <cell r="F423">
            <v>0.59275999999999995</v>
          </cell>
          <cell r="G423">
            <v>0.58751393534002228</v>
          </cell>
        </row>
        <row r="424">
          <cell r="A424">
            <v>3.6985000000000001</v>
          </cell>
          <cell r="B424">
            <v>1</v>
          </cell>
          <cell r="C424">
            <v>0</v>
          </cell>
          <cell r="D424">
            <v>0.13</v>
          </cell>
          <cell r="E424">
            <v>1.49</v>
          </cell>
          <cell r="F424">
            <v>0.99114000000000002</v>
          </cell>
          <cell r="G424">
            <v>0.55630661078815735</v>
          </cell>
        </row>
        <row r="425">
          <cell r="A425">
            <v>3.68</v>
          </cell>
          <cell r="B425">
            <v>0</v>
          </cell>
          <cell r="C425">
            <v>0</v>
          </cell>
          <cell r="D425">
            <v>0.19</v>
          </cell>
          <cell r="E425">
            <v>1.9</v>
          </cell>
          <cell r="F425">
            <v>1.17384</v>
          </cell>
          <cell r="G425">
            <v>0.32228260869565212</v>
          </cell>
        </row>
        <row r="426">
          <cell r="A426">
            <v>6.4420000000000002</v>
          </cell>
          <cell r="B426">
            <v>0</v>
          </cell>
          <cell r="C426">
            <v>0</v>
          </cell>
          <cell r="D426">
            <v>0.27</v>
          </cell>
          <cell r="E426">
            <v>1.65</v>
          </cell>
          <cell r="F426">
            <v>1.4616</v>
          </cell>
          <cell r="G426">
            <v>0.30891027631170442</v>
          </cell>
        </row>
        <row r="427">
          <cell r="A427">
            <v>4.0190000000000001</v>
          </cell>
          <cell r="B427">
            <v>0</v>
          </cell>
          <cell r="C427">
            <v>1</v>
          </cell>
          <cell r="D427">
            <v>0.24</v>
          </cell>
          <cell r="E427">
            <v>2.08</v>
          </cell>
          <cell r="F427">
            <v>1.6048100000000001</v>
          </cell>
          <cell r="G427">
            <v>0.25130629509828317</v>
          </cell>
        </row>
        <row r="428">
          <cell r="A428">
            <v>3.141</v>
          </cell>
          <cell r="B428">
            <v>0</v>
          </cell>
          <cell r="C428">
            <v>0</v>
          </cell>
          <cell r="D428">
            <v>0.41</v>
          </cell>
          <cell r="E428">
            <v>1.19</v>
          </cell>
          <cell r="F428">
            <v>1.6245000000000001</v>
          </cell>
          <cell r="G428">
            <v>9.5192613817255647E-2</v>
          </cell>
        </row>
        <row r="429">
          <cell r="A429">
            <v>5.726</v>
          </cell>
          <cell r="B429">
            <v>0</v>
          </cell>
          <cell r="C429">
            <v>1</v>
          </cell>
          <cell r="D429">
            <v>0.33</v>
          </cell>
          <cell r="E429">
            <v>2.19</v>
          </cell>
          <cell r="F429">
            <v>2.1581000000000001</v>
          </cell>
          <cell r="G429">
            <v>-1.2923506811037372E-2</v>
          </cell>
        </row>
        <row r="430">
          <cell r="A430">
            <v>2.9390000000000001</v>
          </cell>
          <cell r="B430">
            <v>0</v>
          </cell>
          <cell r="C430">
            <v>0</v>
          </cell>
          <cell r="D430">
            <v>0.3</v>
          </cell>
          <cell r="E430">
            <v>1.9</v>
          </cell>
          <cell r="F430">
            <v>1.49651</v>
          </cell>
          <cell r="G430">
            <v>0.1092208234093229</v>
          </cell>
        </row>
        <row r="431">
          <cell r="A431">
            <v>8.282</v>
          </cell>
          <cell r="B431">
            <v>0</v>
          </cell>
          <cell r="C431">
            <v>0</v>
          </cell>
          <cell r="D431">
            <v>0.39</v>
          </cell>
          <cell r="E431">
            <v>2.4</v>
          </cell>
          <cell r="F431">
            <v>1.1420699999999999</v>
          </cell>
          <cell r="G431">
            <v>0.72422120260806566</v>
          </cell>
        </row>
        <row r="432">
          <cell r="A432">
            <v>7.6079999999999997</v>
          </cell>
          <cell r="B432">
            <v>0</v>
          </cell>
          <cell r="C432">
            <v>0</v>
          </cell>
          <cell r="D432">
            <v>0.22</v>
          </cell>
          <cell r="E432">
            <v>1.17</v>
          </cell>
          <cell r="F432">
            <v>1.15557</v>
          </cell>
          <cell r="G432">
            <v>0.69624079915878023</v>
          </cell>
        </row>
        <row r="433">
          <cell r="A433">
            <v>6.56</v>
          </cell>
          <cell r="B433">
            <v>0</v>
          </cell>
          <cell r="C433">
            <v>0</v>
          </cell>
          <cell r="D433">
            <v>0.22</v>
          </cell>
          <cell r="E433">
            <v>1.28</v>
          </cell>
          <cell r="F433">
            <v>1.35375</v>
          </cell>
          <cell r="G433">
            <v>0.56158536585365859</v>
          </cell>
        </row>
        <row r="434">
          <cell r="A434">
            <v>4.1740000000000004</v>
          </cell>
          <cell r="B434">
            <v>0</v>
          </cell>
          <cell r="C434">
            <v>0</v>
          </cell>
          <cell r="D434">
            <v>0.28999999999999998</v>
          </cell>
          <cell r="E434">
            <v>2.52</v>
          </cell>
          <cell r="F434">
            <v>2.16499</v>
          </cell>
          <cell r="G434">
            <v>-2.0364159080019165E-2</v>
          </cell>
        </row>
        <row r="435">
          <cell r="A435">
            <v>1.1020000000000001</v>
          </cell>
          <cell r="B435">
            <v>0</v>
          </cell>
          <cell r="C435">
            <v>0</v>
          </cell>
          <cell r="D435">
            <v>0.11</v>
          </cell>
          <cell r="E435">
            <v>2.56</v>
          </cell>
          <cell r="F435">
            <v>1.16578</v>
          </cell>
          <cell r="G435">
            <v>0.55081669691470048</v>
          </cell>
        </row>
        <row r="436">
          <cell r="A436">
            <v>6.9829999999999997</v>
          </cell>
          <cell r="B436">
            <v>0</v>
          </cell>
          <cell r="C436">
            <v>0</v>
          </cell>
          <cell r="D436">
            <v>0.16</v>
          </cell>
          <cell r="E436">
            <v>-0.1</v>
          </cell>
          <cell r="F436">
            <v>1.581</v>
          </cell>
          <cell r="G436">
            <v>0.45739653444078476</v>
          </cell>
        </row>
        <row r="437">
          <cell r="A437">
            <v>5.7</v>
          </cell>
          <cell r="B437">
            <v>1</v>
          </cell>
          <cell r="C437">
            <v>0</v>
          </cell>
          <cell r="D437">
            <v>0.11</v>
          </cell>
          <cell r="E437">
            <v>0.52</v>
          </cell>
          <cell r="F437">
            <v>0.87290000000000001</v>
          </cell>
          <cell r="G437">
            <v>0.69385964912280695</v>
          </cell>
        </row>
        <row r="438">
          <cell r="A438">
            <v>3.5345</v>
          </cell>
          <cell r="B438">
            <v>0</v>
          </cell>
          <cell r="C438">
            <v>1</v>
          </cell>
          <cell r="D438">
            <v>0.26</v>
          </cell>
          <cell r="E438">
            <v>0.4</v>
          </cell>
          <cell r="F438">
            <v>1.44333</v>
          </cell>
          <cell r="G438">
            <v>3.041448578299618E-2</v>
          </cell>
        </row>
        <row r="439">
          <cell r="A439">
            <v>2.4350000000000001</v>
          </cell>
          <cell r="B439">
            <v>0</v>
          </cell>
          <cell r="C439">
            <v>0</v>
          </cell>
          <cell r="D439">
            <v>0.17</v>
          </cell>
          <cell r="E439">
            <v>1.19</v>
          </cell>
          <cell r="F439">
            <v>0.80732999999999999</v>
          </cell>
          <cell r="G439">
            <v>0.5856262833675564</v>
          </cell>
        </row>
        <row r="440">
          <cell r="A440">
            <v>5.1059999999999999</v>
          </cell>
          <cell r="B440">
            <v>0</v>
          </cell>
          <cell r="C440">
            <v>1</v>
          </cell>
          <cell r="D440">
            <v>0.17</v>
          </cell>
          <cell r="E440">
            <v>0.83</v>
          </cell>
          <cell r="F440">
            <v>0.90781999999999996</v>
          </cell>
          <cell r="G440">
            <v>0.54112808460634543</v>
          </cell>
        </row>
        <row r="441">
          <cell r="A441">
            <v>2.1859999999999999</v>
          </cell>
          <cell r="B441">
            <v>0</v>
          </cell>
          <cell r="C441">
            <v>0</v>
          </cell>
          <cell r="D441">
            <v>0.22</v>
          </cell>
          <cell r="E441">
            <v>2.34</v>
          </cell>
          <cell r="F441">
            <v>1.1112200000000001</v>
          </cell>
          <cell r="G441">
            <v>0.1029277218664227</v>
          </cell>
        </row>
        <row r="442">
          <cell r="A442">
            <v>2.585</v>
          </cell>
          <cell r="B442">
            <v>0</v>
          </cell>
          <cell r="C442">
            <v>1</v>
          </cell>
          <cell r="D442">
            <v>0.08</v>
          </cell>
          <cell r="E442">
            <v>1.5427374101408304</v>
          </cell>
          <cell r="F442">
            <v>1.04037</v>
          </cell>
          <cell r="G442">
            <v>0.6479690522243714</v>
          </cell>
        </row>
        <row r="443">
          <cell r="A443">
            <v>2.8660000000000001</v>
          </cell>
          <cell r="B443">
            <v>0</v>
          </cell>
          <cell r="C443">
            <v>0</v>
          </cell>
          <cell r="D443">
            <v>0.16</v>
          </cell>
          <cell r="E443">
            <v>1.4716927741326595</v>
          </cell>
          <cell r="F443">
            <v>0.73384000000000005</v>
          </cell>
          <cell r="G443">
            <v>0.52023726448011165</v>
          </cell>
        </row>
        <row r="444">
          <cell r="A444">
            <v>4.8520000000000003</v>
          </cell>
          <cell r="B444">
            <v>0</v>
          </cell>
          <cell r="C444">
            <v>0</v>
          </cell>
          <cell r="D444">
            <v>0.15</v>
          </cell>
          <cell r="E444">
            <v>1.3</v>
          </cell>
          <cell r="F444">
            <v>0.95104999999999995</v>
          </cell>
          <cell r="G444">
            <v>0.70610057708161578</v>
          </cell>
        </row>
        <row r="445">
          <cell r="A445">
            <v>4.3929999999999998</v>
          </cell>
          <cell r="B445">
            <v>1</v>
          </cell>
          <cell r="C445">
            <v>0</v>
          </cell>
          <cell r="D445">
            <v>0.32</v>
          </cell>
          <cell r="E445">
            <v>1.1599999999999999</v>
          </cell>
          <cell r="F445">
            <v>1.4803500000000001</v>
          </cell>
          <cell r="G445">
            <v>0.45253812884133854</v>
          </cell>
        </row>
        <row r="446">
          <cell r="A446">
            <v>4.8780000000000001</v>
          </cell>
          <cell r="B446">
            <v>0</v>
          </cell>
          <cell r="C446">
            <v>0</v>
          </cell>
          <cell r="D446">
            <v>0.15</v>
          </cell>
          <cell r="E446">
            <v>1.25</v>
          </cell>
          <cell r="F446">
            <v>1.3880300000000001</v>
          </cell>
          <cell r="G446">
            <v>0.33148831488314884</v>
          </cell>
        </row>
        <row r="447">
          <cell r="A447">
            <v>3.4510000000000001</v>
          </cell>
          <cell r="B447">
            <v>0</v>
          </cell>
          <cell r="C447">
            <v>0</v>
          </cell>
          <cell r="D447">
            <v>0.22</v>
          </cell>
          <cell r="E447">
            <v>1.89</v>
          </cell>
          <cell r="F447">
            <v>0.86639999999999995</v>
          </cell>
          <cell r="G447">
            <v>0.49058243987250072</v>
          </cell>
        </row>
        <row r="448">
          <cell r="A448">
            <v>2.9670000000000001</v>
          </cell>
          <cell r="B448">
            <v>0</v>
          </cell>
          <cell r="C448">
            <v>1</v>
          </cell>
          <cell r="D448">
            <v>0.15</v>
          </cell>
          <cell r="E448">
            <v>1.0900000000000001</v>
          </cell>
          <cell r="F448">
            <v>1.2768699999999999</v>
          </cell>
          <cell r="G448">
            <v>0.26053252443545671</v>
          </cell>
        </row>
        <row r="449">
          <cell r="A449">
            <v>5.3550000000000004</v>
          </cell>
          <cell r="B449">
            <v>0</v>
          </cell>
          <cell r="C449">
            <v>0</v>
          </cell>
          <cell r="D449">
            <v>0.37</v>
          </cell>
          <cell r="E449">
            <v>1.28</v>
          </cell>
          <cell r="F449">
            <v>1.95242</v>
          </cell>
          <cell r="G449">
            <v>7.0401493930905695E-2</v>
          </cell>
        </row>
        <row r="450">
          <cell r="A450">
            <v>2.9129999999999998</v>
          </cell>
          <cell r="B450">
            <v>0</v>
          </cell>
          <cell r="C450">
            <v>1</v>
          </cell>
          <cell r="D450">
            <v>0.05</v>
          </cell>
          <cell r="E450">
            <v>2.94</v>
          </cell>
          <cell r="F450">
            <v>2.08724</v>
          </cell>
          <cell r="G450">
            <v>0.15379334019910745</v>
          </cell>
        </row>
        <row r="451">
          <cell r="A451">
            <v>1.41</v>
          </cell>
          <cell r="B451">
            <v>0</v>
          </cell>
          <cell r="C451">
            <v>0</v>
          </cell>
          <cell r="D451">
            <v>0.18</v>
          </cell>
          <cell r="E451">
            <v>2.4300000000000002</v>
          </cell>
          <cell r="F451">
            <v>0.77309000000000005</v>
          </cell>
          <cell r="G451">
            <v>7.5177304964539005E-2</v>
          </cell>
        </row>
        <row r="452">
          <cell r="A452">
            <v>2.4079999999999999</v>
          </cell>
          <cell r="B452">
            <v>0</v>
          </cell>
          <cell r="C452">
            <v>0</v>
          </cell>
          <cell r="D452">
            <v>0.56999999999999995</v>
          </cell>
          <cell r="E452">
            <v>0.93</v>
          </cell>
          <cell r="F452">
            <v>1.21546</v>
          </cell>
          <cell r="G452">
            <v>0.17358803986710963</v>
          </cell>
        </row>
        <row r="453">
          <cell r="A453">
            <v>2.3380000000000001</v>
          </cell>
          <cell r="B453">
            <v>0</v>
          </cell>
          <cell r="C453">
            <v>0</v>
          </cell>
          <cell r="D453">
            <v>0.15</v>
          </cell>
          <cell r="E453">
            <v>1.25</v>
          </cell>
          <cell r="F453">
            <v>0.93484</v>
          </cell>
          <cell r="G453">
            <v>0.65012831479897348</v>
          </cell>
        </row>
        <row r="454">
          <cell r="A454">
            <v>3.7290000000000001</v>
          </cell>
          <cell r="B454">
            <v>0</v>
          </cell>
          <cell r="C454">
            <v>0</v>
          </cell>
          <cell r="D454">
            <v>0.35</v>
          </cell>
          <cell r="E454">
            <v>2.2999999999999998</v>
          </cell>
          <cell r="F454">
            <v>1.64575</v>
          </cell>
          <cell r="G454">
            <v>0.16760525610083132</v>
          </cell>
        </row>
        <row r="455">
          <cell r="A455">
            <v>4.2720000000000002</v>
          </cell>
          <cell r="B455">
            <v>0</v>
          </cell>
          <cell r="C455">
            <v>0</v>
          </cell>
          <cell r="D455">
            <v>0.49</v>
          </cell>
          <cell r="E455">
            <v>1.55</v>
          </cell>
          <cell r="F455">
            <v>1.0549999999999999</v>
          </cell>
          <cell r="G455">
            <v>0.398876404494382</v>
          </cell>
        </row>
        <row r="456">
          <cell r="A456">
            <v>3.6360000000000001</v>
          </cell>
          <cell r="B456">
            <v>0</v>
          </cell>
          <cell r="C456">
            <v>0</v>
          </cell>
          <cell r="D456">
            <v>0.56999999999999995</v>
          </cell>
          <cell r="E456">
            <v>1.75</v>
          </cell>
          <cell r="F456">
            <v>0.81721999999999995</v>
          </cell>
          <cell r="G456">
            <v>0.48102310231023104</v>
          </cell>
        </row>
        <row r="457">
          <cell r="A457">
            <v>1.0580000000000001</v>
          </cell>
          <cell r="B457">
            <v>0</v>
          </cell>
          <cell r="C457">
            <v>0</v>
          </cell>
          <cell r="D457">
            <v>0.28000000000000003</v>
          </cell>
          <cell r="E457">
            <v>2.23</v>
          </cell>
          <cell r="F457">
            <v>0.69450999999999996</v>
          </cell>
          <cell r="G457">
            <v>1.6068052930056712E-2</v>
          </cell>
        </row>
        <row r="458">
          <cell r="A458">
            <v>3.2280000000000002</v>
          </cell>
          <cell r="B458">
            <v>0</v>
          </cell>
          <cell r="C458">
            <v>0</v>
          </cell>
          <cell r="D458">
            <v>0.24</v>
          </cell>
          <cell r="E458">
            <v>1.38</v>
          </cell>
          <cell r="F458">
            <v>1.0460700000000001</v>
          </cell>
          <cell r="G458">
            <v>0.36028500619578685</v>
          </cell>
        </row>
        <row r="459">
          <cell r="A459">
            <v>1.4730000000000001</v>
          </cell>
          <cell r="B459">
            <v>0</v>
          </cell>
          <cell r="C459">
            <v>0</v>
          </cell>
          <cell r="D459">
            <v>0.38</v>
          </cell>
          <cell r="E459">
            <v>2.2599999999999998</v>
          </cell>
          <cell r="F459">
            <v>0.94899999999999995</v>
          </cell>
          <cell r="G459">
            <v>5.4310930074677527E-3</v>
          </cell>
        </row>
        <row r="460">
          <cell r="A460">
            <v>1.5289999999999999</v>
          </cell>
          <cell r="B460">
            <v>0</v>
          </cell>
          <cell r="C460">
            <v>0</v>
          </cell>
          <cell r="D460">
            <v>0.13</v>
          </cell>
          <cell r="E460">
            <v>2.23</v>
          </cell>
          <cell r="F460">
            <v>0.74411000000000005</v>
          </cell>
          <cell r="G460">
            <v>0.75670372792674956</v>
          </cell>
        </row>
        <row r="461">
          <cell r="A461">
            <v>2.2854999999999999</v>
          </cell>
          <cell r="B461">
            <v>0</v>
          </cell>
          <cell r="C461">
            <v>0</v>
          </cell>
          <cell r="D461">
            <v>0.09</v>
          </cell>
          <cell r="E461">
            <v>2.15</v>
          </cell>
          <cell r="F461">
            <v>0.85463</v>
          </cell>
          <cell r="G461">
            <v>0.23167796980966965</v>
          </cell>
        </row>
        <row r="462">
          <cell r="A462">
            <v>1.101</v>
          </cell>
          <cell r="B462">
            <v>0</v>
          </cell>
          <cell r="C462">
            <v>0</v>
          </cell>
          <cell r="D462">
            <v>0.15</v>
          </cell>
          <cell r="E462">
            <v>1.7</v>
          </cell>
          <cell r="F462">
            <v>0.57545000000000002</v>
          </cell>
          <cell r="G462">
            <v>0.73932788374205261</v>
          </cell>
        </row>
        <row r="463">
          <cell r="A463">
            <v>2.456</v>
          </cell>
          <cell r="B463">
            <v>0</v>
          </cell>
          <cell r="C463">
            <v>0</v>
          </cell>
          <cell r="D463">
            <v>0.39</v>
          </cell>
          <cell r="E463">
            <v>1.43</v>
          </cell>
          <cell r="F463">
            <v>1.2200299999999999</v>
          </cell>
          <cell r="G463">
            <v>0.12785016286644951</v>
          </cell>
        </row>
        <row r="464">
          <cell r="A464">
            <v>2.3330000000000002</v>
          </cell>
          <cell r="B464">
            <v>0</v>
          </cell>
          <cell r="C464">
            <v>0</v>
          </cell>
          <cell r="D464">
            <v>0.28000000000000003</v>
          </cell>
          <cell r="E464">
            <v>1.68</v>
          </cell>
          <cell r="F464">
            <v>1.2574799999999999</v>
          </cell>
          <cell r="G464">
            <v>0.14873553364766393</v>
          </cell>
        </row>
        <row r="465">
          <cell r="A465">
            <v>5.59</v>
          </cell>
          <cell r="B465">
            <v>0</v>
          </cell>
          <cell r="C465">
            <v>0</v>
          </cell>
          <cell r="D465">
            <v>7.0000000000000007E-2</v>
          </cell>
          <cell r="E465">
            <v>2.0299999999999998</v>
          </cell>
          <cell r="F465">
            <v>1.1947399999999999</v>
          </cell>
          <cell r="G465">
            <v>0.66457960644007152</v>
          </cell>
        </row>
        <row r="466">
          <cell r="A466">
            <v>9.0370000000000008</v>
          </cell>
          <cell r="B466">
            <v>0</v>
          </cell>
          <cell r="C466">
            <v>0</v>
          </cell>
          <cell r="D466">
            <v>7.0000000000000007E-2</v>
          </cell>
          <cell r="E466">
            <v>1.42</v>
          </cell>
          <cell r="F466">
            <v>1.31732</v>
          </cell>
          <cell r="G466">
            <v>0.7347571096602854</v>
          </cell>
        </row>
        <row r="467">
          <cell r="A467">
            <v>1.81</v>
          </cell>
          <cell r="B467">
            <v>0</v>
          </cell>
          <cell r="C467">
            <v>0</v>
          </cell>
          <cell r="D467">
            <v>0.26</v>
          </cell>
          <cell r="E467">
            <v>1.55</v>
          </cell>
          <cell r="F467">
            <v>1.0070399999999999</v>
          </cell>
          <cell r="G467">
            <v>9.6132596685082866E-2</v>
          </cell>
        </row>
        <row r="468">
          <cell r="A468">
            <v>3.0680000000000001</v>
          </cell>
          <cell r="B468">
            <v>0</v>
          </cell>
          <cell r="C468">
            <v>0</v>
          </cell>
          <cell r="D468">
            <v>0.14000000000000001</v>
          </cell>
          <cell r="E468">
            <v>2.0099999999999998</v>
          </cell>
          <cell r="F468">
            <v>0.68918000000000001</v>
          </cell>
          <cell r="G468">
            <v>0.77542372881355925</v>
          </cell>
        </row>
        <row r="469">
          <cell r="A469">
            <v>1.1345000000000001</v>
          </cell>
          <cell r="B469">
            <v>0</v>
          </cell>
          <cell r="C469">
            <v>0</v>
          </cell>
          <cell r="D469">
            <v>0.18</v>
          </cell>
          <cell r="E469">
            <v>1.92</v>
          </cell>
          <cell r="F469">
            <v>1.1012900000000001</v>
          </cell>
          <cell r="G469">
            <v>-6.743058616130454E-2</v>
          </cell>
        </row>
        <row r="470">
          <cell r="A470">
            <v>2.7080000000000002</v>
          </cell>
          <cell r="B470">
            <v>0</v>
          </cell>
          <cell r="C470">
            <v>0</v>
          </cell>
          <cell r="D470">
            <v>0.28999999999999998</v>
          </cell>
          <cell r="E470">
            <v>1.73</v>
          </cell>
          <cell r="F470">
            <v>0.86629999999999996</v>
          </cell>
          <cell r="G470">
            <v>0.4479320531757755</v>
          </cell>
        </row>
        <row r="471">
          <cell r="A471">
            <v>2.6585000000000001</v>
          </cell>
          <cell r="B471">
            <v>0</v>
          </cell>
          <cell r="C471">
            <v>0</v>
          </cell>
          <cell r="D471">
            <v>0.2</v>
          </cell>
          <cell r="E471">
            <v>1.21</v>
          </cell>
          <cell r="F471">
            <v>0.99711000000000005</v>
          </cell>
          <cell r="G471">
            <v>0.43765281173594128</v>
          </cell>
        </row>
        <row r="472">
          <cell r="A472">
            <v>2.0455000000000001</v>
          </cell>
          <cell r="B472">
            <v>0</v>
          </cell>
          <cell r="C472">
            <v>0</v>
          </cell>
          <cell r="D472">
            <v>0.11</v>
          </cell>
          <cell r="E472">
            <v>1.34</v>
          </cell>
          <cell r="F472">
            <v>1.2392000000000001</v>
          </cell>
          <cell r="G472">
            <v>0.16744072353947689</v>
          </cell>
        </row>
        <row r="473">
          <cell r="A473">
            <v>2.3685</v>
          </cell>
          <cell r="B473">
            <v>0</v>
          </cell>
          <cell r="C473">
            <v>0</v>
          </cell>
          <cell r="D473">
            <v>0.19</v>
          </cell>
          <cell r="E473">
            <v>1.72</v>
          </cell>
          <cell r="F473">
            <v>1.08145</v>
          </cell>
          <cell r="G473">
            <v>0.20624868059953555</v>
          </cell>
        </row>
        <row r="474">
          <cell r="A474">
            <v>4.351</v>
          </cell>
          <cell r="B474">
            <v>1</v>
          </cell>
          <cell r="C474">
            <v>0</v>
          </cell>
          <cell r="D474">
            <v>0.06</v>
          </cell>
          <cell r="E474">
            <v>0.72</v>
          </cell>
          <cell r="F474">
            <v>1.26922</v>
          </cell>
          <cell r="G474">
            <v>0.38014249597793609</v>
          </cell>
        </row>
        <row r="475">
          <cell r="A475">
            <v>1.5069999999999999</v>
          </cell>
          <cell r="B475">
            <v>0</v>
          </cell>
          <cell r="C475">
            <v>0</v>
          </cell>
          <cell r="D475">
            <v>0.3</v>
          </cell>
          <cell r="E475">
            <v>2.25</v>
          </cell>
          <cell r="F475">
            <v>0.86782000000000004</v>
          </cell>
          <cell r="G475">
            <v>0.71665560716655619</v>
          </cell>
        </row>
        <row r="476">
          <cell r="A476">
            <v>2.274</v>
          </cell>
          <cell r="B476">
            <v>0</v>
          </cell>
          <cell r="C476">
            <v>0</v>
          </cell>
          <cell r="D476">
            <v>0.25</v>
          </cell>
          <cell r="E476">
            <v>1.8</v>
          </cell>
          <cell r="F476">
            <v>0.63995000000000002</v>
          </cell>
          <cell r="G476">
            <v>0.43755496921723835</v>
          </cell>
        </row>
        <row r="477">
          <cell r="A477">
            <v>3.0920000000000001</v>
          </cell>
          <cell r="B477">
            <v>0</v>
          </cell>
          <cell r="C477">
            <v>0</v>
          </cell>
          <cell r="D477">
            <v>0.36</v>
          </cell>
          <cell r="E477">
            <v>1.7</v>
          </cell>
          <cell r="F477">
            <v>1.23068</v>
          </cell>
          <cell r="G477">
            <v>0.35090556274256141</v>
          </cell>
        </row>
        <row r="478">
          <cell r="A478">
            <v>1.25</v>
          </cell>
          <cell r="B478">
            <v>1</v>
          </cell>
          <cell r="C478">
            <v>0</v>
          </cell>
          <cell r="D478">
            <v>0.18</v>
          </cell>
          <cell r="E478">
            <v>1.57</v>
          </cell>
          <cell r="F478">
            <v>0.93532000000000004</v>
          </cell>
          <cell r="G478">
            <v>-8.7999999999999995E-2</v>
          </cell>
        </row>
        <row r="479">
          <cell r="A479">
            <v>4.0025000000000004</v>
          </cell>
          <cell r="B479">
            <v>0</v>
          </cell>
          <cell r="C479">
            <v>0</v>
          </cell>
          <cell r="D479">
            <v>0.76</v>
          </cell>
          <cell r="E479">
            <v>2.69</v>
          </cell>
          <cell r="F479">
            <v>2.4283800000000002</v>
          </cell>
          <cell r="G479">
            <v>-8.7445346658338529E-4</v>
          </cell>
        </row>
        <row r="480">
          <cell r="A480">
            <v>2.4754999999999998</v>
          </cell>
          <cell r="B480">
            <v>0</v>
          </cell>
          <cell r="C480">
            <v>0</v>
          </cell>
          <cell r="D480">
            <v>0.11</v>
          </cell>
          <cell r="E480">
            <v>2.5</v>
          </cell>
          <cell r="F480">
            <v>0.88278999999999996</v>
          </cell>
          <cell r="G480">
            <v>0.42072308624520305</v>
          </cell>
        </row>
        <row r="481">
          <cell r="A481">
            <v>2.0964999999999998</v>
          </cell>
          <cell r="B481">
            <v>0</v>
          </cell>
          <cell r="C481">
            <v>0</v>
          </cell>
          <cell r="D481">
            <v>0.16</v>
          </cell>
          <cell r="E481">
            <v>1.06</v>
          </cell>
          <cell r="F481">
            <v>0.70350000000000001</v>
          </cell>
          <cell r="G481">
            <v>0.412830908657286</v>
          </cell>
        </row>
        <row r="482">
          <cell r="A482">
            <v>2.2334999999999998</v>
          </cell>
          <cell r="B482">
            <v>0</v>
          </cell>
          <cell r="C482">
            <v>0</v>
          </cell>
          <cell r="D482">
            <v>0.13</v>
          </cell>
          <cell r="E482">
            <v>1.36</v>
          </cell>
          <cell r="F482">
            <v>1.4266099999999999</v>
          </cell>
          <cell r="G482">
            <v>-3.4698903066935308E-2</v>
          </cell>
        </row>
        <row r="483">
          <cell r="A483">
            <v>6.4554999999999998</v>
          </cell>
          <cell r="B483">
            <v>0</v>
          </cell>
          <cell r="C483">
            <v>0</v>
          </cell>
          <cell r="D483">
            <v>0.2</v>
          </cell>
          <cell r="E483">
            <v>1.72</v>
          </cell>
          <cell r="F483">
            <v>1.5974999999999999</v>
          </cell>
          <cell r="G483">
            <v>0.28603516381380217</v>
          </cell>
        </row>
        <row r="484">
          <cell r="A484">
            <v>2.9820000000000002</v>
          </cell>
          <cell r="B484">
            <v>0</v>
          </cell>
          <cell r="C484">
            <v>0</v>
          </cell>
          <cell r="D484">
            <v>0.19</v>
          </cell>
          <cell r="E484">
            <v>0.95</v>
          </cell>
          <cell r="F484">
            <v>1.3210200000000001</v>
          </cell>
          <cell r="G484">
            <v>0.61267605633802813</v>
          </cell>
        </row>
        <row r="485">
          <cell r="A485">
            <v>4.1849999999999996</v>
          </cell>
          <cell r="B485">
            <v>0</v>
          </cell>
          <cell r="C485">
            <v>1</v>
          </cell>
          <cell r="D485">
            <v>0.3</v>
          </cell>
          <cell r="E485">
            <v>1.46</v>
          </cell>
          <cell r="F485">
            <v>1.3045100000000001</v>
          </cell>
          <cell r="G485">
            <v>0.41577060931899645</v>
          </cell>
        </row>
        <row r="486">
          <cell r="A486">
            <v>-7.8E-2</v>
          </cell>
          <cell r="B486">
            <v>1</v>
          </cell>
          <cell r="C486">
            <v>0</v>
          </cell>
          <cell r="D486">
            <v>0.2</v>
          </cell>
          <cell r="E486">
            <v>0.78</v>
          </cell>
          <cell r="F486">
            <v>0.7581</v>
          </cell>
          <cell r="G486">
            <v>11.923076923076923</v>
          </cell>
        </row>
        <row r="487">
          <cell r="A487">
            <v>1.4630000000000001</v>
          </cell>
          <cell r="B487">
            <v>0</v>
          </cell>
          <cell r="C487">
            <v>0</v>
          </cell>
          <cell r="D487">
            <v>0.16</v>
          </cell>
          <cell r="E487">
            <v>1.99</v>
          </cell>
          <cell r="F487">
            <v>0.91774</v>
          </cell>
          <cell r="G487">
            <v>-1.9138755980861243E-2</v>
          </cell>
        </row>
        <row r="488">
          <cell r="A488">
            <v>2.0299999999999998</v>
          </cell>
          <cell r="B488">
            <v>0</v>
          </cell>
          <cell r="C488">
            <v>0</v>
          </cell>
          <cell r="D488">
            <v>0.34</v>
          </cell>
          <cell r="E488">
            <v>0.89</v>
          </cell>
          <cell r="F488">
            <v>0.97231000000000001</v>
          </cell>
          <cell r="G488">
            <v>0.22167487684729067</v>
          </cell>
        </row>
        <row r="489">
          <cell r="A489">
            <v>2.3450000000000002</v>
          </cell>
          <cell r="B489">
            <v>0</v>
          </cell>
          <cell r="C489">
            <v>0</v>
          </cell>
          <cell r="D489">
            <v>0.13</v>
          </cell>
          <cell r="E489">
            <v>2.37</v>
          </cell>
          <cell r="F489">
            <v>1.17571</v>
          </cell>
          <cell r="G489">
            <v>-6.524520255863539E-2</v>
          </cell>
        </row>
        <row r="490">
          <cell r="A490">
            <v>1.0555000000000001</v>
          </cell>
          <cell r="B490">
            <v>0</v>
          </cell>
          <cell r="C490">
            <v>0</v>
          </cell>
          <cell r="D490">
            <v>0.28000000000000003</v>
          </cell>
          <cell r="E490">
            <v>1.96</v>
          </cell>
          <cell r="F490">
            <v>0.67466999999999999</v>
          </cell>
          <cell r="G490">
            <v>-0.11795357650402652</v>
          </cell>
        </row>
        <row r="491">
          <cell r="A491">
            <v>3.915</v>
          </cell>
          <cell r="B491">
            <v>0</v>
          </cell>
          <cell r="C491">
            <v>0</v>
          </cell>
          <cell r="D491">
            <v>0.23</v>
          </cell>
          <cell r="E491">
            <v>1.37</v>
          </cell>
          <cell r="F491">
            <v>2.1259999999999999</v>
          </cell>
          <cell r="G491">
            <v>0.19744572158365262</v>
          </cell>
        </row>
        <row r="492">
          <cell r="A492">
            <v>3.2130000000000001</v>
          </cell>
          <cell r="B492">
            <v>0</v>
          </cell>
          <cell r="C492">
            <v>0</v>
          </cell>
          <cell r="D492">
            <v>0.15</v>
          </cell>
          <cell r="E492">
            <v>0.8</v>
          </cell>
          <cell r="F492">
            <v>0.98355999999999999</v>
          </cell>
          <cell r="G492">
            <v>0.42608154372860252</v>
          </cell>
        </row>
        <row r="493">
          <cell r="A493">
            <v>4.5609999999999999</v>
          </cell>
          <cell r="B493">
            <v>0</v>
          </cell>
          <cell r="C493">
            <v>0</v>
          </cell>
          <cell r="D493">
            <v>0.28000000000000003</v>
          </cell>
          <cell r="E493">
            <v>2.0699999999999998</v>
          </cell>
          <cell r="F493">
            <v>1.2789299999999999</v>
          </cell>
          <cell r="G493">
            <v>0.3762332821749616</v>
          </cell>
        </row>
        <row r="494">
          <cell r="A494">
            <v>0.96899999999999997</v>
          </cell>
          <cell r="B494">
            <v>0</v>
          </cell>
          <cell r="C494">
            <v>0</v>
          </cell>
          <cell r="D494">
            <v>0.11</v>
          </cell>
          <cell r="E494">
            <v>0.9</v>
          </cell>
          <cell r="F494">
            <v>0.54549999999999998</v>
          </cell>
          <cell r="G494">
            <v>0.69040247678018585</v>
          </cell>
        </row>
        <row r="495">
          <cell r="A495">
            <v>2.2475000000000001</v>
          </cell>
          <cell r="B495">
            <v>0</v>
          </cell>
          <cell r="C495">
            <v>0</v>
          </cell>
          <cell r="D495">
            <v>0.24</v>
          </cell>
          <cell r="E495">
            <v>2.39</v>
          </cell>
          <cell r="F495">
            <v>0.66949000000000003</v>
          </cell>
          <cell r="G495">
            <v>0.44160177975528364</v>
          </cell>
        </row>
        <row r="496">
          <cell r="A496">
            <v>6.4965000000000002</v>
          </cell>
          <cell r="B496">
            <v>1</v>
          </cell>
          <cell r="C496">
            <v>0</v>
          </cell>
          <cell r="D496">
            <v>0.09</v>
          </cell>
          <cell r="E496">
            <v>1.8</v>
          </cell>
          <cell r="F496">
            <v>0.97470000000000001</v>
          </cell>
          <cell r="G496">
            <v>0.86885245901639341</v>
          </cell>
        </row>
        <row r="497">
          <cell r="A497">
            <v>3.6495000000000002</v>
          </cell>
          <cell r="B497">
            <v>0</v>
          </cell>
          <cell r="C497">
            <v>0</v>
          </cell>
          <cell r="D497">
            <v>0.12</v>
          </cell>
          <cell r="E497">
            <v>2.33</v>
          </cell>
          <cell r="F497">
            <v>0.85767000000000004</v>
          </cell>
          <cell r="G497">
            <v>0.6476229620495958</v>
          </cell>
        </row>
        <row r="498">
          <cell r="A498">
            <v>4.2845000000000004</v>
          </cell>
          <cell r="B498">
            <v>1</v>
          </cell>
          <cell r="C498">
            <v>0</v>
          </cell>
          <cell r="D498">
            <v>0.36</v>
          </cell>
          <cell r="E498">
            <v>2.0499999999999998</v>
          </cell>
          <cell r="F498">
            <v>1.1519200000000001</v>
          </cell>
          <cell r="G498">
            <v>0.93301435406698552</v>
          </cell>
        </row>
        <row r="499">
          <cell r="A499">
            <v>2.9980000000000002</v>
          </cell>
          <cell r="B499">
            <v>1</v>
          </cell>
          <cell r="C499">
            <v>0</v>
          </cell>
          <cell r="D499">
            <v>0.13</v>
          </cell>
          <cell r="E499">
            <v>0.82</v>
          </cell>
          <cell r="F499">
            <v>0.76480000000000004</v>
          </cell>
          <cell r="G499">
            <v>0.37458305537024678</v>
          </cell>
        </row>
        <row r="500">
          <cell r="A500">
            <v>4.0744999999999996</v>
          </cell>
          <cell r="B500">
            <v>0</v>
          </cell>
          <cell r="C500">
            <v>0</v>
          </cell>
          <cell r="D500">
            <v>0.18</v>
          </cell>
          <cell r="E500">
            <v>1.64</v>
          </cell>
          <cell r="F500">
            <v>0.61041999999999996</v>
          </cell>
          <cell r="G500">
            <v>0.86894097435268147</v>
          </cell>
        </row>
        <row r="501">
          <cell r="A501">
            <v>1.7270000000000001</v>
          </cell>
          <cell r="B501">
            <v>0</v>
          </cell>
          <cell r="C501">
            <v>0</v>
          </cell>
          <cell r="D501">
            <v>0.18</v>
          </cell>
          <cell r="E501">
            <v>2.57</v>
          </cell>
          <cell r="F501">
            <v>0.73043000000000002</v>
          </cell>
          <cell r="G501">
            <v>0.68326577880717998</v>
          </cell>
        </row>
        <row r="502">
          <cell r="A502">
            <v>2.4729999999999999</v>
          </cell>
          <cell r="B502">
            <v>0</v>
          </cell>
          <cell r="C502">
            <v>0</v>
          </cell>
          <cell r="D502">
            <v>0.28000000000000003</v>
          </cell>
          <cell r="E502">
            <v>0.82</v>
          </cell>
          <cell r="F502">
            <v>1.32914</v>
          </cell>
          <cell r="G502">
            <v>0.27456530529720991</v>
          </cell>
        </row>
        <row r="503">
          <cell r="A503">
            <v>3.4180000000000001</v>
          </cell>
          <cell r="B503">
            <v>0</v>
          </cell>
          <cell r="C503">
            <v>0</v>
          </cell>
          <cell r="D503">
            <v>0.28999999999999998</v>
          </cell>
          <cell r="E503">
            <v>2.6</v>
          </cell>
          <cell r="F503">
            <v>1.083</v>
          </cell>
          <cell r="G503">
            <v>0.64365125804564072</v>
          </cell>
        </row>
        <row r="504">
          <cell r="A504">
            <v>4.0650000000000004</v>
          </cell>
          <cell r="B504">
            <v>0</v>
          </cell>
          <cell r="C504">
            <v>0</v>
          </cell>
          <cell r="D504">
            <v>0.27</v>
          </cell>
          <cell r="E504">
            <v>1.95</v>
          </cell>
          <cell r="F504">
            <v>1.30945</v>
          </cell>
          <cell r="G504">
            <v>0.43911439114391138</v>
          </cell>
        </row>
        <row r="505">
          <cell r="A505">
            <v>4.34</v>
          </cell>
          <cell r="B505">
            <v>0</v>
          </cell>
          <cell r="C505">
            <v>0</v>
          </cell>
          <cell r="D505">
            <v>0.15</v>
          </cell>
          <cell r="E505">
            <v>1.31</v>
          </cell>
          <cell r="F505">
            <v>1.2799100000000001</v>
          </cell>
          <cell r="G505">
            <v>0.51359447004608294</v>
          </cell>
        </row>
        <row r="506">
          <cell r="A506">
            <v>2.9289999999999998</v>
          </cell>
          <cell r="B506">
            <v>0</v>
          </cell>
          <cell r="C506">
            <v>0</v>
          </cell>
          <cell r="D506">
            <v>0.08</v>
          </cell>
          <cell r="E506">
            <v>2.63</v>
          </cell>
          <cell r="F506">
            <v>1.51742</v>
          </cell>
          <cell r="G506">
            <v>0.67634004779788326</v>
          </cell>
        </row>
        <row r="507">
          <cell r="A507">
            <v>1.6775</v>
          </cell>
          <cell r="B507">
            <v>0</v>
          </cell>
          <cell r="C507">
            <v>0</v>
          </cell>
          <cell r="D507">
            <v>0.22</v>
          </cell>
          <cell r="E507">
            <v>1.73</v>
          </cell>
          <cell r="F507">
            <v>0.83331</v>
          </cell>
          <cell r="G507">
            <v>0.13084947839046199</v>
          </cell>
        </row>
        <row r="508">
          <cell r="A508">
            <v>1.8125</v>
          </cell>
          <cell r="B508">
            <v>0</v>
          </cell>
          <cell r="C508">
            <v>0</v>
          </cell>
          <cell r="D508">
            <v>0.25</v>
          </cell>
          <cell r="E508">
            <v>0.62</v>
          </cell>
          <cell r="F508">
            <v>0.88200000000000001</v>
          </cell>
          <cell r="G508">
            <v>0.14868965517241381</v>
          </cell>
        </row>
        <row r="509">
          <cell r="A509">
            <v>2.0495000000000001</v>
          </cell>
          <cell r="B509">
            <v>0</v>
          </cell>
          <cell r="C509">
            <v>0</v>
          </cell>
          <cell r="D509">
            <v>0.14000000000000001</v>
          </cell>
          <cell r="E509">
            <v>2.46</v>
          </cell>
          <cell r="F509">
            <v>0.81357000000000002</v>
          </cell>
          <cell r="G509">
            <v>0.14662112710417174</v>
          </cell>
        </row>
        <row r="510">
          <cell r="A510">
            <v>1.6519999999999999</v>
          </cell>
          <cell r="B510">
            <v>0</v>
          </cell>
          <cell r="C510">
            <v>0</v>
          </cell>
          <cell r="D510">
            <v>0.22</v>
          </cell>
          <cell r="E510">
            <v>1.89</v>
          </cell>
          <cell r="F510">
            <v>0.89593999999999996</v>
          </cell>
          <cell r="G510">
            <v>0.12953995157384987</v>
          </cell>
        </row>
        <row r="511">
          <cell r="A511">
            <v>6.5369999999999999</v>
          </cell>
          <cell r="B511">
            <v>0</v>
          </cell>
          <cell r="C511">
            <v>0</v>
          </cell>
          <cell r="D511">
            <v>0.18</v>
          </cell>
          <cell r="E511">
            <v>2.5</v>
          </cell>
          <cell r="F511">
            <v>1.3725099999999999</v>
          </cell>
          <cell r="G511">
            <v>0.34388863392993729</v>
          </cell>
        </row>
        <row r="512">
          <cell r="A512">
            <v>1.8979999999999999</v>
          </cell>
          <cell r="B512">
            <v>0</v>
          </cell>
          <cell r="C512">
            <v>0</v>
          </cell>
          <cell r="D512">
            <v>0.13</v>
          </cell>
          <cell r="E512">
            <v>1.56</v>
          </cell>
          <cell r="F512">
            <v>0.71379000000000004</v>
          </cell>
          <cell r="G512">
            <v>0.71812434141201265</v>
          </cell>
        </row>
        <row r="513">
          <cell r="A513">
            <v>2.3885000000000001</v>
          </cell>
          <cell r="B513">
            <v>0</v>
          </cell>
          <cell r="C513">
            <v>0</v>
          </cell>
          <cell r="D513">
            <v>0.1</v>
          </cell>
          <cell r="E513">
            <v>1.84</v>
          </cell>
          <cell r="F513">
            <v>0.88314000000000004</v>
          </cell>
          <cell r="G513">
            <v>0.62110110948293906</v>
          </cell>
        </row>
        <row r="514">
          <cell r="A514">
            <v>2.742</v>
          </cell>
          <cell r="B514">
            <v>1</v>
          </cell>
          <cell r="C514">
            <v>0</v>
          </cell>
          <cell r="D514">
            <v>0.35</v>
          </cell>
          <cell r="E514">
            <v>0.93</v>
          </cell>
          <cell r="F514">
            <v>1.24939</v>
          </cell>
          <cell r="G514">
            <v>0.65827862873814735</v>
          </cell>
        </row>
        <row r="515">
          <cell r="A515">
            <v>3.84</v>
          </cell>
          <cell r="B515">
            <v>0</v>
          </cell>
          <cell r="C515">
            <v>0</v>
          </cell>
          <cell r="D515">
            <v>0.18</v>
          </cell>
          <cell r="E515">
            <v>2.88</v>
          </cell>
          <cell r="F515">
            <v>1.1538900000000001</v>
          </cell>
          <cell r="G515">
            <v>0.46250000000000002</v>
          </cell>
        </row>
        <row r="516">
          <cell r="A516">
            <v>3.2759999999999998</v>
          </cell>
          <cell r="B516">
            <v>0</v>
          </cell>
          <cell r="C516">
            <v>0</v>
          </cell>
          <cell r="D516">
            <v>0.36</v>
          </cell>
          <cell r="E516">
            <v>2.21</v>
          </cell>
          <cell r="F516">
            <v>1.0728500000000001</v>
          </cell>
          <cell r="G516">
            <v>0.50885225885225893</v>
          </cell>
        </row>
        <row r="517">
          <cell r="A517">
            <v>4.5839999999999996</v>
          </cell>
          <cell r="B517">
            <v>0</v>
          </cell>
          <cell r="C517">
            <v>0</v>
          </cell>
          <cell r="D517">
            <v>0.48</v>
          </cell>
          <cell r="E517">
            <v>1.45</v>
          </cell>
          <cell r="F517">
            <v>1.4275899999999999</v>
          </cell>
          <cell r="G517">
            <v>0.45506108202443279</v>
          </cell>
        </row>
        <row r="518">
          <cell r="A518">
            <v>2.5449999999999999</v>
          </cell>
          <cell r="B518">
            <v>0</v>
          </cell>
          <cell r="C518">
            <v>0</v>
          </cell>
          <cell r="D518">
            <v>0.24</v>
          </cell>
          <cell r="E518">
            <v>1</v>
          </cell>
          <cell r="F518">
            <v>0.93989</v>
          </cell>
          <cell r="G518">
            <v>0.35402750491159135</v>
          </cell>
        </row>
        <row r="519">
          <cell r="A519">
            <v>3.2025000000000001</v>
          </cell>
          <cell r="B519">
            <v>0</v>
          </cell>
          <cell r="C519">
            <v>0</v>
          </cell>
          <cell r="D519">
            <v>0.38</v>
          </cell>
          <cell r="E519">
            <v>1.1499999999999999</v>
          </cell>
          <cell r="F519">
            <v>1.2208399999999999</v>
          </cell>
          <cell r="G519">
            <v>0.28524590163934427</v>
          </cell>
        </row>
        <row r="520">
          <cell r="A520">
            <v>5.6539999999999999</v>
          </cell>
          <cell r="B520">
            <v>0</v>
          </cell>
          <cell r="C520">
            <v>0</v>
          </cell>
          <cell r="D520">
            <v>0.16</v>
          </cell>
          <cell r="E520">
            <v>1.96</v>
          </cell>
          <cell r="F520">
            <v>1.1273</v>
          </cell>
          <cell r="G520">
            <v>0.70109656880084892</v>
          </cell>
        </row>
        <row r="521">
          <cell r="A521">
            <v>3.1280000000000001</v>
          </cell>
          <cell r="B521">
            <v>0</v>
          </cell>
          <cell r="C521">
            <v>0</v>
          </cell>
          <cell r="D521">
            <v>0.15</v>
          </cell>
          <cell r="E521">
            <v>1.69</v>
          </cell>
          <cell r="F521">
            <v>1.1519200000000001</v>
          </cell>
          <cell r="G521">
            <v>0.44789002557544755</v>
          </cell>
        </row>
        <row r="522">
          <cell r="A522">
            <v>5.1660000000000004</v>
          </cell>
          <cell r="B522">
            <v>0</v>
          </cell>
          <cell r="C522">
            <v>0</v>
          </cell>
          <cell r="D522">
            <v>0.2</v>
          </cell>
          <cell r="E522">
            <v>1.37</v>
          </cell>
          <cell r="F522">
            <v>1.89754</v>
          </cell>
          <cell r="G522">
            <v>0.45838172667440957</v>
          </cell>
        </row>
        <row r="523">
          <cell r="A523">
            <v>4.0549999999999997</v>
          </cell>
          <cell r="B523">
            <v>0</v>
          </cell>
          <cell r="C523">
            <v>0</v>
          </cell>
          <cell r="D523">
            <v>0.15</v>
          </cell>
          <cell r="E523">
            <v>1.31</v>
          </cell>
          <cell r="F523">
            <v>1.23237</v>
          </cell>
          <cell r="G523">
            <v>0.46831072749691743</v>
          </cell>
        </row>
        <row r="524">
          <cell r="A524">
            <v>7.327</v>
          </cell>
          <cell r="B524">
            <v>0</v>
          </cell>
          <cell r="C524">
            <v>0</v>
          </cell>
          <cell r="D524">
            <v>0.33</v>
          </cell>
          <cell r="E524">
            <v>1.1200000000000001</v>
          </cell>
          <cell r="F524">
            <v>1.7696499999999999</v>
          </cell>
          <cell r="G524">
            <v>0.52913880169237071</v>
          </cell>
        </row>
        <row r="525">
          <cell r="A525">
            <v>3.1349999999999998</v>
          </cell>
          <cell r="B525">
            <v>0</v>
          </cell>
          <cell r="C525">
            <v>0</v>
          </cell>
          <cell r="D525">
            <v>0.13</v>
          </cell>
          <cell r="E525">
            <v>1.67</v>
          </cell>
          <cell r="F525">
            <v>0.97962000000000005</v>
          </cell>
          <cell r="G525">
            <v>0.54098883572567791</v>
          </cell>
        </row>
        <row r="526">
          <cell r="A526">
            <v>2.2509999999999999</v>
          </cell>
          <cell r="B526">
            <v>0</v>
          </cell>
          <cell r="C526">
            <v>0</v>
          </cell>
          <cell r="D526">
            <v>0.14000000000000001</v>
          </cell>
          <cell r="E526">
            <v>1.2</v>
          </cell>
          <cell r="F526">
            <v>0.77249999999999996</v>
          </cell>
          <cell r="G526">
            <v>0.39982230119946693</v>
          </cell>
        </row>
        <row r="527">
          <cell r="A527">
            <v>2.976</v>
          </cell>
          <cell r="B527">
            <v>0</v>
          </cell>
          <cell r="C527">
            <v>0</v>
          </cell>
          <cell r="D527">
            <v>0.17</v>
          </cell>
          <cell r="E527">
            <v>1.99</v>
          </cell>
          <cell r="F527">
            <v>1.07043</v>
          </cell>
          <cell r="G527">
            <v>0.37533602150537637</v>
          </cell>
        </row>
        <row r="528">
          <cell r="A528">
            <v>4.6100000000000003</v>
          </cell>
          <cell r="B528">
            <v>0</v>
          </cell>
          <cell r="C528">
            <v>1</v>
          </cell>
          <cell r="D528">
            <v>0.28000000000000003</v>
          </cell>
          <cell r="E528">
            <v>1.34</v>
          </cell>
          <cell r="F528">
            <v>1.4423600000000001</v>
          </cell>
          <cell r="G528">
            <v>0.15054229934924077</v>
          </cell>
        </row>
        <row r="529">
          <cell r="A529">
            <v>2.5019999999999998</v>
          </cell>
          <cell r="B529">
            <v>0</v>
          </cell>
          <cell r="C529">
            <v>0</v>
          </cell>
          <cell r="D529">
            <v>7.0000000000000007E-2</v>
          </cell>
          <cell r="E529">
            <v>2.67</v>
          </cell>
          <cell r="F529">
            <v>1.3016099999999999</v>
          </cell>
          <cell r="G529">
            <v>0.34972022382094325</v>
          </cell>
        </row>
        <row r="530">
          <cell r="A530">
            <v>3.0979999999999999</v>
          </cell>
          <cell r="B530">
            <v>0</v>
          </cell>
          <cell r="C530">
            <v>0</v>
          </cell>
          <cell r="D530">
            <v>0.23</v>
          </cell>
          <cell r="E530">
            <v>1.79</v>
          </cell>
          <cell r="F530">
            <v>1.23068</v>
          </cell>
          <cell r="G530">
            <v>0.50355067785668173</v>
          </cell>
        </row>
        <row r="531">
          <cell r="A531">
            <v>3.2549999999999999</v>
          </cell>
          <cell r="B531">
            <v>0</v>
          </cell>
          <cell r="C531">
            <v>0</v>
          </cell>
          <cell r="D531">
            <v>0.25</v>
          </cell>
          <cell r="E531">
            <v>1.95</v>
          </cell>
          <cell r="F531">
            <v>1.1388100000000001</v>
          </cell>
          <cell r="G531">
            <v>0.2328725038402458</v>
          </cell>
        </row>
        <row r="532">
          <cell r="A532">
            <v>3.0270000000000001</v>
          </cell>
          <cell r="B532">
            <v>0</v>
          </cell>
          <cell r="C532">
            <v>0</v>
          </cell>
          <cell r="D532">
            <v>0.19</v>
          </cell>
          <cell r="E532">
            <v>1.52</v>
          </cell>
          <cell r="F532">
            <v>1.3398000000000001</v>
          </cell>
          <cell r="G532">
            <v>0.1149653121902874</v>
          </cell>
        </row>
        <row r="533">
          <cell r="A533">
            <v>1.2390000000000001</v>
          </cell>
          <cell r="B533">
            <v>0</v>
          </cell>
          <cell r="C533">
            <v>0</v>
          </cell>
          <cell r="D533">
            <v>0.06</v>
          </cell>
          <cell r="E533">
            <v>1.29</v>
          </cell>
          <cell r="F533">
            <v>0.33748</v>
          </cell>
          <cell r="G533">
            <v>0.63115415657788532</v>
          </cell>
        </row>
        <row r="534">
          <cell r="A534">
            <v>2.79</v>
          </cell>
          <cell r="B534">
            <v>1</v>
          </cell>
          <cell r="C534">
            <v>0</v>
          </cell>
          <cell r="D534">
            <v>0.2</v>
          </cell>
          <cell r="E534">
            <v>0.76</v>
          </cell>
          <cell r="F534">
            <v>0.78664999999999996</v>
          </cell>
          <cell r="G534">
            <v>0.44336917562724015</v>
          </cell>
        </row>
        <row r="535">
          <cell r="A535">
            <v>2.6349999999999998</v>
          </cell>
          <cell r="B535">
            <v>0</v>
          </cell>
          <cell r="C535">
            <v>0</v>
          </cell>
          <cell r="D535">
            <v>7.0000000000000007E-2</v>
          </cell>
          <cell r="E535">
            <v>1.59</v>
          </cell>
          <cell r="F535">
            <v>0.63497999999999999</v>
          </cell>
          <cell r="G535">
            <v>0.44250474383301708</v>
          </cell>
        </row>
        <row r="536">
          <cell r="A536">
            <v>7.0090000000000003</v>
          </cell>
          <cell r="B536">
            <v>1</v>
          </cell>
          <cell r="C536">
            <v>0</v>
          </cell>
          <cell r="D536">
            <v>0.14000000000000001</v>
          </cell>
          <cell r="E536">
            <v>0.78</v>
          </cell>
          <cell r="F536">
            <v>1.1322300000000001</v>
          </cell>
          <cell r="G536">
            <v>0.69724639748894268</v>
          </cell>
        </row>
        <row r="537">
          <cell r="A537">
            <v>3.2559999999999998</v>
          </cell>
          <cell r="B537">
            <v>0</v>
          </cell>
          <cell r="C537">
            <v>0</v>
          </cell>
          <cell r="D537">
            <v>0.38</v>
          </cell>
          <cell r="E537">
            <v>0.89</v>
          </cell>
          <cell r="F537">
            <v>0.77388000000000001</v>
          </cell>
          <cell r="G537">
            <v>0.51965601965601971</v>
          </cell>
        </row>
        <row r="538">
          <cell r="A538">
            <v>4.069</v>
          </cell>
          <cell r="B538">
            <v>0</v>
          </cell>
          <cell r="C538">
            <v>0</v>
          </cell>
          <cell r="D538">
            <v>0.15</v>
          </cell>
          <cell r="E538">
            <v>2.2400000000000002</v>
          </cell>
          <cell r="F538">
            <v>1.1322300000000001</v>
          </cell>
          <cell r="G538">
            <v>0.58269845170803636</v>
          </cell>
        </row>
        <row r="539">
          <cell r="A539">
            <v>4.9059999999999997</v>
          </cell>
          <cell r="B539">
            <v>0</v>
          </cell>
          <cell r="C539">
            <v>0</v>
          </cell>
          <cell r="D539">
            <v>7.0000000000000007E-2</v>
          </cell>
          <cell r="E539">
            <v>0.53</v>
          </cell>
          <cell r="F539">
            <v>0.78349999999999997</v>
          </cell>
          <cell r="G539">
            <v>0.54504688136975132</v>
          </cell>
        </row>
        <row r="540">
          <cell r="A540">
            <v>2.5430000000000001</v>
          </cell>
          <cell r="B540">
            <v>0</v>
          </cell>
          <cell r="C540">
            <v>0</v>
          </cell>
          <cell r="D540">
            <v>0.14000000000000001</v>
          </cell>
          <cell r="E540">
            <v>1.48</v>
          </cell>
          <cell r="F540">
            <v>0.63502999999999998</v>
          </cell>
          <cell r="G540">
            <v>0.56311443177349585</v>
          </cell>
        </row>
        <row r="541">
          <cell r="A541">
            <v>3.55</v>
          </cell>
          <cell r="B541">
            <v>0</v>
          </cell>
          <cell r="C541">
            <v>0</v>
          </cell>
          <cell r="D541">
            <v>0.16</v>
          </cell>
          <cell r="E541">
            <v>1.1299999999999999</v>
          </cell>
          <cell r="F541">
            <v>0.74824999999999997</v>
          </cell>
          <cell r="G541">
            <v>0.47239436619718311</v>
          </cell>
        </row>
        <row r="542">
          <cell r="A542">
            <v>3.6890000000000001</v>
          </cell>
          <cell r="B542">
            <v>0</v>
          </cell>
          <cell r="C542">
            <v>0</v>
          </cell>
          <cell r="D542">
            <v>0.13</v>
          </cell>
          <cell r="E542">
            <v>1.56</v>
          </cell>
          <cell r="F542">
            <v>0.97031999999999996</v>
          </cell>
          <cell r="G542">
            <v>0.95581458389807528</v>
          </cell>
        </row>
        <row r="543">
          <cell r="A543">
            <v>3.2429999999999999</v>
          </cell>
          <cell r="B543">
            <v>0</v>
          </cell>
          <cell r="C543">
            <v>0</v>
          </cell>
          <cell r="D543">
            <v>0.06</v>
          </cell>
          <cell r="E543">
            <v>0.63</v>
          </cell>
          <cell r="F543">
            <v>0.74980000000000002</v>
          </cell>
          <cell r="G543">
            <v>0.45112550107924765</v>
          </cell>
        </row>
        <row r="544">
          <cell r="A544">
            <v>2.93</v>
          </cell>
          <cell r="B544">
            <v>0</v>
          </cell>
          <cell r="C544">
            <v>1</v>
          </cell>
          <cell r="D544">
            <v>0.04</v>
          </cell>
          <cell r="E544">
            <v>0.57999999999999996</v>
          </cell>
          <cell r="F544">
            <v>0.90578000000000003</v>
          </cell>
          <cell r="G544">
            <v>0.3819112627986348</v>
          </cell>
        </row>
        <row r="545">
          <cell r="A545">
            <v>3.7404999999999999</v>
          </cell>
          <cell r="B545">
            <v>0</v>
          </cell>
          <cell r="C545">
            <v>0</v>
          </cell>
          <cell r="D545">
            <v>0.39</v>
          </cell>
          <cell r="E545">
            <v>2.35</v>
          </cell>
          <cell r="F545">
            <v>1.23068</v>
          </cell>
          <cell r="G545">
            <v>0.34206656864055612</v>
          </cell>
        </row>
        <row r="546">
          <cell r="A546">
            <v>3.319</v>
          </cell>
          <cell r="B546">
            <v>0</v>
          </cell>
          <cell r="C546">
            <v>1</v>
          </cell>
          <cell r="D546">
            <v>0.08</v>
          </cell>
          <cell r="E546">
            <v>1.4314966773855895</v>
          </cell>
          <cell r="F546">
            <v>0.72165999999999997</v>
          </cell>
          <cell r="G546">
            <v>0.50015064778547758</v>
          </cell>
        </row>
        <row r="547">
          <cell r="A547">
            <v>4.2670000000000003</v>
          </cell>
          <cell r="B547">
            <v>0</v>
          </cell>
          <cell r="C547">
            <v>0</v>
          </cell>
          <cell r="D547">
            <v>0.13</v>
          </cell>
          <cell r="E547">
            <v>1.5622021479466901</v>
          </cell>
          <cell r="F547">
            <v>0.93532000000000004</v>
          </cell>
          <cell r="G547">
            <v>0.53433325521443631</v>
          </cell>
        </row>
        <row r="548">
          <cell r="A548">
            <v>5.702</v>
          </cell>
          <cell r="B548">
            <v>0</v>
          </cell>
          <cell r="C548">
            <v>1</v>
          </cell>
          <cell r="D548">
            <v>0.14000000000000001</v>
          </cell>
          <cell r="E548">
            <v>0.8</v>
          </cell>
          <cell r="F548">
            <v>1.02979</v>
          </cell>
          <cell r="G548">
            <v>0.6615222728867064</v>
          </cell>
        </row>
        <row r="549">
          <cell r="A549">
            <v>8.1174999999999997</v>
          </cell>
          <cell r="B549">
            <v>0</v>
          </cell>
          <cell r="C549">
            <v>1</v>
          </cell>
          <cell r="D549">
            <v>0.04</v>
          </cell>
          <cell r="E549">
            <v>1.2587987409821904</v>
          </cell>
          <cell r="F549">
            <v>1.0977699999999999</v>
          </cell>
          <cell r="G549">
            <v>0.69584231598398527</v>
          </cell>
        </row>
        <row r="550">
          <cell r="A550">
            <v>2.9609999999999999</v>
          </cell>
          <cell r="B550">
            <v>0</v>
          </cell>
          <cell r="C550">
            <v>1</v>
          </cell>
          <cell r="D550">
            <v>0.04</v>
          </cell>
          <cell r="E550">
            <v>2.35</v>
          </cell>
          <cell r="F550">
            <v>0.77309000000000005</v>
          </cell>
          <cell r="G550">
            <v>0.47787909490037156</v>
          </cell>
        </row>
        <row r="551">
          <cell r="A551">
            <v>3.12</v>
          </cell>
          <cell r="B551">
            <v>0</v>
          </cell>
          <cell r="C551">
            <v>1</v>
          </cell>
          <cell r="D551">
            <v>0.1</v>
          </cell>
          <cell r="E551">
            <v>2.0299999999999998</v>
          </cell>
          <cell r="F551">
            <v>0.91563000000000005</v>
          </cell>
          <cell r="G551">
            <v>0.55993589743589745</v>
          </cell>
        </row>
        <row r="552">
          <cell r="A552">
            <v>3.4340000000000002</v>
          </cell>
          <cell r="B552">
            <v>0</v>
          </cell>
          <cell r="C552">
            <v>0</v>
          </cell>
          <cell r="D552">
            <v>0.12</v>
          </cell>
          <cell r="E552">
            <v>1.57</v>
          </cell>
          <cell r="F552">
            <v>0.86229</v>
          </cell>
          <cell r="G552">
            <v>0.46563774024461269</v>
          </cell>
        </row>
        <row r="553">
          <cell r="A553">
            <v>2.8220000000000001</v>
          </cell>
          <cell r="B553">
            <v>0</v>
          </cell>
          <cell r="C553">
            <v>0</v>
          </cell>
          <cell r="D553">
            <v>0.16</v>
          </cell>
          <cell r="E553">
            <v>0.21</v>
          </cell>
          <cell r="F553">
            <v>0.71379000000000004</v>
          </cell>
          <cell r="G553">
            <v>0.55740609496810767</v>
          </cell>
        </row>
        <row r="554">
          <cell r="A554">
            <v>6.1660000000000004</v>
          </cell>
          <cell r="B554">
            <v>0</v>
          </cell>
          <cell r="C554">
            <v>1</v>
          </cell>
          <cell r="D554">
            <v>0.17</v>
          </cell>
          <cell r="E554">
            <v>2.25</v>
          </cell>
          <cell r="F554">
            <v>1.0109699999999999</v>
          </cell>
          <cell r="G554">
            <v>0.47405124878365229</v>
          </cell>
        </row>
        <row r="555">
          <cell r="A555">
            <v>3.2429999999999999</v>
          </cell>
          <cell r="B555">
            <v>0</v>
          </cell>
          <cell r="C555">
            <v>1</v>
          </cell>
          <cell r="D555">
            <v>0.06</v>
          </cell>
          <cell r="E555">
            <v>2.5499999999999998</v>
          </cell>
          <cell r="F555">
            <v>0.93593000000000004</v>
          </cell>
          <cell r="G555">
            <v>0.42306506321307435</v>
          </cell>
        </row>
        <row r="556">
          <cell r="A556">
            <v>5.4989999999999997</v>
          </cell>
          <cell r="B556">
            <v>0</v>
          </cell>
          <cell r="C556">
            <v>0</v>
          </cell>
          <cell r="D556">
            <v>0.27</v>
          </cell>
          <cell r="E556">
            <v>1.4608785951796903</v>
          </cell>
          <cell r="F556">
            <v>1.4463699999999999</v>
          </cell>
          <cell r="G556">
            <v>0.40825604655391895</v>
          </cell>
        </row>
        <row r="557">
          <cell r="A557">
            <v>4.4210000000000003</v>
          </cell>
          <cell r="B557">
            <v>0</v>
          </cell>
          <cell r="C557">
            <v>0</v>
          </cell>
          <cell r="D557">
            <v>0.17</v>
          </cell>
          <cell r="E557">
            <v>0.25</v>
          </cell>
          <cell r="F557">
            <v>1.1051299999999999</v>
          </cell>
          <cell r="G557">
            <v>0.31259895951142269</v>
          </cell>
        </row>
        <row r="558">
          <cell r="A558">
            <v>4.8644999999999996</v>
          </cell>
          <cell r="B558">
            <v>0</v>
          </cell>
          <cell r="C558">
            <v>0</v>
          </cell>
          <cell r="D558">
            <v>0.2</v>
          </cell>
          <cell r="E558">
            <v>2.88</v>
          </cell>
          <cell r="F558">
            <v>1.1051200000000001</v>
          </cell>
          <cell r="G558">
            <v>0.37526981190255937</v>
          </cell>
        </row>
        <row r="559">
          <cell r="A559">
            <v>4.0880000000000001</v>
          </cell>
          <cell r="B559">
            <v>0</v>
          </cell>
          <cell r="C559">
            <v>0</v>
          </cell>
          <cell r="D559">
            <v>0.23</v>
          </cell>
          <cell r="E559">
            <v>1.6349358392008799</v>
          </cell>
          <cell r="F559">
            <v>0.97131999999999996</v>
          </cell>
          <cell r="G559">
            <v>0.49510763209393344</v>
          </cell>
        </row>
        <row r="560">
          <cell r="A560">
            <v>4.2640000000000002</v>
          </cell>
          <cell r="B560">
            <v>0</v>
          </cell>
          <cell r="C560">
            <v>1</v>
          </cell>
          <cell r="D560">
            <v>0.03</v>
          </cell>
          <cell r="E560">
            <v>1.96</v>
          </cell>
          <cell r="F560">
            <v>1.09026</v>
          </cell>
          <cell r="G560">
            <v>0.39282363977485929</v>
          </cell>
        </row>
        <row r="561">
          <cell r="A561">
            <v>2.516</v>
          </cell>
          <cell r="B561">
            <v>0</v>
          </cell>
          <cell r="C561">
            <v>0</v>
          </cell>
          <cell r="D561">
            <v>0.1</v>
          </cell>
          <cell r="E561">
            <v>2.37</v>
          </cell>
          <cell r="F561">
            <v>1.10229</v>
          </cell>
          <cell r="G561">
            <v>0.17885532591414946</v>
          </cell>
        </row>
        <row r="562">
          <cell r="A562">
            <v>3.7054999999999998</v>
          </cell>
          <cell r="B562">
            <v>0</v>
          </cell>
          <cell r="C562">
            <v>0</v>
          </cell>
          <cell r="D562">
            <v>0.1</v>
          </cell>
          <cell r="E562">
            <v>1.75</v>
          </cell>
          <cell r="F562">
            <v>1.0892599999999999</v>
          </cell>
          <cell r="G562">
            <v>0.42544865740116045</v>
          </cell>
        </row>
        <row r="563">
          <cell r="A563">
            <v>3.3239999999999998</v>
          </cell>
          <cell r="B563">
            <v>0</v>
          </cell>
          <cell r="C563">
            <v>1</v>
          </cell>
          <cell r="D563">
            <v>0.28000000000000003</v>
          </cell>
          <cell r="E563">
            <v>2.6</v>
          </cell>
          <cell r="F563">
            <v>1.0605199999999999</v>
          </cell>
          <cell r="G563">
            <v>0.44193742478941039</v>
          </cell>
        </row>
        <row r="564">
          <cell r="A564">
            <v>6.2960000000000003</v>
          </cell>
          <cell r="B564">
            <v>0</v>
          </cell>
          <cell r="C564">
            <v>0</v>
          </cell>
          <cell r="D564">
            <v>0.22</v>
          </cell>
          <cell r="E564">
            <v>0.71</v>
          </cell>
          <cell r="F564">
            <v>1.4199299999999999</v>
          </cell>
          <cell r="G564">
            <v>0.3235387547649301</v>
          </cell>
        </row>
        <row r="565">
          <cell r="A565">
            <v>3.863</v>
          </cell>
          <cell r="B565">
            <v>0</v>
          </cell>
          <cell r="C565">
            <v>0</v>
          </cell>
          <cell r="D565">
            <v>0.35</v>
          </cell>
          <cell r="E565">
            <v>0.88</v>
          </cell>
          <cell r="F565">
            <v>1.4463699999999999</v>
          </cell>
          <cell r="G565">
            <v>0.34480973336784887</v>
          </cell>
        </row>
        <row r="566">
          <cell r="A566">
            <v>3.3690000000000002</v>
          </cell>
          <cell r="B566">
            <v>0</v>
          </cell>
          <cell r="C566">
            <v>0</v>
          </cell>
          <cell r="D566">
            <v>0.5</v>
          </cell>
          <cell r="E566">
            <v>1.49</v>
          </cell>
          <cell r="F566">
            <v>1.4463699999999999</v>
          </cell>
          <cell r="G566">
            <v>-1.9590382902938557E-2</v>
          </cell>
        </row>
        <row r="567">
          <cell r="A567">
            <v>4.0590000000000002</v>
          </cell>
          <cell r="B567">
            <v>0</v>
          </cell>
          <cell r="C567">
            <v>0</v>
          </cell>
          <cell r="D567">
            <v>0.36</v>
          </cell>
          <cell r="E567">
            <v>-0.46</v>
          </cell>
          <cell r="F567">
            <v>1.2324999999999999</v>
          </cell>
          <cell r="G567">
            <v>0.12811037201281103</v>
          </cell>
        </row>
        <row r="568">
          <cell r="A568">
            <v>3.45</v>
          </cell>
          <cell r="B568">
            <v>0</v>
          </cell>
          <cell r="C568">
            <v>0</v>
          </cell>
          <cell r="D568">
            <v>0.05</v>
          </cell>
          <cell r="E568">
            <v>1.95</v>
          </cell>
          <cell r="F568">
            <v>0.82264000000000004</v>
          </cell>
          <cell r="G568">
            <v>0.46376811594202899</v>
          </cell>
        </row>
        <row r="569">
          <cell r="A569">
            <v>3.907</v>
          </cell>
          <cell r="B569">
            <v>0</v>
          </cell>
          <cell r="C569">
            <v>1</v>
          </cell>
          <cell r="D569">
            <v>0.19</v>
          </cell>
          <cell r="E569">
            <v>2</v>
          </cell>
          <cell r="F569">
            <v>0.90085999999999999</v>
          </cell>
          <cell r="G569">
            <v>0.39083695930381362</v>
          </cell>
        </row>
        <row r="570">
          <cell r="A570">
            <v>6.7220000000000004</v>
          </cell>
          <cell r="B570">
            <v>0</v>
          </cell>
          <cell r="C570">
            <v>0</v>
          </cell>
          <cell r="D570">
            <v>0.36</v>
          </cell>
          <cell r="E570">
            <v>1.72</v>
          </cell>
          <cell r="F570">
            <v>1.23068</v>
          </cell>
          <cell r="G570">
            <v>0.45075870276703356</v>
          </cell>
        </row>
        <row r="571">
          <cell r="A571">
            <v>2.0680000000000001</v>
          </cell>
          <cell r="B571">
            <v>0</v>
          </cell>
          <cell r="C571">
            <v>0</v>
          </cell>
          <cell r="D571">
            <v>0.22</v>
          </cell>
          <cell r="E571">
            <v>0.43</v>
          </cell>
          <cell r="F571">
            <v>0.84741999999999995</v>
          </cell>
          <cell r="G571">
            <v>0.64168278529980649</v>
          </cell>
        </row>
        <row r="572">
          <cell r="A572">
            <v>8.1715</v>
          </cell>
          <cell r="B572">
            <v>0</v>
          </cell>
          <cell r="C572">
            <v>0</v>
          </cell>
          <cell r="D572">
            <v>0.25</v>
          </cell>
          <cell r="E572">
            <v>1.51</v>
          </cell>
          <cell r="F572">
            <v>1.3980600000000001</v>
          </cell>
          <cell r="G572">
            <v>0.51343082665361317</v>
          </cell>
        </row>
        <row r="573">
          <cell r="A573">
            <v>6.9364999999999997</v>
          </cell>
          <cell r="B573">
            <v>0</v>
          </cell>
          <cell r="C573">
            <v>1</v>
          </cell>
          <cell r="D573">
            <v>0.1</v>
          </cell>
          <cell r="E573">
            <v>1.76</v>
          </cell>
          <cell r="F573">
            <v>2.1733799999999999</v>
          </cell>
          <cell r="G573">
            <v>0.2950335183449867</v>
          </cell>
        </row>
        <row r="574">
          <cell r="A574">
            <v>6.625</v>
          </cell>
          <cell r="B574">
            <v>0</v>
          </cell>
          <cell r="C574">
            <v>0</v>
          </cell>
          <cell r="D574">
            <v>0.38</v>
          </cell>
          <cell r="E574">
            <v>0.93</v>
          </cell>
          <cell r="F574">
            <v>1.6566000000000001</v>
          </cell>
          <cell r="G574">
            <v>0.30007547169811322</v>
          </cell>
        </row>
        <row r="575">
          <cell r="A575">
            <v>3.8254999999999999</v>
          </cell>
          <cell r="B575">
            <v>0</v>
          </cell>
          <cell r="C575">
            <v>1</v>
          </cell>
          <cell r="D575">
            <v>7.0000000000000007E-2</v>
          </cell>
          <cell r="E575">
            <v>2.42</v>
          </cell>
          <cell r="F575">
            <v>0.96140000000000003</v>
          </cell>
          <cell r="G575">
            <v>0.37184681740948899</v>
          </cell>
        </row>
        <row r="576">
          <cell r="A576">
            <v>2.7730000000000001</v>
          </cell>
          <cell r="B576">
            <v>0</v>
          </cell>
          <cell r="C576">
            <v>0</v>
          </cell>
          <cell r="D576">
            <v>0.08</v>
          </cell>
          <cell r="E576">
            <v>0.57999999999999996</v>
          </cell>
          <cell r="F576">
            <v>1.2424500000000001</v>
          </cell>
          <cell r="G576">
            <v>0.77605481428056255</v>
          </cell>
        </row>
        <row r="577">
          <cell r="A577">
            <v>4.3570000000000002</v>
          </cell>
          <cell r="B577">
            <v>0</v>
          </cell>
          <cell r="C577">
            <v>0</v>
          </cell>
          <cell r="D577">
            <v>0.18</v>
          </cell>
          <cell r="E577">
            <v>1.25</v>
          </cell>
          <cell r="F577">
            <v>1.39035</v>
          </cell>
          <cell r="G577">
            <v>0.44158824879504244</v>
          </cell>
        </row>
        <row r="578">
          <cell r="A578">
            <v>8.0139999999999993</v>
          </cell>
          <cell r="B578">
            <v>0</v>
          </cell>
          <cell r="C578">
            <v>0</v>
          </cell>
          <cell r="D578">
            <v>0.17</v>
          </cell>
          <cell r="E578">
            <v>2.5099999999999998</v>
          </cell>
          <cell r="F578">
            <v>1.62208</v>
          </cell>
          <cell r="G578">
            <v>0.49413526328924384</v>
          </cell>
        </row>
        <row r="579">
          <cell r="A579">
            <v>3.1320000000000001</v>
          </cell>
          <cell r="B579">
            <v>0</v>
          </cell>
          <cell r="C579">
            <v>1</v>
          </cell>
          <cell r="D579">
            <v>0.27</v>
          </cell>
          <cell r="E579">
            <v>1.85</v>
          </cell>
          <cell r="F579">
            <v>1.96417</v>
          </cell>
          <cell r="G579">
            <v>-0.58301404853128991</v>
          </cell>
        </row>
        <row r="580">
          <cell r="A580">
            <v>5.2850000000000001</v>
          </cell>
          <cell r="B580">
            <v>0</v>
          </cell>
          <cell r="C580">
            <v>0</v>
          </cell>
          <cell r="D580">
            <v>0.17</v>
          </cell>
          <cell r="E580">
            <v>1.66</v>
          </cell>
          <cell r="F580">
            <v>1.6737299999999999</v>
          </cell>
          <cell r="G580">
            <v>0.517123935666982</v>
          </cell>
        </row>
        <row r="581">
          <cell r="A581">
            <v>3.0905</v>
          </cell>
          <cell r="B581">
            <v>0</v>
          </cell>
          <cell r="C581">
            <v>1</v>
          </cell>
          <cell r="D581">
            <v>0.06</v>
          </cell>
          <cell r="E581">
            <v>1.3866719087500599</v>
          </cell>
          <cell r="F581">
            <v>1.0406899999999999</v>
          </cell>
          <cell r="G581">
            <v>0.41109852774631933</v>
          </cell>
        </row>
        <row r="582">
          <cell r="A582">
            <v>4.0785</v>
          </cell>
          <cell r="B582">
            <v>0</v>
          </cell>
          <cell r="C582">
            <v>0</v>
          </cell>
          <cell r="D582">
            <v>0.09</v>
          </cell>
          <cell r="E582">
            <v>1.4837861325203301</v>
          </cell>
          <cell r="F582">
            <v>1.5703499999999999</v>
          </cell>
          <cell r="G582">
            <v>0.12149074414613216</v>
          </cell>
        </row>
        <row r="583">
          <cell r="A583">
            <v>3.9464999999999999</v>
          </cell>
          <cell r="B583">
            <v>0</v>
          </cell>
          <cell r="C583">
            <v>0</v>
          </cell>
          <cell r="D583">
            <v>0.08</v>
          </cell>
          <cell r="E583">
            <v>1.85</v>
          </cell>
          <cell r="F583">
            <v>0.88609000000000004</v>
          </cell>
          <cell r="G583">
            <v>0.57912073989611046</v>
          </cell>
        </row>
        <row r="584">
          <cell r="A584">
            <v>3.7549999999999999</v>
          </cell>
          <cell r="B584">
            <v>0</v>
          </cell>
          <cell r="C584">
            <v>1</v>
          </cell>
          <cell r="D584">
            <v>0.13</v>
          </cell>
          <cell r="E584">
            <v>1.94</v>
          </cell>
          <cell r="F584">
            <v>1.1298999999999999</v>
          </cell>
          <cell r="G584">
            <v>0.43621837549933423</v>
          </cell>
        </row>
        <row r="585">
          <cell r="A585">
            <v>6.13</v>
          </cell>
          <cell r="B585">
            <v>0</v>
          </cell>
          <cell r="C585">
            <v>0</v>
          </cell>
          <cell r="D585">
            <v>0.2</v>
          </cell>
          <cell r="E585">
            <v>2.12</v>
          </cell>
          <cell r="F585">
            <v>1.56785</v>
          </cell>
          <cell r="G585">
            <v>0.36068515497553016</v>
          </cell>
        </row>
        <row r="586">
          <cell r="A586">
            <v>5.0164999999999997</v>
          </cell>
          <cell r="B586">
            <v>0</v>
          </cell>
          <cell r="C586">
            <v>0</v>
          </cell>
          <cell r="D586">
            <v>0.26</v>
          </cell>
          <cell r="E586">
            <v>1.1399999999999999</v>
          </cell>
          <cell r="F586">
            <v>1.81735</v>
          </cell>
          <cell r="G586">
            <v>0.12149905312468855</v>
          </cell>
        </row>
        <row r="587">
          <cell r="A587">
            <v>3.1890000000000001</v>
          </cell>
          <cell r="B587">
            <v>0</v>
          </cell>
          <cell r="C587">
            <v>0</v>
          </cell>
          <cell r="D587">
            <v>0.4</v>
          </cell>
          <cell r="E587">
            <v>1.52</v>
          </cell>
          <cell r="F587">
            <v>1.2011499999999999</v>
          </cell>
          <cell r="G587">
            <v>0.35058011915961118</v>
          </cell>
        </row>
        <row r="588">
          <cell r="A588">
            <v>3.1025</v>
          </cell>
          <cell r="B588">
            <v>0</v>
          </cell>
          <cell r="C588">
            <v>0</v>
          </cell>
          <cell r="D588">
            <v>0.06</v>
          </cell>
          <cell r="E588">
            <v>1.5154717257381298</v>
          </cell>
          <cell r="F588">
            <v>1.1695500000000001</v>
          </cell>
          <cell r="G588">
            <v>0.52908944399677682</v>
          </cell>
        </row>
        <row r="589">
          <cell r="A589">
            <v>6.1914999999999996</v>
          </cell>
          <cell r="B589">
            <v>0</v>
          </cell>
          <cell r="C589">
            <v>0</v>
          </cell>
          <cell r="D589">
            <v>0.39</v>
          </cell>
          <cell r="E589">
            <v>1.66</v>
          </cell>
          <cell r="F589">
            <v>1.4616</v>
          </cell>
          <cell r="G589">
            <v>0.3155132035855609</v>
          </cell>
        </row>
        <row r="590">
          <cell r="A590">
            <v>5.0010000000000003</v>
          </cell>
          <cell r="B590">
            <v>0</v>
          </cell>
          <cell r="C590">
            <v>0</v>
          </cell>
          <cell r="D590">
            <v>0.08</v>
          </cell>
          <cell r="E590">
            <v>-0.02</v>
          </cell>
          <cell r="F590">
            <v>1.3509100000000001</v>
          </cell>
          <cell r="G590">
            <v>0.426114777044591</v>
          </cell>
        </row>
        <row r="591">
          <cell r="A591">
            <v>7.4489999999999998</v>
          </cell>
          <cell r="B591">
            <v>0</v>
          </cell>
          <cell r="C591">
            <v>1</v>
          </cell>
          <cell r="D591">
            <v>0.01</v>
          </cell>
          <cell r="E591">
            <v>1.98</v>
          </cell>
          <cell r="F591">
            <v>1.93459</v>
          </cell>
          <cell r="G591">
            <v>0.38340716874748287</v>
          </cell>
        </row>
        <row r="592">
          <cell r="A592">
            <v>6.5205000000000002</v>
          </cell>
          <cell r="B592">
            <v>0</v>
          </cell>
          <cell r="C592">
            <v>0</v>
          </cell>
          <cell r="D592">
            <v>0.11</v>
          </cell>
          <cell r="E592">
            <v>1.31</v>
          </cell>
          <cell r="F592">
            <v>1.34006</v>
          </cell>
          <cell r="G592">
            <v>0.53761214630779852</v>
          </cell>
        </row>
        <row r="593">
          <cell r="A593">
            <v>5.6835000000000004</v>
          </cell>
          <cell r="B593">
            <v>0</v>
          </cell>
          <cell r="C593">
            <v>0</v>
          </cell>
          <cell r="D593">
            <v>0.12</v>
          </cell>
          <cell r="E593">
            <v>1.06</v>
          </cell>
          <cell r="F593">
            <v>1.71824</v>
          </cell>
          <cell r="G593">
            <v>0.43327175156153774</v>
          </cell>
        </row>
        <row r="594">
          <cell r="A594">
            <v>8.5350000000000001</v>
          </cell>
          <cell r="B594">
            <v>0</v>
          </cell>
          <cell r="C594">
            <v>1</v>
          </cell>
          <cell r="D594">
            <v>0.04</v>
          </cell>
          <cell r="E594">
            <v>2.25</v>
          </cell>
          <cell r="F594">
            <v>2.0214400000000001</v>
          </cell>
          <cell r="G594">
            <v>0.40199179847686001</v>
          </cell>
        </row>
        <row r="595">
          <cell r="A595">
            <v>7.0419999999999998</v>
          </cell>
          <cell r="B595">
            <v>0</v>
          </cell>
          <cell r="C595">
            <v>0</v>
          </cell>
          <cell r="D595">
            <v>0.31</v>
          </cell>
          <cell r="E595">
            <v>1.45</v>
          </cell>
          <cell r="F595">
            <v>1.7721899999999999</v>
          </cell>
          <cell r="G595">
            <v>0.46535075262709463</v>
          </cell>
        </row>
        <row r="596">
          <cell r="A596">
            <v>7.1269999999999998</v>
          </cell>
          <cell r="B596">
            <v>0</v>
          </cell>
          <cell r="C596">
            <v>0</v>
          </cell>
          <cell r="D596">
            <v>0.33</v>
          </cell>
          <cell r="E596">
            <v>2.23</v>
          </cell>
          <cell r="F596">
            <v>1.80664</v>
          </cell>
          <cell r="G596">
            <v>0.49305458117019785</v>
          </cell>
        </row>
        <row r="597">
          <cell r="A597">
            <v>0.38900000000000001</v>
          </cell>
          <cell r="B597">
            <v>0</v>
          </cell>
          <cell r="C597">
            <v>0</v>
          </cell>
          <cell r="D597">
            <v>0.12</v>
          </cell>
          <cell r="E597">
            <v>1.97</v>
          </cell>
          <cell r="F597">
            <v>1.2395400000000001</v>
          </cell>
          <cell r="G597">
            <v>-2.1850899742930592</v>
          </cell>
        </row>
        <row r="598">
          <cell r="A598">
            <v>8.1379999999999999</v>
          </cell>
          <cell r="B598">
            <v>0</v>
          </cell>
          <cell r="C598">
            <v>1</v>
          </cell>
          <cell r="D598">
            <v>0.21</v>
          </cell>
          <cell r="E598">
            <v>1.33</v>
          </cell>
          <cell r="F598">
            <v>1.72</v>
          </cell>
          <cell r="G598">
            <v>0.39235684443352176</v>
          </cell>
        </row>
        <row r="599">
          <cell r="A599">
            <v>2.153</v>
          </cell>
          <cell r="B599">
            <v>0</v>
          </cell>
          <cell r="C599">
            <v>0</v>
          </cell>
          <cell r="D599">
            <v>0.28000000000000003</v>
          </cell>
          <cell r="E599">
            <v>1.95</v>
          </cell>
          <cell r="F599">
            <v>1.5260499999999999</v>
          </cell>
          <cell r="G599">
            <v>-6.3167673014398518E-2</v>
          </cell>
        </row>
        <row r="600">
          <cell r="A600">
            <v>9.141</v>
          </cell>
          <cell r="B600">
            <v>0</v>
          </cell>
          <cell r="C600">
            <v>0</v>
          </cell>
          <cell r="D600">
            <v>0.19</v>
          </cell>
          <cell r="E600">
            <v>1.3</v>
          </cell>
          <cell r="F600">
            <v>1.0337700000000001</v>
          </cell>
          <cell r="G600">
            <v>0.71731758013346469</v>
          </cell>
        </row>
        <row r="601">
          <cell r="A601">
            <v>7.8360000000000003</v>
          </cell>
          <cell r="B601">
            <v>1</v>
          </cell>
          <cell r="C601">
            <v>0</v>
          </cell>
          <cell r="D601">
            <v>0.36</v>
          </cell>
          <cell r="E601">
            <v>1.49</v>
          </cell>
          <cell r="F601">
            <v>1.76234</v>
          </cell>
          <cell r="G601">
            <v>0.38157223072996427</v>
          </cell>
        </row>
        <row r="602">
          <cell r="A602">
            <v>3.2749999999999999</v>
          </cell>
          <cell r="B602">
            <v>0</v>
          </cell>
          <cell r="C602">
            <v>0</v>
          </cell>
          <cell r="D602">
            <v>0.18</v>
          </cell>
          <cell r="E602">
            <v>2.25</v>
          </cell>
          <cell r="F602">
            <v>1.2996000000000001</v>
          </cell>
          <cell r="G602">
            <v>0.10717557251908397</v>
          </cell>
        </row>
        <row r="603">
          <cell r="A603">
            <v>2.6429999999999998</v>
          </cell>
          <cell r="B603">
            <v>0</v>
          </cell>
          <cell r="C603">
            <v>0</v>
          </cell>
          <cell r="D603">
            <v>0.11</v>
          </cell>
          <cell r="E603">
            <v>0.83</v>
          </cell>
          <cell r="F603">
            <v>1.4275899999999999</v>
          </cell>
          <cell r="G603">
            <v>-2.6106696935300797E-2</v>
          </cell>
        </row>
        <row r="604">
          <cell r="A604">
            <v>3.407</v>
          </cell>
          <cell r="B604">
            <v>1</v>
          </cell>
          <cell r="C604">
            <v>0</v>
          </cell>
          <cell r="D604">
            <v>0.11</v>
          </cell>
          <cell r="E604">
            <v>1.67</v>
          </cell>
          <cell r="F604">
            <v>1.09137</v>
          </cell>
          <cell r="G604">
            <v>0.11916642207220429</v>
          </cell>
        </row>
        <row r="605">
          <cell r="A605">
            <v>0.93200000000000005</v>
          </cell>
          <cell r="B605">
            <v>0</v>
          </cell>
          <cell r="C605">
            <v>0</v>
          </cell>
          <cell r="D605">
            <v>0.2</v>
          </cell>
          <cell r="E605">
            <v>1.72</v>
          </cell>
          <cell r="F605">
            <v>1.0928500000000001</v>
          </cell>
          <cell r="G605">
            <v>-0.15450643776824033</v>
          </cell>
        </row>
        <row r="606">
          <cell r="A606">
            <v>1.448</v>
          </cell>
          <cell r="B606">
            <v>0</v>
          </cell>
          <cell r="C606">
            <v>0</v>
          </cell>
          <cell r="D606">
            <v>0.13</v>
          </cell>
          <cell r="E606">
            <v>1.64</v>
          </cell>
          <cell r="F606">
            <v>0.64858000000000005</v>
          </cell>
          <cell r="G606">
            <v>0.49654696132596687</v>
          </cell>
        </row>
        <row r="607">
          <cell r="A607">
            <v>5.2320000000000002</v>
          </cell>
          <cell r="B607">
            <v>0</v>
          </cell>
          <cell r="C607">
            <v>1</v>
          </cell>
          <cell r="D607">
            <v>0.5</v>
          </cell>
          <cell r="E607">
            <v>0.81</v>
          </cell>
          <cell r="F607">
            <v>1.5072700000000001</v>
          </cell>
          <cell r="G607">
            <v>0.35187308868501527</v>
          </cell>
        </row>
        <row r="608">
          <cell r="A608">
            <v>2.3889999999999998</v>
          </cell>
          <cell r="B608">
            <v>0</v>
          </cell>
          <cell r="C608">
            <v>0</v>
          </cell>
          <cell r="D608">
            <v>0.09</v>
          </cell>
          <cell r="E608">
            <v>2.08</v>
          </cell>
          <cell r="F608">
            <v>1.0616000000000001</v>
          </cell>
          <cell r="G608">
            <v>0.38928421933863544</v>
          </cell>
        </row>
        <row r="609">
          <cell r="A609">
            <v>2.4820000000000002</v>
          </cell>
          <cell r="B609">
            <v>0</v>
          </cell>
          <cell r="C609">
            <v>0</v>
          </cell>
          <cell r="D609">
            <v>0.15</v>
          </cell>
          <cell r="E609">
            <v>1.77</v>
          </cell>
          <cell r="F609">
            <v>0.82621</v>
          </cell>
          <cell r="G609">
            <v>0.40451248992747779</v>
          </cell>
        </row>
        <row r="610">
          <cell r="A610">
            <v>1.6539999999999999</v>
          </cell>
          <cell r="B610">
            <v>1</v>
          </cell>
          <cell r="C610">
            <v>0</v>
          </cell>
          <cell r="D610">
            <v>0.08</v>
          </cell>
          <cell r="E610">
            <v>1.95</v>
          </cell>
          <cell r="F610">
            <v>0.64200000000000002</v>
          </cell>
          <cell r="G610">
            <v>3.3857315598548973E-2</v>
          </cell>
        </row>
        <row r="611">
          <cell r="A611">
            <v>13.308999999999999</v>
          </cell>
          <cell r="B611">
            <v>0</v>
          </cell>
          <cell r="C611">
            <v>0</v>
          </cell>
          <cell r="D611">
            <v>0.23</v>
          </cell>
          <cell r="E611">
            <v>0.33</v>
          </cell>
          <cell r="F611">
            <v>1.581</v>
          </cell>
          <cell r="G611">
            <v>0.61642497558043441</v>
          </cell>
        </row>
        <row r="612">
          <cell r="A612">
            <v>2.1459999999999999</v>
          </cell>
          <cell r="B612">
            <v>0</v>
          </cell>
          <cell r="C612">
            <v>0</v>
          </cell>
          <cell r="D612">
            <v>0.21</v>
          </cell>
          <cell r="E612">
            <v>1.61826998006253</v>
          </cell>
          <cell r="F612">
            <v>0.87805</v>
          </cell>
          <cell r="G612">
            <v>0.27493010251630939</v>
          </cell>
        </row>
        <row r="613">
          <cell r="A613">
            <v>1.6779999999999999</v>
          </cell>
          <cell r="B613">
            <v>0</v>
          </cell>
          <cell r="C613">
            <v>0</v>
          </cell>
          <cell r="D613">
            <v>0.3</v>
          </cell>
          <cell r="E613">
            <v>2.78</v>
          </cell>
          <cell r="F613">
            <v>1.0020800000000001</v>
          </cell>
          <cell r="G613">
            <v>0</v>
          </cell>
        </row>
        <row r="614">
          <cell r="A614">
            <v>3.71</v>
          </cell>
          <cell r="B614">
            <v>0</v>
          </cell>
          <cell r="C614">
            <v>0</v>
          </cell>
          <cell r="D614">
            <v>0.18</v>
          </cell>
          <cell r="E614">
            <v>1.1299999999999999</v>
          </cell>
          <cell r="F614">
            <v>1.2383</v>
          </cell>
          <cell r="G614">
            <v>0.12398921832884098</v>
          </cell>
        </row>
        <row r="615">
          <cell r="A615">
            <v>5.4560000000000004</v>
          </cell>
          <cell r="B615">
            <v>0</v>
          </cell>
          <cell r="C615">
            <v>0</v>
          </cell>
          <cell r="D615">
            <v>0.3</v>
          </cell>
          <cell r="E615">
            <v>1.47</v>
          </cell>
          <cell r="F615">
            <v>1.47987</v>
          </cell>
          <cell r="G615">
            <v>0.15249266862170086</v>
          </cell>
        </row>
        <row r="616">
          <cell r="A616">
            <v>11.147</v>
          </cell>
          <cell r="B616">
            <v>0</v>
          </cell>
          <cell r="C616">
            <v>0</v>
          </cell>
          <cell r="D616">
            <v>0.32</v>
          </cell>
          <cell r="E616">
            <v>1.53</v>
          </cell>
          <cell r="F616">
            <v>1.5813699999999999</v>
          </cell>
          <cell r="G616">
            <v>0.60877366107472852</v>
          </cell>
        </row>
        <row r="617">
          <cell r="A617">
            <v>3.254</v>
          </cell>
          <cell r="B617">
            <v>0</v>
          </cell>
          <cell r="C617">
            <v>0</v>
          </cell>
          <cell r="D617">
            <v>0.28000000000000003</v>
          </cell>
          <cell r="E617">
            <v>1.95</v>
          </cell>
          <cell r="F617">
            <v>1.0911200000000001</v>
          </cell>
          <cell r="G617">
            <v>0.47480024585125996</v>
          </cell>
        </row>
        <row r="618">
          <cell r="A618">
            <v>2.3530000000000002</v>
          </cell>
          <cell r="B618">
            <v>0</v>
          </cell>
          <cell r="C618">
            <v>0</v>
          </cell>
          <cell r="D618">
            <v>0.12</v>
          </cell>
          <cell r="E618">
            <v>2.5299999999999998</v>
          </cell>
          <cell r="F618">
            <v>0.94155</v>
          </cell>
          <cell r="G618">
            <v>8.4997875053123673E-2</v>
          </cell>
        </row>
        <row r="619">
          <cell r="A619">
            <v>3.82</v>
          </cell>
          <cell r="B619">
            <v>0</v>
          </cell>
          <cell r="C619">
            <v>1</v>
          </cell>
          <cell r="D619">
            <v>0.24</v>
          </cell>
          <cell r="E619">
            <v>1.1499999999999999</v>
          </cell>
          <cell r="F619">
            <v>1.1705000000000001</v>
          </cell>
          <cell r="G619">
            <v>0.28664921465968585</v>
          </cell>
        </row>
        <row r="620">
          <cell r="A620">
            <v>6.2949999999999999</v>
          </cell>
          <cell r="B620">
            <v>1</v>
          </cell>
          <cell r="C620">
            <v>0</v>
          </cell>
          <cell r="D620">
            <v>0.16</v>
          </cell>
          <cell r="E620">
            <v>1.46</v>
          </cell>
          <cell r="F620">
            <v>1.53782</v>
          </cell>
          <cell r="G620">
            <v>0.56616362192216041</v>
          </cell>
        </row>
        <row r="621">
          <cell r="A621">
            <v>3.7629999999999999</v>
          </cell>
          <cell r="B621">
            <v>1</v>
          </cell>
          <cell r="C621">
            <v>0</v>
          </cell>
          <cell r="D621">
            <v>0.38</v>
          </cell>
          <cell r="E621">
            <v>2.2999999999999998</v>
          </cell>
          <cell r="F621">
            <v>2.0636899999999998</v>
          </cell>
          <cell r="G621">
            <v>0.10895562051554611</v>
          </cell>
        </row>
        <row r="622">
          <cell r="A622">
            <v>2.7509999999999999</v>
          </cell>
          <cell r="B622">
            <v>1</v>
          </cell>
          <cell r="C622">
            <v>0</v>
          </cell>
          <cell r="D622">
            <v>0.11</v>
          </cell>
          <cell r="E622">
            <v>1.37</v>
          </cell>
          <cell r="F622">
            <v>0.84333000000000002</v>
          </cell>
          <cell r="G622">
            <v>0.46019629225736097</v>
          </cell>
        </row>
        <row r="623">
          <cell r="A623">
            <v>1.83</v>
          </cell>
          <cell r="B623">
            <v>0</v>
          </cell>
          <cell r="C623">
            <v>0</v>
          </cell>
          <cell r="D623">
            <v>0.27</v>
          </cell>
          <cell r="E623">
            <v>0.63</v>
          </cell>
          <cell r="F623">
            <v>0.72426999999999997</v>
          </cell>
          <cell r="G623">
            <v>2.0765027322404369E-2</v>
          </cell>
        </row>
        <row r="624">
          <cell r="A624">
            <v>3.0489999999999999</v>
          </cell>
          <cell r="B624">
            <v>0</v>
          </cell>
          <cell r="C624">
            <v>0</v>
          </cell>
          <cell r="D624">
            <v>0.35</v>
          </cell>
          <cell r="E624">
            <v>1.94</v>
          </cell>
          <cell r="F624">
            <v>1.1125400000000001</v>
          </cell>
          <cell r="G624">
            <v>0.18366677599212858</v>
          </cell>
        </row>
        <row r="625">
          <cell r="A625">
            <v>4.907</v>
          </cell>
          <cell r="B625">
            <v>0</v>
          </cell>
          <cell r="C625">
            <v>0</v>
          </cell>
          <cell r="D625">
            <v>0.23</v>
          </cell>
          <cell r="E625">
            <v>0.68</v>
          </cell>
          <cell r="F625">
            <v>0.88293999999999995</v>
          </cell>
          <cell r="G625">
            <v>0.52435296515182395</v>
          </cell>
        </row>
        <row r="626">
          <cell r="A626">
            <v>3.7679999999999998</v>
          </cell>
          <cell r="B626">
            <v>0</v>
          </cell>
          <cell r="C626">
            <v>0</v>
          </cell>
          <cell r="D626">
            <v>0.1</v>
          </cell>
          <cell r="E626">
            <v>1.55</v>
          </cell>
          <cell r="F626">
            <v>0.63995000000000002</v>
          </cell>
          <cell r="G626">
            <v>0.52972399150743099</v>
          </cell>
        </row>
        <row r="627">
          <cell r="A627">
            <v>1.395</v>
          </cell>
          <cell r="B627">
            <v>0</v>
          </cell>
          <cell r="C627">
            <v>0</v>
          </cell>
          <cell r="D627">
            <v>0.16</v>
          </cell>
          <cell r="E627">
            <v>1.23</v>
          </cell>
          <cell r="F627">
            <v>0.71435000000000004</v>
          </cell>
          <cell r="G627">
            <v>0.22222222222222221</v>
          </cell>
        </row>
        <row r="628">
          <cell r="A628">
            <v>3.6469999999999998</v>
          </cell>
          <cell r="B628">
            <v>0</v>
          </cell>
          <cell r="C628">
            <v>0</v>
          </cell>
          <cell r="D628">
            <v>0.25</v>
          </cell>
          <cell r="E628">
            <v>2.1</v>
          </cell>
          <cell r="F628">
            <v>0.87624000000000002</v>
          </cell>
          <cell r="G628">
            <v>0.35755415409925972</v>
          </cell>
        </row>
        <row r="629">
          <cell r="A629">
            <v>2.7090000000000001</v>
          </cell>
          <cell r="B629">
            <v>1</v>
          </cell>
          <cell r="C629">
            <v>0</v>
          </cell>
          <cell r="D629">
            <v>0.11</v>
          </cell>
          <cell r="E629">
            <v>0.96</v>
          </cell>
          <cell r="F629">
            <v>0.80996999999999997</v>
          </cell>
          <cell r="G629">
            <v>0.17792543373938721</v>
          </cell>
        </row>
        <row r="630">
          <cell r="A630">
            <v>3.7229999999999999</v>
          </cell>
          <cell r="B630">
            <v>0</v>
          </cell>
          <cell r="C630">
            <v>0</v>
          </cell>
          <cell r="D630">
            <v>0.23</v>
          </cell>
          <cell r="E630">
            <v>1.53</v>
          </cell>
          <cell r="F630">
            <v>1.1853899999999999</v>
          </cell>
          <cell r="G630">
            <v>0.12839108246038142</v>
          </cell>
        </row>
        <row r="631">
          <cell r="A631">
            <v>4.4619999999999997</v>
          </cell>
          <cell r="B631">
            <v>0</v>
          </cell>
          <cell r="C631">
            <v>1</v>
          </cell>
          <cell r="D631">
            <v>0.15</v>
          </cell>
          <cell r="E631">
            <v>1.71</v>
          </cell>
          <cell r="F631">
            <v>0.88300999999999996</v>
          </cell>
          <cell r="G631">
            <v>0.58830121021963244</v>
          </cell>
        </row>
        <row r="632">
          <cell r="A632">
            <v>5.9859999999999998</v>
          </cell>
          <cell r="B632">
            <v>0</v>
          </cell>
          <cell r="C632">
            <v>1</v>
          </cell>
          <cell r="D632">
            <v>0.14000000000000001</v>
          </cell>
          <cell r="E632">
            <v>1.4251999732590195</v>
          </cell>
          <cell r="F632">
            <v>0.97231000000000001</v>
          </cell>
          <cell r="G632">
            <v>0.60624791179418647</v>
          </cell>
        </row>
        <row r="633">
          <cell r="A633">
            <v>3.819</v>
          </cell>
          <cell r="B633">
            <v>0</v>
          </cell>
          <cell r="C633">
            <v>0</v>
          </cell>
          <cell r="D633">
            <v>0.12</v>
          </cell>
          <cell r="E633">
            <v>0.71</v>
          </cell>
          <cell r="F633">
            <v>1.0616000000000001</v>
          </cell>
          <cell r="G633">
            <v>0.29981670594396442</v>
          </cell>
        </row>
        <row r="634">
          <cell r="A634">
            <v>4.9989999999999997</v>
          </cell>
          <cell r="B634">
            <v>0</v>
          </cell>
          <cell r="C634">
            <v>0</v>
          </cell>
          <cell r="D634">
            <v>0.21</v>
          </cell>
          <cell r="E634">
            <v>1.1499999999999999</v>
          </cell>
          <cell r="F634">
            <v>1.3557300000000001</v>
          </cell>
          <cell r="G634">
            <v>0.39307861572314468</v>
          </cell>
        </row>
        <row r="635">
          <cell r="A635">
            <v>5.4880000000000004</v>
          </cell>
          <cell r="B635">
            <v>0</v>
          </cell>
          <cell r="C635">
            <v>1</v>
          </cell>
          <cell r="D635">
            <v>0.17</v>
          </cell>
          <cell r="E635">
            <v>1.78</v>
          </cell>
          <cell r="F635">
            <v>0.99114000000000002</v>
          </cell>
          <cell r="G635">
            <v>0.47740524781341104</v>
          </cell>
        </row>
        <row r="636">
          <cell r="A636">
            <v>4.7850000000000001</v>
          </cell>
          <cell r="B636">
            <v>1</v>
          </cell>
          <cell r="C636">
            <v>0</v>
          </cell>
          <cell r="D636">
            <v>7.0000000000000007E-2</v>
          </cell>
          <cell r="E636">
            <v>0.49</v>
          </cell>
          <cell r="F636">
            <v>0.91278000000000004</v>
          </cell>
          <cell r="G636">
            <v>0.59477533960292583</v>
          </cell>
        </row>
        <row r="637">
          <cell r="A637">
            <v>2.8069999999999999</v>
          </cell>
          <cell r="B637">
            <v>0</v>
          </cell>
          <cell r="C637">
            <v>0</v>
          </cell>
          <cell r="D637">
            <v>0.15</v>
          </cell>
          <cell r="E637">
            <v>0.68</v>
          </cell>
          <cell r="F637">
            <v>0.92766000000000004</v>
          </cell>
          <cell r="G637">
            <v>0.32525828286426794</v>
          </cell>
        </row>
        <row r="638">
          <cell r="A638">
            <v>4.0129999999999999</v>
          </cell>
          <cell r="B638">
            <v>0</v>
          </cell>
          <cell r="C638">
            <v>0</v>
          </cell>
          <cell r="D638">
            <v>0.41</v>
          </cell>
          <cell r="E638">
            <v>1.1399999999999999</v>
          </cell>
          <cell r="F638">
            <v>1.1161700000000001</v>
          </cell>
          <cell r="G638">
            <v>0.4560179416895091</v>
          </cell>
        </row>
        <row r="639">
          <cell r="A639">
            <v>6.1980000000000004</v>
          </cell>
          <cell r="B639">
            <v>1</v>
          </cell>
          <cell r="C639">
            <v>0</v>
          </cell>
          <cell r="D639">
            <v>0.11</v>
          </cell>
          <cell r="E639">
            <v>2.33</v>
          </cell>
          <cell r="F639">
            <v>0.88117000000000001</v>
          </cell>
          <cell r="G639">
            <v>0.60906744111003541</v>
          </cell>
        </row>
        <row r="640">
          <cell r="A640">
            <v>10.573</v>
          </cell>
          <cell r="B640">
            <v>0</v>
          </cell>
          <cell r="C640">
            <v>0</v>
          </cell>
          <cell r="D640">
            <v>0.4</v>
          </cell>
          <cell r="E640">
            <v>1.6246728450475598</v>
          </cell>
          <cell r="F640">
            <v>1.33941</v>
          </cell>
          <cell r="G640">
            <v>0.61363851319398466</v>
          </cell>
        </row>
        <row r="641">
          <cell r="A641">
            <v>4.1319999999999997</v>
          </cell>
          <cell r="B641">
            <v>0</v>
          </cell>
          <cell r="C641">
            <v>1</v>
          </cell>
          <cell r="D641">
            <v>0.22</v>
          </cell>
          <cell r="E641">
            <v>1.0900000000000001</v>
          </cell>
          <cell r="F641">
            <v>0.98124</v>
          </cell>
          <cell r="G641">
            <v>0.34704743465634075</v>
          </cell>
        </row>
        <row r="642">
          <cell r="A642">
            <v>5.9029999999999996</v>
          </cell>
          <cell r="B642">
            <v>0</v>
          </cell>
          <cell r="C642">
            <v>0</v>
          </cell>
          <cell r="D642">
            <v>0.26</v>
          </cell>
          <cell r="E642">
            <v>1.69</v>
          </cell>
          <cell r="F642">
            <v>1.4483999999999999</v>
          </cell>
          <cell r="G642">
            <v>0.2334406234118245</v>
          </cell>
        </row>
        <row r="643">
          <cell r="A643">
            <v>3.363</v>
          </cell>
          <cell r="B643">
            <v>0</v>
          </cell>
          <cell r="C643">
            <v>0</v>
          </cell>
          <cell r="D643">
            <v>0.12</v>
          </cell>
          <cell r="E643">
            <v>2.4</v>
          </cell>
          <cell r="F643">
            <v>1.01956</v>
          </cell>
          <cell r="G643">
            <v>0.12845673505798394</v>
          </cell>
        </row>
        <row r="644">
          <cell r="A644">
            <v>2.3079999999999998</v>
          </cell>
          <cell r="B644">
            <v>0</v>
          </cell>
          <cell r="C644">
            <v>0</v>
          </cell>
          <cell r="D644">
            <v>0.14000000000000001</v>
          </cell>
          <cell r="E644">
            <v>2.56</v>
          </cell>
          <cell r="F644">
            <v>0.56840000000000002</v>
          </cell>
          <cell r="G644">
            <v>0.56932409012131724</v>
          </cell>
        </row>
        <row r="645">
          <cell r="A645">
            <v>3.0030000000000001</v>
          </cell>
          <cell r="B645">
            <v>0</v>
          </cell>
          <cell r="C645">
            <v>0</v>
          </cell>
          <cell r="D645">
            <v>0.15</v>
          </cell>
          <cell r="E645">
            <v>0.82</v>
          </cell>
          <cell r="F645">
            <v>0.77778999999999998</v>
          </cell>
          <cell r="G645">
            <v>0.29437229437229434</v>
          </cell>
        </row>
        <row r="646">
          <cell r="A646">
            <v>4.8129999999999997</v>
          </cell>
          <cell r="B646">
            <v>0</v>
          </cell>
          <cell r="C646">
            <v>0</v>
          </cell>
          <cell r="D646">
            <v>0.17</v>
          </cell>
          <cell r="E646">
            <v>1.17</v>
          </cell>
          <cell r="F646">
            <v>1.2602199999999999</v>
          </cell>
          <cell r="G646">
            <v>0.38146686058591317</v>
          </cell>
        </row>
        <row r="647">
          <cell r="A647">
            <v>4.4409999999999998</v>
          </cell>
          <cell r="B647">
            <v>0</v>
          </cell>
          <cell r="C647">
            <v>1</v>
          </cell>
          <cell r="D647">
            <v>0.09</v>
          </cell>
          <cell r="E647">
            <v>1.82</v>
          </cell>
          <cell r="F647">
            <v>0.76395999999999997</v>
          </cell>
          <cell r="G647">
            <v>0.63454176987165056</v>
          </cell>
        </row>
        <row r="648">
          <cell r="A648">
            <v>4.63</v>
          </cell>
          <cell r="B648">
            <v>0</v>
          </cell>
          <cell r="C648">
            <v>0</v>
          </cell>
          <cell r="D648">
            <v>0.17</v>
          </cell>
          <cell r="E648">
            <v>1.73</v>
          </cell>
          <cell r="F648">
            <v>1.1785000000000001</v>
          </cell>
          <cell r="G648">
            <v>0.25550755939524838</v>
          </cell>
        </row>
        <row r="649">
          <cell r="A649">
            <v>2.8519999999999999</v>
          </cell>
          <cell r="B649">
            <v>0</v>
          </cell>
          <cell r="C649">
            <v>0</v>
          </cell>
          <cell r="D649">
            <v>0.21</v>
          </cell>
          <cell r="E649">
            <v>1.25</v>
          </cell>
          <cell r="F649">
            <v>0.77037999999999995</v>
          </cell>
          <cell r="G649">
            <v>0.21844319775596074</v>
          </cell>
        </row>
        <row r="650">
          <cell r="A650">
            <v>4.9219999999999997</v>
          </cell>
          <cell r="B650">
            <v>0</v>
          </cell>
          <cell r="C650">
            <v>0</v>
          </cell>
          <cell r="D650">
            <v>0.16</v>
          </cell>
          <cell r="E650">
            <v>0.83</v>
          </cell>
          <cell r="F650">
            <v>0.94057000000000002</v>
          </cell>
          <cell r="G650">
            <v>0.37911418122714347</v>
          </cell>
        </row>
        <row r="651">
          <cell r="A651">
            <v>2.1080000000000001</v>
          </cell>
          <cell r="B651">
            <v>0</v>
          </cell>
          <cell r="C651">
            <v>0</v>
          </cell>
          <cell r="D651">
            <v>0.24</v>
          </cell>
          <cell r="E651">
            <v>1.0900000000000001</v>
          </cell>
          <cell r="F651">
            <v>0.76197999999999999</v>
          </cell>
          <cell r="G651">
            <v>0.23197343453510436</v>
          </cell>
        </row>
        <row r="652">
          <cell r="A652">
            <v>3.6789999999999998</v>
          </cell>
          <cell r="B652">
            <v>0</v>
          </cell>
          <cell r="C652">
            <v>0</v>
          </cell>
          <cell r="D652">
            <v>0.23</v>
          </cell>
          <cell r="E652">
            <v>1.45</v>
          </cell>
          <cell r="F652">
            <v>1.02092</v>
          </cell>
          <cell r="G652">
            <v>0.34112530578961675</v>
          </cell>
        </row>
        <row r="653">
          <cell r="A653">
            <v>3.0644999999999998</v>
          </cell>
          <cell r="B653">
            <v>0</v>
          </cell>
          <cell r="C653">
            <v>0</v>
          </cell>
          <cell r="D653">
            <v>0.12</v>
          </cell>
          <cell r="E653">
            <v>1.5934298722110305</v>
          </cell>
          <cell r="F653">
            <v>0.95367000000000002</v>
          </cell>
          <cell r="G653">
            <v>0.41654429760156636</v>
          </cell>
        </row>
        <row r="654">
          <cell r="A654">
            <v>2.0550000000000002</v>
          </cell>
          <cell r="B654">
            <v>0</v>
          </cell>
          <cell r="C654">
            <v>0</v>
          </cell>
          <cell r="D654">
            <v>0.15</v>
          </cell>
          <cell r="E654">
            <v>1.8</v>
          </cell>
          <cell r="F654">
            <v>0.65151999999999999</v>
          </cell>
          <cell r="G654">
            <v>0.28710462287104621</v>
          </cell>
        </row>
        <row r="655">
          <cell r="A655">
            <v>1.194</v>
          </cell>
          <cell r="B655">
            <v>0</v>
          </cell>
          <cell r="C655">
            <v>0</v>
          </cell>
          <cell r="D655">
            <v>0.24</v>
          </cell>
          <cell r="E655">
            <v>1.38</v>
          </cell>
          <cell r="F655">
            <v>0.42097000000000001</v>
          </cell>
          <cell r="G655">
            <v>0.33082077051926301</v>
          </cell>
        </row>
        <row r="656">
          <cell r="A656">
            <v>1.8405</v>
          </cell>
          <cell r="B656">
            <v>0</v>
          </cell>
          <cell r="C656">
            <v>0</v>
          </cell>
          <cell r="D656">
            <v>0.35</v>
          </cell>
          <cell r="E656">
            <v>1.18</v>
          </cell>
          <cell r="F656">
            <v>0.94155</v>
          </cell>
          <cell r="G656">
            <v>0.10513447432762836</v>
          </cell>
        </row>
        <row r="657">
          <cell r="A657">
            <v>5.8689999999999998</v>
          </cell>
          <cell r="B657">
            <v>0</v>
          </cell>
          <cell r="C657">
            <v>0</v>
          </cell>
          <cell r="D657">
            <v>0.13</v>
          </cell>
          <cell r="E657">
            <v>1.22</v>
          </cell>
          <cell r="F657">
            <v>0.81357000000000002</v>
          </cell>
          <cell r="G657">
            <v>0.59925029817686148</v>
          </cell>
        </row>
        <row r="658">
          <cell r="A658">
            <v>2.3839999999999999</v>
          </cell>
          <cell r="B658">
            <v>0</v>
          </cell>
          <cell r="C658">
            <v>0</v>
          </cell>
          <cell r="D658">
            <v>0.14000000000000001</v>
          </cell>
          <cell r="E658">
            <v>0.98</v>
          </cell>
          <cell r="F658">
            <v>0.63488</v>
          </cell>
          <cell r="G658">
            <v>0.46770134228187921</v>
          </cell>
        </row>
        <row r="659">
          <cell r="A659">
            <v>3.65</v>
          </cell>
          <cell r="B659">
            <v>0</v>
          </cell>
          <cell r="C659">
            <v>0</v>
          </cell>
          <cell r="D659">
            <v>0.11</v>
          </cell>
          <cell r="E659">
            <v>1.03</v>
          </cell>
          <cell r="F659">
            <v>0.81808999999999998</v>
          </cell>
          <cell r="G659">
            <v>0.36547945205479454</v>
          </cell>
        </row>
        <row r="660">
          <cell r="A660">
            <v>3.5089999999999999</v>
          </cell>
          <cell r="B660">
            <v>0</v>
          </cell>
          <cell r="C660">
            <v>0</v>
          </cell>
          <cell r="D660">
            <v>0.16</v>
          </cell>
          <cell r="E660">
            <v>1.73261562666881</v>
          </cell>
          <cell r="F660">
            <v>1.1596299999999999</v>
          </cell>
          <cell r="G660">
            <v>0.46309489883157595</v>
          </cell>
        </row>
        <row r="661">
          <cell r="A661">
            <v>4.5419999999999998</v>
          </cell>
          <cell r="B661">
            <v>0</v>
          </cell>
          <cell r="C661">
            <v>1</v>
          </cell>
          <cell r="D661">
            <v>0.21</v>
          </cell>
          <cell r="E661">
            <v>1.18</v>
          </cell>
          <cell r="F661">
            <v>1.09137</v>
          </cell>
          <cell r="G661">
            <v>0.31990312637604584</v>
          </cell>
        </row>
        <row r="662">
          <cell r="A662">
            <v>4.5579999999999998</v>
          </cell>
          <cell r="B662">
            <v>0</v>
          </cell>
          <cell r="C662">
            <v>0</v>
          </cell>
          <cell r="D662">
            <v>0.1</v>
          </cell>
          <cell r="E662">
            <v>0.83</v>
          </cell>
          <cell r="F662">
            <v>1.01695</v>
          </cell>
          <cell r="G662">
            <v>0.47016235190873185</v>
          </cell>
        </row>
        <row r="663">
          <cell r="A663">
            <v>4.4939999999999998</v>
          </cell>
          <cell r="B663">
            <v>0</v>
          </cell>
          <cell r="C663">
            <v>0</v>
          </cell>
          <cell r="D663">
            <v>0.18</v>
          </cell>
          <cell r="E663">
            <v>2.15</v>
          </cell>
          <cell r="F663">
            <v>1.0505199999999999</v>
          </cell>
          <cell r="G663">
            <v>0.29149977748108591</v>
          </cell>
        </row>
        <row r="664">
          <cell r="A664">
            <v>3.9</v>
          </cell>
          <cell r="B664">
            <v>0</v>
          </cell>
          <cell r="C664">
            <v>1</v>
          </cell>
          <cell r="D664">
            <v>0.18</v>
          </cell>
          <cell r="E664">
            <v>1.42</v>
          </cell>
          <cell r="F664">
            <v>0.82547000000000004</v>
          </cell>
          <cell r="G664">
            <v>0.41794871794871791</v>
          </cell>
        </row>
        <row r="665">
          <cell r="A665">
            <v>4.3929999999999998</v>
          </cell>
          <cell r="B665">
            <v>0</v>
          </cell>
          <cell r="C665">
            <v>1</v>
          </cell>
          <cell r="D665">
            <v>0.18</v>
          </cell>
          <cell r="E665">
            <v>1.08</v>
          </cell>
          <cell r="F665">
            <v>0.55561000000000005</v>
          </cell>
          <cell r="G665">
            <v>0.66810835419986347</v>
          </cell>
        </row>
        <row r="666">
          <cell r="A666">
            <v>2.7989999999999999</v>
          </cell>
          <cell r="B666">
            <v>0</v>
          </cell>
          <cell r="C666">
            <v>0</v>
          </cell>
          <cell r="D666">
            <v>0.2</v>
          </cell>
          <cell r="E666">
            <v>1.3719464067640104</v>
          </cell>
          <cell r="F666">
            <v>0.86275000000000002</v>
          </cell>
          <cell r="G666">
            <v>0.28045730618077885</v>
          </cell>
        </row>
        <row r="667">
          <cell r="A667">
            <v>2.0099999999999998</v>
          </cell>
          <cell r="B667">
            <v>0</v>
          </cell>
          <cell r="C667">
            <v>0</v>
          </cell>
          <cell r="D667">
            <v>0.06</v>
          </cell>
          <cell r="E667">
            <v>1.4</v>
          </cell>
          <cell r="F667">
            <v>0.49030000000000001</v>
          </cell>
          <cell r="G667">
            <v>0.5582089552238807</v>
          </cell>
        </row>
        <row r="668">
          <cell r="A668">
            <v>6.6989999999999998</v>
          </cell>
          <cell r="B668">
            <v>1</v>
          </cell>
          <cell r="C668">
            <v>0</v>
          </cell>
          <cell r="D668">
            <v>0.23</v>
          </cell>
          <cell r="E668">
            <v>0.42</v>
          </cell>
          <cell r="F668">
            <v>1.58646</v>
          </cell>
          <cell r="G668">
            <v>0.27048813255709808</v>
          </cell>
        </row>
        <row r="669">
          <cell r="A669">
            <v>4.5830000000000002</v>
          </cell>
          <cell r="B669">
            <v>1</v>
          </cell>
          <cell r="C669">
            <v>0</v>
          </cell>
          <cell r="D669">
            <v>0.41</v>
          </cell>
          <cell r="E669">
            <v>2.2799999999999998</v>
          </cell>
          <cell r="F669">
            <v>1.2094400000000001</v>
          </cell>
          <cell r="G669">
            <v>0.47239799258127863</v>
          </cell>
        </row>
        <row r="670">
          <cell r="A670">
            <v>3.762</v>
          </cell>
          <cell r="B670">
            <v>0</v>
          </cell>
          <cell r="C670">
            <v>0</v>
          </cell>
          <cell r="D670">
            <v>0.2</v>
          </cell>
          <cell r="E670">
            <v>1.78</v>
          </cell>
          <cell r="F670">
            <v>1.1804699999999999</v>
          </cell>
          <cell r="G670">
            <v>0.37267410951621477</v>
          </cell>
        </row>
        <row r="671">
          <cell r="A671">
            <v>6.0590000000000002</v>
          </cell>
          <cell r="B671">
            <v>0</v>
          </cell>
          <cell r="C671">
            <v>0</v>
          </cell>
          <cell r="D671">
            <v>0.18</v>
          </cell>
          <cell r="E671">
            <v>0.55000000000000004</v>
          </cell>
          <cell r="F671">
            <v>1.6306499999999999</v>
          </cell>
          <cell r="G671">
            <v>0.52913021950816963</v>
          </cell>
        </row>
        <row r="672">
          <cell r="A672">
            <v>6.351</v>
          </cell>
          <cell r="B672">
            <v>1</v>
          </cell>
          <cell r="C672">
            <v>0</v>
          </cell>
          <cell r="D672">
            <v>0.41</v>
          </cell>
          <cell r="E672">
            <v>1.01</v>
          </cell>
          <cell r="F672">
            <v>1.41873</v>
          </cell>
          <cell r="G672">
            <v>0.38576602109903957</v>
          </cell>
        </row>
        <row r="673">
          <cell r="A673">
            <v>2.8570000000000002</v>
          </cell>
          <cell r="B673">
            <v>0</v>
          </cell>
          <cell r="C673">
            <v>0</v>
          </cell>
          <cell r="D673">
            <v>0.16</v>
          </cell>
          <cell r="E673">
            <v>2.35</v>
          </cell>
          <cell r="F673">
            <v>0.78749999999999998</v>
          </cell>
          <cell r="G673">
            <v>0.38011900595029752</v>
          </cell>
        </row>
        <row r="674">
          <cell r="A674">
            <v>5.6109999999999998</v>
          </cell>
          <cell r="B674">
            <v>1</v>
          </cell>
          <cell r="C674">
            <v>0</v>
          </cell>
          <cell r="D674">
            <v>0.17</v>
          </cell>
          <cell r="E674">
            <v>0.73</v>
          </cell>
          <cell r="F674">
            <v>1.09137</v>
          </cell>
          <cell r="G674">
            <v>0.41062199251470327</v>
          </cell>
        </row>
        <row r="675">
          <cell r="A675">
            <v>4.0439999999999996</v>
          </cell>
          <cell r="B675">
            <v>0</v>
          </cell>
          <cell r="C675">
            <v>0</v>
          </cell>
          <cell r="D675">
            <v>0.13</v>
          </cell>
          <cell r="E675">
            <v>1.6568676967158502</v>
          </cell>
          <cell r="F675">
            <v>0.78959999999999997</v>
          </cell>
          <cell r="G675">
            <v>0.41444114737883286</v>
          </cell>
        </row>
        <row r="676">
          <cell r="A676">
            <v>3.6179999999999999</v>
          </cell>
          <cell r="B676">
            <v>0</v>
          </cell>
          <cell r="C676">
            <v>0</v>
          </cell>
          <cell r="D676">
            <v>0.15</v>
          </cell>
          <cell r="E676">
            <v>1.68</v>
          </cell>
          <cell r="F676">
            <v>1.28912</v>
          </cell>
          <cell r="G676">
            <v>0.46572692095080159</v>
          </cell>
        </row>
        <row r="677">
          <cell r="A677">
            <v>3.105</v>
          </cell>
          <cell r="B677">
            <v>0</v>
          </cell>
          <cell r="C677">
            <v>0</v>
          </cell>
          <cell r="D677">
            <v>7.0000000000000007E-2</v>
          </cell>
          <cell r="E677">
            <v>1.32</v>
          </cell>
          <cell r="F677">
            <v>0.86173</v>
          </cell>
          <cell r="G677">
            <v>0.41030595813204512</v>
          </cell>
        </row>
        <row r="678">
          <cell r="A678">
            <v>11.84</v>
          </cell>
          <cell r="B678">
            <v>0</v>
          </cell>
          <cell r="C678">
            <v>0</v>
          </cell>
          <cell r="D678">
            <v>0.2</v>
          </cell>
          <cell r="E678">
            <v>1.95</v>
          </cell>
          <cell r="F678">
            <v>1.79908</v>
          </cell>
          <cell r="G678">
            <v>0.58217905405405401</v>
          </cell>
        </row>
        <row r="679">
          <cell r="A679">
            <v>3.1379999999999999</v>
          </cell>
          <cell r="B679">
            <v>0</v>
          </cell>
          <cell r="C679">
            <v>0</v>
          </cell>
          <cell r="D679">
            <v>0.2</v>
          </cell>
          <cell r="E679">
            <v>1.64</v>
          </cell>
          <cell r="F679">
            <v>1.19262</v>
          </cell>
          <cell r="G679">
            <v>0.43021032504780121</v>
          </cell>
        </row>
        <row r="680">
          <cell r="A680">
            <v>5.5549999999999997</v>
          </cell>
          <cell r="B680">
            <v>0</v>
          </cell>
          <cell r="C680">
            <v>0</v>
          </cell>
          <cell r="D680">
            <v>0.1</v>
          </cell>
          <cell r="E680">
            <v>0.96</v>
          </cell>
          <cell r="F680">
            <v>1.2898099999999999</v>
          </cell>
          <cell r="G680">
            <v>0.30351035103510354</v>
          </cell>
        </row>
        <row r="681">
          <cell r="A681">
            <v>3.1880000000000002</v>
          </cell>
          <cell r="B681">
            <v>0</v>
          </cell>
          <cell r="C681">
            <v>0</v>
          </cell>
          <cell r="D681">
            <v>0.49</v>
          </cell>
          <cell r="E681">
            <v>1.92</v>
          </cell>
          <cell r="F681">
            <v>1.1125400000000001</v>
          </cell>
          <cell r="G681">
            <v>0.51819322459222072</v>
          </cell>
        </row>
        <row r="682">
          <cell r="A682">
            <v>3.1520000000000001</v>
          </cell>
          <cell r="B682">
            <v>0</v>
          </cell>
          <cell r="C682">
            <v>0</v>
          </cell>
          <cell r="D682">
            <v>0.23</v>
          </cell>
          <cell r="E682">
            <v>0.98</v>
          </cell>
          <cell r="F682">
            <v>1.1322300000000001</v>
          </cell>
          <cell r="G682">
            <v>4.3147208121827416E-2</v>
          </cell>
        </row>
        <row r="683">
          <cell r="A683">
            <v>4.9610000000000003</v>
          </cell>
          <cell r="B683">
            <v>0</v>
          </cell>
          <cell r="C683">
            <v>1</v>
          </cell>
          <cell r="D683">
            <v>0.26</v>
          </cell>
          <cell r="E683">
            <v>0.88</v>
          </cell>
          <cell r="F683">
            <v>1.2720199999999999</v>
          </cell>
          <cell r="G683">
            <v>0.67950010078613177</v>
          </cell>
        </row>
        <row r="684">
          <cell r="A684">
            <v>2.0110000000000001</v>
          </cell>
          <cell r="B684">
            <v>0</v>
          </cell>
          <cell r="C684">
            <v>0</v>
          </cell>
          <cell r="D684">
            <v>0.09</v>
          </cell>
          <cell r="E684">
            <v>1.98</v>
          </cell>
          <cell r="F684">
            <v>0.47258</v>
          </cell>
          <cell r="G684">
            <v>0.41272998508204867</v>
          </cell>
        </row>
        <row r="685">
          <cell r="A685">
            <v>2.234</v>
          </cell>
          <cell r="B685">
            <v>0</v>
          </cell>
          <cell r="C685">
            <v>1</v>
          </cell>
          <cell r="D685">
            <v>0.16</v>
          </cell>
          <cell r="E685">
            <v>1.77481170585904</v>
          </cell>
          <cell r="F685">
            <v>1.1984399999999999</v>
          </cell>
          <cell r="G685">
            <v>0.76723366159355411</v>
          </cell>
        </row>
        <row r="686">
          <cell r="A686">
            <v>2.923</v>
          </cell>
          <cell r="B686">
            <v>0</v>
          </cell>
          <cell r="C686">
            <v>0</v>
          </cell>
          <cell r="D686">
            <v>0.08</v>
          </cell>
          <cell r="E686">
            <v>1.36</v>
          </cell>
          <cell r="F686">
            <v>0.79169999999999996</v>
          </cell>
          <cell r="G686">
            <v>0.36024632227163872</v>
          </cell>
        </row>
        <row r="687">
          <cell r="A687">
            <v>3.3359999999999999</v>
          </cell>
          <cell r="B687">
            <v>0</v>
          </cell>
          <cell r="C687">
            <v>0</v>
          </cell>
          <cell r="D687">
            <v>0.12</v>
          </cell>
          <cell r="E687">
            <v>1.48</v>
          </cell>
          <cell r="F687">
            <v>0.83150000000000002</v>
          </cell>
          <cell r="G687">
            <v>0.532673860911271</v>
          </cell>
        </row>
        <row r="688">
          <cell r="A688">
            <v>9.0630000000000006</v>
          </cell>
          <cell r="B688">
            <v>0</v>
          </cell>
          <cell r="C688">
            <v>0</v>
          </cell>
          <cell r="D688">
            <v>0.38</v>
          </cell>
          <cell r="E688">
            <v>1.55</v>
          </cell>
          <cell r="F688">
            <v>1.8696600000000001</v>
          </cell>
          <cell r="G688">
            <v>0.49464857111331784</v>
          </cell>
        </row>
        <row r="689">
          <cell r="A689">
            <v>9.4629999999999992</v>
          </cell>
          <cell r="B689">
            <v>0</v>
          </cell>
          <cell r="C689">
            <v>1</v>
          </cell>
          <cell r="D689">
            <v>0.05</v>
          </cell>
          <cell r="E689">
            <v>0.61</v>
          </cell>
          <cell r="F689">
            <v>1.6737299999999999</v>
          </cell>
          <cell r="G689">
            <v>0.5357708971784847</v>
          </cell>
        </row>
        <row r="690">
          <cell r="A690">
            <v>6.8819999999999997</v>
          </cell>
          <cell r="B690">
            <v>0</v>
          </cell>
          <cell r="C690">
            <v>0</v>
          </cell>
          <cell r="D690">
            <v>0.38</v>
          </cell>
          <cell r="E690">
            <v>2.17</v>
          </cell>
          <cell r="F690">
            <v>1.827</v>
          </cell>
          <cell r="G690">
            <v>0.12394652717233362</v>
          </cell>
        </row>
        <row r="691">
          <cell r="A691">
            <v>4.9219999999999997</v>
          </cell>
          <cell r="B691">
            <v>0</v>
          </cell>
          <cell r="C691">
            <v>0</v>
          </cell>
          <cell r="D691">
            <v>0.2</v>
          </cell>
          <cell r="E691">
            <v>2.0499999999999998</v>
          </cell>
          <cell r="F691">
            <v>1.19364</v>
          </cell>
          <cell r="G691">
            <v>0.32100772043884601</v>
          </cell>
        </row>
        <row r="692">
          <cell r="A692">
            <v>5.915</v>
          </cell>
          <cell r="B692">
            <v>0</v>
          </cell>
          <cell r="C692">
            <v>0</v>
          </cell>
          <cell r="D692">
            <v>0.26</v>
          </cell>
          <cell r="E692">
            <v>0.54</v>
          </cell>
          <cell r="F692">
            <v>1.72197</v>
          </cell>
          <cell r="G692">
            <v>0.34505494505494505</v>
          </cell>
        </row>
        <row r="693">
          <cell r="A693">
            <v>4.88</v>
          </cell>
          <cell r="B693">
            <v>0</v>
          </cell>
          <cell r="C693">
            <v>1</v>
          </cell>
          <cell r="D693">
            <v>0.11</v>
          </cell>
          <cell r="E693">
            <v>1.6526796535861297</v>
          </cell>
          <cell r="F693">
            <v>1.1494800000000001</v>
          </cell>
          <cell r="G693">
            <v>0.41127049180327874</v>
          </cell>
        </row>
        <row r="694">
          <cell r="A694">
            <v>3.3580000000000001</v>
          </cell>
          <cell r="B694">
            <v>0</v>
          </cell>
          <cell r="C694">
            <v>0</v>
          </cell>
          <cell r="D694">
            <v>0.2</v>
          </cell>
          <cell r="E694">
            <v>1.49</v>
          </cell>
          <cell r="F694">
            <v>0.87594000000000005</v>
          </cell>
          <cell r="G694">
            <v>0.46545562835020843</v>
          </cell>
        </row>
        <row r="695">
          <cell r="A695">
            <v>8.3040000000000003</v>
          </cell>
          <cell r="B695">
            <v>0</v>
          </cell>
          <cell r="C695">
            <v>1</v>
          </cell>
          <cell r="D695">
            <v>0.15</v>
          </cell>
          <cell r="E695">
            <v>1.7</v>
          </cell>
          <cell r="F695">
            <v>2.16601</v>
          </cell>
          <cell r="G695">
            <v>0.25012042389210015</v>
          </cell>
        </row>
        <row r="696">
          <cell r="A696">
            <v>7.0279999999999996</v>
          </cell>
          <cell r="B696">
            <v>1</v>
          </cell>
          <cell r="C696">
            <v>0</v>
          </cell>
          <cell r="D696">
            <v>0.04</v>
          </cell>
          <cell r="E696">
            <v>1.91</v>
          </cell>
          <cell r="F696">
            <v>2.2842500000000001</v>
          </cell>
          <cell r="G696">
            <v>5.9476380193511667E-2</v>
          </cell>
        </row>
        <row r="697">
          <cell r="A697">
            <v>2.2610000000000001</v>
          </cell>
          <cell r="B697">
            <v>0</v>
          </cell>
          <cell r="C697">
            <v>0</v>
          </cell>
          <cell r="D697">
            <v>0.18</v>
          </cell>
          <cell r="E697">
            <v>1.48</v>
          </cell>
          <cell r="F697">
            <v>0.86148000000000002</v>
          </cell>
          <cell r="G697">
            <v>0.14285714285714285</v>
          </cell>
        </row>
        <row r="698">
          <cell r="A698">
            <v>3.9075000000000002</v>
          </cell>
          <cell r="B698">
            <v>0</v>
          </cell>
          <cell r="C698">
            <v>0</v>
          </cell>
          <cell r="D698">
            <v>0.15</v>
          </cell>
          <cell r="E698">
            <v>1.37</v>
          </cell>
          <cell r="F698">
            <v>0.68803000000000003</v>
          </cell>
          <cell r="G698">
            <v>0.66986564299424189</v>
          </cell>
        </row>
        <row r="699">
          <cell r="A699">
            <v>4.54</v>
          </cell>
          <cell r="B699">
            <v>0</v>
          </cell>
          <cell r="C699">
            <v>0</v>
          </cell>
          <cell r="D699">
            <v>0.13</v>
          </cell>
          <cell r="E699">
            <v>1.82</v>
          </cell>
          <cell r="F699">
            <v>1.28955</v>
          </cell>
          <cell r="G699">
            <v>0.39647577092511016</v>
          </cell>
        </row>
        <row r="700">
          <cell r="A700">
            <v>6.2874999999999996</v>
          </cell>
          <cell r="B700">
            <v>0</v>
          </cell>
          <cell r="C700">
            <v>0</v>
          </cell>
          <cell r="D700">
            <v>7.0000000000000007E-2</v>
          </cell>
          <cell r="E700">
            <v>0.94</v>
          </cell>
          <cell r="F700">
            <v>1.7749299999999999</v>
          </cell>
          <cell r="G700">
            <v>0.52079522862823069</v>
          </cell>
        </row>
        <row r="701">
          <cell r="A701">
            <v>4.2930000000000001</v>
          </cell>
          <cell r="B701">
            <v>0</v>
          </cell>
          <cell r="C701">
            <v>1</v>
          </cell>
          <cell r="D701">
            <v>0.19</v>
          </cell>
          <cell r="E701">
            <v>1.48</v>
          </cell>
          <cell r="F701">
            <v>1.2795000000000001</v>
          </cell>
          <cell r="G701">
            <v>0.29233636151875142</v>
          </cell>
        </row>
        <row r="702">
          <cell r="A702">
            <v>5.5670000000000002</v>
          </cell>
          <cell r="B702">
            <v>0</v>
          </cell>
          <cell r="C702">
            <v>0</v>
          </cell>
          <cell r="D702">
            <v>0.28000000000000003</v>
          </cell>
          <cell r="E702">
            <v>1.29</v>
          </cell>
          <cell r="F702">
            <v>1.6199399999999999</v>
          </cell>
          <cell r="G702">
            <v>7.5983474043470445E-2</v>
          </cell>
        </row>
        <row r="703">
          <cell r="A703">
            <v>5.8380000000000001</v>
          </cell>
          <cell r="B703">
            <v>0</v>
          </cell>
          <cell r="C703">
            <v>0</v>
          </cell>
          <cell r="D703">
            <v>0.16</v>
          </cell>
          <cell r="E703">
            <v>0.79</v>
          </cell>
          <cell r="F703">
            <v>1.32914</v>
          </cell>
          <cell r="G703">
            <v>0.60157588215142166</v>
          </cell>
        </row>
        <row r="704">
          <cell r="A704">
            <v>4.9615</v>
          </cell>
          <cell r="B704">
            <v>0</v>
          </cell>
          <cell r="C704">
            <v>0</v>
          </cell>
          <cell r="D704">
            <v>0.09</v>
          </cell>
          <cell r="E704">
            <v>2.4700000000000002</v>
          </cell>
          <cell r="F704">
            <v>1.10171</v>
          </cell>
          <cell r="G704">
            <v>0.33387080520004031</v>
          </cell>
        </row>
        <row r="705">
          <cell r="A705">
            <v>7.4509999999999996</v>
          </cell>
          <cell r="B705">
            <v>1</v>
          </cell>
          <cell r="C705">
            <v>0</v>
          </cell>
          <cell r="D705">
            <v>0.11</v>
          </cell>
          <cell r="E705">
            <v>1.6387208981599497</v>
          </cell>
          <cell r="F705">
            <v>1.4149099999999999</v>
          </cell>
          <cell r="G705">
            <v>0.33042544624882569</v>
          </cell>
        </row>
        <row r="706">
          <cell r="A706">
            <v>2.5270000000000001</v>
          </cell>
          <cell r="B706">
            <v>0</v>
          </cell>
          <cell r="C706">
            <v>0</v>
          </cell>
          <cell r="D706">
            <v>0.23</v>
          </cell>
          <cell r="E706">
            <v>2.59</v>
          </cell>
          <cell r="F706">
            <v>0.89095999999999997</v>
          </cell>
          <cell r="G706">
            <v>0.21764938662445588</v>
          </cell>
        </row>
        <row r="707">
          <cell r="A707">
            <v>6.9234999999999998</v>
          </cell>
          <cell r="B707">
            <v>0</v>
          </cell>
          <cell r="C707">
            <v>0</v>
          </cell>
          <cell r="D707">
            <v>0.12</v>
          </cell>
          <cell r="E707">
            <v>1.72</v>
          </cell>
          <cell r="F707">
            <v>1.16927</v>
          </cell>
          <cell r="G707">
            <v>0.55672708890012279</v>
          </cell>
        </row>
        <row r="708">
          <cell r="A708">
            <v>5.2560000000000002</v>
          </cell>
          <cell r="B708">
            <v>1</v>
          </cell>
          <cell r="C708">
            <v>0</v>
          </cell>
          <cell r="D708">
            <v>0.13</v>
          </cell>
          <cell r="E708">
            <v>0.11</v>
          </cell>
          <cell r="F708">
            <v>1.2808900000000001</v>
          </cell>
          <cell r="G708">
            <v>0.32990867579908673</v>
          </cell>
        </row>
        <row r="709">
          <cell r="A709">
            <v>4.0720000000000001</v>
          </cell>
          <cell r="B709">
            <v>0</v>
          </cell>
          <cell r="C709">
            <v>1</v>
          </cell>
          <cell r="D709">
            <v>0.3</v>
          </cell>
          <cell r="E709">
            <v>0.81</v>
          </cell>
          <cell r="F709">
            <v>1.083</v>
          </cell>
          <cell r="G709">
            <v>0.33521611001964635</v>
          </cell>
        </row>
        <row r="710">
          <cell r="A710">
            <v>2.488</v>
          </cell>
          <cell r="B710">
            <v>0</v>
          </cell>
          <cell r="C710">
            <v>0</v>
          </cell>
          <cell r="D710">
            <v>7.0000000000000007E-2</v>
          </cell>
          <cell r="E710">
            <v>2.19</v>
          </cell>
          <cell r="F710">
            <v>0.8276</v>
          </cell>
          <cell r="G710">
            <v>0.29943729903536975</v>
          </cell>
        </row>
        <row r="711">
          <cell r="A711">
            <v>2.956</v>
          </cell>
          <cell r="B711">
            <v>0</v>
          </cell>
          <cell r="C711">
            <v>0</v>
          </cell>
          <cell r="D711">
            <v>0.12</v>
          </cell>
          <cell r="E711">
            <v>1.5824520364383796</v>
          </cell>
          <cell r="F711">
            <v>0.71862000000000004</v>
          </cell>
          <cell r="G711">
            <v>0.35723951285520977</v>
          </cell>
        </row>
        <row r="712">
          <cell r="A712">
            <v>1.4139999999999999</v>
          </cell>
          <cell r="B712">
            <v>0</v>
          </cell>
          <cell r="C712">
            <v>0</v>
          </cell>
          <cell r="D712">
            <v>0.17</v>
          </cell>
          <cell r="E712">
            <v>1.79</v>
          </cell>
          <cell r="F712">
            <v>0.43797000000000003</v>
          </cell>
          <cell r="G712">
            <v>0.18741159830268744</v>
          </cell>
        </row>
        <row r="713">
          <cell r="A713">
            <v>2.6920000000000002</v>
          </cell>
          <cell r="B713">
            <v>0</v>
          </cell>
          <cell r="C713">
            <v>0</v>
          </cell>
          <cell r="D713">
            <v>7.0000000000000007E-2</v>
          </cell>
          <cell r="E713">
            <v>0.21</v>
          </cell>
          <cell r="F713">
            <v>0.50749999999999995</v>
          </cell>
          <cell r="G713">
            <v>0.49405646359583955</v>
          </cell>
        </row>
        <row r="714">
          <cell r="A714">
            <v>2.887</v>
          </cell>
          <cell r="B714">
            <v>0</v>
          </cell>
          <cell r="C714">
            <v>1</v>
          </cell>
          <cell r="D714">
            <v>0.1</v>
          </cell>
          <cell r="E714">
            <v>2.4900000000000002</v>
          </cell>
          <cell r="F714">
            <v>0.68388000000000004</v>
          </cell>
          <cell r="G714">
            <v>0.46726705923103568</v>
          </cell>
        </row>
        <row r="715">
          <cell r="A715">
            <v>1.371</v>
          </cell>
          <cell r="B715">
            <v>0</v>
          </cell>
          <cell r="C715">
            <v>0</v>
          </cell>
          <cell r="D715">
            <v>0.13</v>
          </cell>
          <cell r="E715">
            <v>1.57</v>
          </cell>
          <cell r="F715">
            <v>0.58970999999999996</v>
          </cell>
          <cell r="G715">
            <v>0.1940189642596645</v>
          </cell>
        </row>
        <row r="716">
          <cell r="A716">
            <v>4.694</v>
          </cell>
          <cell r="B716">
            <v>0</v>
          </cell>
          <cell r="C716">
            <v>0</v>
          </cell>
          <cell r="D716">
            <v>7.0000000000000007E-2</v>
          </cell>
          <cell r="E716">
            <v>1.64</v>
          </cell>
          <cell r="F716">
            <v>1.18937</v>
          </cell>
          <cell r="G716">
            <v>0.33489561141883256</v>
          </cell>
        </row>
        <row r="717">
          <cell r="A717">
            <v>1.889</v>
          </cell>
          <cell r="B717">
            <v>0</v>
          </cell>
          <cell r="C717">
            <v>0</v>
          </cell>
          <cell r="D717">
            <v>0.14000000000000001</v>
          </cell>
          <cell r="E717">
            <v>2.35</v>
          </cell>
          <cell r="F717">
            <v>0.43220999999999998</v>
          </cell>
          <cell r="G717">
            <v>0.42826892535733196</v>
          </cell>
        </row>
        <row r="718">
          <cell r="A718">
            <v>3.2490000000000001</v>
          </cell>
          <cell r="B718">
            <v>0</v>
          </cell>
          <cell r="C718">
            <v>1</v>
          </cell>
          <cell r="D718">
            <v>0.18</v>
          </cell>
          <cell r="E718">
            <v>2.02</v>
          </cell>
          <cell r="F718">
            <v>1.0397000000000001</v>
          </cell>
          <cell r="G718">
            <v>0.2142197599261311</v>
          </cell>
        </row>
        <row r="719">
          <cell r="A719">
            <v>1.972</v>
          </cell>
          <cell r="B719">
            <v>0</v>
          </cell>
          <cell r="C719">
            <v>0</v>
          </cell>
          <cell r="D719">
            <v>0.05</v>
          </cell>
          <cell r="E719">
            <v>2.81</v>
          </cell>
          <cell r="F719">
            <v>0.56611</v>
          </cell>
          <cell r="G719">
            <v>0.28245436105476679</v>
          </cell>
        </row>
        <row r="720">
          <cell r="A720">
            <v>1.204</v>
          </cell>
          <cell r="B720">
            <v>0</v>
          </cell>
          <cell r="C720">
            <v>0</v>
          </cell>
          <cell r="D720">
            <v>0.17</v>
          </cell>
          <cell r="E720">
            <v>1.54</v>
          </cell>
          <cell r="F720">
            <v>0.44303999999999999</v>
          </cell>
          <cell r="G720">
            <v>0.17275747508305647</v>
          </cell>
        </row>
        <row r="721">
          <cell r="A721">
            <v>5.1749999999999998</v>
          </cell>
          <cell r="B721">
            <v>0</v>
          </cell>
          <cell r="C721">
            <v>0</v>
          </cell>
          <cell r="D721">
            <v>0.41</v>
          </cell>
          <cell r="E721">
            <v>1.33</v>
          </cell>
          <cell r="F721">
            <v>1.23892</v>
          </cell>
          <cell r="G721">
            <v>0.49893719806763281</v>
          </cell>
        </row>
        <row r="722">
          <cell r="A722">
            <v>5.9219999999999997</v>
          </cell>
          <cell r="B722">
            <v>0</v>
          </cell>
          <cell r="C722">
            <v>0</v>
          </cell>
          <cell r="D722">
            <v>0.18</v>
          </cell>
          <cell r="E722">
            <v>1.65</v>
          </cell>
          <cell r="F722">
            <v>0.85655000000000003</v>
          </cell>
          <cell r="G722">
            <v>0.55741303613644044</v>
          </cell>
        </row>
        <row r="723">
          <cell r="A723">
            <v>5.0259999999999998</v>
          </cell>
          <cell r="B723">
            <v>0</v>
          </cell>
          <cell r="C723">
            <v>0</v>
          </cell>
          <cell r="D723">
            <v>0.26</v>
          </cell>
          <cell r="E723">
            <v>1.07</v>
          </cell>
          <cell r="F723">
            <v>1.0555600000000001</v>
          </cell>
          <cell r="G723">
            <v>0.50139275766016711</v>
          </cell>
        </row>
        <row r="724">
          <cell r="A724">
            <v>1.5840000000000001</v>
          </cell>
          <cell r="B724">
            <v>0</v>
          </cell>
          <cell r="C724">
            <v>0</v>
          </cell>
          <cell r="D724">
            <v>0.15</v>
          </cell>
          <cell r="E724">
            <v>0.95</v>
          </cell>
          <cell r="F724">
            <v>0.51156000000000001</v>
          </cell>
          <cell r="G724">
            <v>0.19318181818181818</v>
          </cell>
        </row>
        <row r="725">
          <cell r="A725">
            <v>2.0169999999999999</v>
          </cell>
          <cell r="B725">
            <v>0</v>
          </cell>
          <cell r="C725">
            <v>0</v>
          </cell>
          <cell r="D725">
            <v>0.15</v>
          </cell>
          <cell r="E725">
            <v>1.82</v>
          </cell>
          <cell r="F725">
            <v>0.61914999999999998</v>
          </cell>
          <cell r="G725">
            <v>0.15617253346554288</v>
          </cell>
        </row>
        <row r="726">
          <cell r="A726">
            <v>3.8340000000000001</v>
          </cell>
          <cell r="B726">
            <v>0</v>
          </cell>
          <cell r="C726">
            <v>0</v>
          </cell>
          <cell r="D726">
            <v>0.06</v>
          </cell>
          <cell r="E726">
            <v>1.48</v>
          </cell>
          <cell r="F726">
            <v>0.77342999999999995</v>
          </cell>
          <cell r="G726">
            <v>0.4960876369327073</v>
          </cell>
        </row>
        <row r="727">
          <cell r="A727">
            <v>4.1120000000000001</v>
          </cell>
          <cell r="B727">
            <v>0</v>
          </cell>
          <cell r="C727">
            <v>0</v>
          </cell>
          <cell r="D727">
            <v>0.26</v>
          </cell>
          <cell r="E727">
            <v>2.7</v>
          </cell>
          <cell r="F727">
            <v>0.93700000000000006</v>
          </cell>
          <cell r="G727">
            <v>0.54474708171206232</v>
          </cell>
        </row>
        <row r="728">
          <cell r="A728">
            <v>1.5389999999999999</v>
          </cell>
          <cell r="B728">
            <v>0</v>
          </cell>
          <cell r="C728">
            <v>0</v>
          </cell>
          <cell r="D728">
            <v>0.13</v>
          </cell>
          <cell r="E728">
            <v>2.68</v>
          </cell>
          <cell r="F728">
            <v>0.52081999999999995</v>
          </cell>
          <cell r="G728">
            <v>0.40805717998700458</v>
          </cell>
        </row>
        <row r="729">
          <cell r="A729">
            <v>3.5310000000000001</v>
          </cell>
          <cell r="B729">
            <v>0</v>
          </cell>
          <cell r="C729">
            <v>0</v>
          </cell>
          <cell r="D729">
            <v>0.27</v>
          </cell>
          <cell r="E729">
            <v>1.1599999999999999</v>
          </cell>
          <cell r="F729">
            <v>0.81110000000000004</v>
          </cell>
          <cell r="G729">
            <v>0.4907958085528179</v>
          </cell>
        </row>
        <row r="730">
          <cell r="A730">
            <v>4.492</v>
          </cell>
          <cell r="B730">
            <v>0</v>
          </cell>
          <cell r="C730">
            <v>0</v>
          </cell>
          <cell r="D730">
            <v>0.16</v>
          </cell>
          <cell r="E730">
            <v>1.6554090051710102</v>
          </cell>
          <cell r="F730">
            <v>0.85299999999999998</v>
          </cell>
          <cell r="G730">
            <v>0.54697239536954578</v>
          </cell>
        </row>
        <row r="731">
          <cell r="A731">
            <v>3.6920000000000002</v>
          </cell>
          <cell r="B731">
            <v>0</v>
          </cell>
          <cell r="C731">
            <v>0</v>
          </cell>
          <cell r="D731">
            <v>0.13</v>
          </cell>
          <cell r="E731">
            <v>1.95</v>
          </cell>
          <cell r="F731">
            <v>0.80337000000000003</v>
          </cell>
          <cell r="G731">
            <v>0.56635969664138686</v>
          </cell>
        </row>
        <row r="732">
          <cell r="A732">
            <v>2.1819999999999999</v>
          </cell>
          <cell r="B732">
            <v>0</v>
          </cell>
          <cell r="C732">
            <v>0</v>
          </cell>
          <cell r="D732">
            <v>0.11</v>
          </cell>
          <cell r="E732">
            <v>0.54</v>
          </cell>
          <cell r="F732">
            <v>0.79273000000000005</v>
          </cell>
          <cell r="G732">
            <v>0.68881759853345548</v>
          </cell>
        </row>
        <row r="733">
          <cell r="A733">
            <v>1.8260000000000001</v>
          </cell>
          <cell r="B733">
            <v>0</v>
          </cell>
          <cell r="C733">
            <v>0</v>
          </cell>
          <cell r="D733">
            <v>0.09</v>
          </cell>
          <cell r="E733">
            <v>1.77</v>
          </cell>
          <cell r="F733">
            <v>0.42070999999999997</v>
          </cell>
          <cell r="G733">
            <v>0.45290251916757934</v>
          </cell>
        </row>
        <row r="734">
          <cell r="A734">
            <v>1.3460000000000001</v>
          </cell>
          <cell r="B734">
            <v>0</v>
          </cell>
          <cell r="C734">
            <v>0</v>
          </cell>
          <cell r="D734">
            <v>7.0000000000000007E-2</v>
          </cell>
          <cell r="E734">
            <v>1.1499999999999999</v>
          </cell>
          <cell r="F734">
            <v>0.51053999999999999</v>
          </cell>
          <cell r="G734">
            <v>0.28900445765230309</v>
          </cell>
        </row>
        <row r="735">
          <cell r="A735">
            <v>2.347</v>
          </cell>
          <cell r="B735">
            <v>0</v>
          </cell>
          <cell r="C735">
            <v>0</v>
          </cell>
          <cell r="D735">
            <v>0.16</v>
          </cell>
          <cell r="E735">
            <v>2.37</v>
          </cell>
          <cell r="F735">
            <v>0.4466</v>
          </cell>
          <cell r="G735">
            <v>0.45419684703877294</v>
          </cell>
        </row>
        <row r="736">
          <cell r="A736">
            <v>2.58</v>
          </cell>
          <cell r="B736">
            <v>0</v>
          </cell>
          <cell r="C736">
            <v>0</v>
          </cell>
          <cell r="D736">
            <v>0.18</v>
          </cell>
          <cell r="E736">
            <v>2.48</v>
          </cell>
          <cell r="F736">
            <v>0.59033000000000002</v>
          </cell>
          <cell r="G736">
            <v>0.3422480620155039</v>
          </cell>
        </row>
        <row r="737">
          <cell r="A737">
            <v>3.9380000000000002</v>
          </cell>
          <cell r="B737">
            <v>0</v>
          </cell>
          <cell r="C737">
            <v>0</v>
          </cell>
          <cell r="D737">
            <v>0.14000000000000001</v>
          </cell>
          <cell r="E737">
            <v>1.95</v>
          </cell>
          <cell r="F737">
            <v>0.79273000000000005</v>
          </cell>
          <cell r="G737">
            <v>0.57237176231589637</v>
          </cell>
        </row>
        <row r="738">
          <cell r="A738">
            <v>2.698</v>
          </cell>
          <cell r="B738">
            <v>0</v>
          </cell>
          <cell r="C738">
            <v>0</v>
          </cell>
          <cell r="D738">
            <v>0.23</v>
          </cell>
          <cell r="E738">
            <v>1.76</v>
          </cell>
          <cell r="F738">
            <v>0.57545000000000002</v>
          </cell>
          <cell r="G738">
            <v>0.44032616753150483</v>
          </cell>
        </row>
        <row r="739">
          <cell r="A739">
            <v>3.7509999999999999</v>
          </cell>
          <cell r="B739">
            <v>0</v>
          </cell>
          <cell r="C739">
            <v>0</v>
          </cell>
          <cell r="D739">
            <v>0.13</v>
          </cell>
          <cell r="E739">
            <v>0.83</v>
          </cell>
          <cell r="F739">
            <v>0.59033000000000002</v>
          </cell>
          <cell r="G739">
            <v>0.66488936283657696</v>
          </cell>
        </row>
        <row r="740">
          <cell r="A740">
            <v>2.6459999999999999</v>
          </cell>
          <cell r="B740">
            <v>0</v>
          </cell>
          <cell r="C740">
            <v>0</v>
          </cell>
          <cell r="D740">
            <v>0.09</v>
          </cell>
          <cell r="E740">
            <v>1.17</v>
          </cell>
          <cell r="F740">
            <v>0.69459000000000004</v>
          </cell>
          <cell r="G740">
            <v>0.31103552532123963</v>
          </cell>
        </row>
        <row r="741">
          <cell r="A741">
            <v>9.0604999999999993</v>
          </cell>
          <cell r="B741">
            <v>0</v>
          </cell>
          <cell r="C741">
            <v>1</v>
          </cell>
          <cell r="D741">
            <v>0.02</v>
          </cell>
          <cell r="E741">
            <v>2.31</v>
          </cell>
          <cell r="F741">
            <v>2.0183200000000001</v>
          </cell>
          <cell r="G741">
            <v>0.58236300424921372</v>
          </cell>
        </row>
        <row r="742">
          <cell r="A742">
            <v>5.3289999999999997</v>
          </cell>
          <cell r="B742">
            <v>0</v>
          </cell>
          <cell r="C742">
            <v>0</v>
          </cell>
          <cell r="D742">
            <v>0.22</v>
          </cell>
          <cell r="E742">
            <v>0.95</v>
          </cell>
          <cell r="F742">
            <v>2.08684</v>
          </cell>
          <cell r="G742">
            <v>0.46181272283730529</v>
          </cell>
        </row>
        <row r="743">
          <cell r="A743">
            <v>3.6629999999999998</v>
          </cell>
          <cell r="B743">
            <v>0</v>
          </cell>
          <cell r="C743">
            <v>0</v>
          </cell>
          <cell r="D743">
            <v>0.15</v>
          </cell>
          <cell r="E743">
            <v>2.19</v>
          </cell>
          <cell r="F743">
            <v>1.1745000000000001</v>
          </cell>
          <cell r="G743">
            <v>0.51924651924651921</v>
          </cell>
        </row>
        <row r="744">
          <cell r="A744">
            <v>4.6589999999999998</v>
          </cell>
          <cell r="B744">
            <v>0</v>
          </cell>
          <cell r="C744">
            <v>1</v>
          </cell>
          <cell r="D744">
            <v>0.12</v>
          </cell>
          <cell r="E744">
            <v>1.33</v>
          </cell>
          <cell r="F744">
            <v>1.07043</v>
          </cell>
          <cell r="G744">
            <v>0.42562781712813913</v>
          </cell>
        </row>
        <row r="745">
          <cell r="A745">
            <v>4.3029999999999999</v>
          </cell>
          <cell r="B745">
            <v>0</v>
          </cell>
          <cell r="C745">
            <v>0</v>
          </cell>
          <cell r="D745">
            <v>0.14000000000000001</v>
          </cell>
          <cell r="E745">
            <v>0.61</v>
          </cell>
          <cell r="F745">
            <v>1.0307900000000001</v>
          </cell>
          <cell r="G745">
            <v>0.46107366953288403</v>
          </cell>
        </row>
        <row r="746">
          <cell r="A746">
            <v>10.787000000000001</v>
          </cell>
          <cell r="B746">
            <v>0</v>
          </cell>
          <cell r="C746">
            <v>0</v>
          </cell>
          <cell r="D746">
            <v>0.14000000000000001</v>
          </cell>
          <cell r="E746">
            <v>1.24</v>
          </cell>
          <cell r="F746">
            <v>2.2581000000000002</v>
          </cell>
          <cell r="G746">
            <v>0.34597200333735051</v>
          </cell>
        </row>
        <row r="747">
          <cell r="A747">
            <v>7.3955000000000002</v>
          </cell>
          <cell r="B747">
            <v>0</v>
          </cell>
          <cell r="C747">
            <v>1</v>
          </cell>
          <cell r="D747">
            <v>0.23</v>
          </cell>
          <cell r="E747">
            <v>1.71</v>
          </cell>
          <cell r="F747">
            <v>1.36852</v>
          </cell>
          <cell r="G747">
            <v>0.46805489824893515</v>
          </cell>
        </row>
        <row r="748">
          <cell r="A748">
            <v>2.7269999999999999</v>
          </cell>
          <cell r="B748">
            <v>0</v>
          </cell>
          <cell r="C748">
            <v>0</v>
          </cell>
          <cell r="D748">
            <v>0.09</v>
          </cell>
          <cell r="E748">
            <v>1.65</v>
          </cell>
          <cell r="F748">
            <v>0.50597000000000003</v>
          </cell>
          <cell r="G748">
            <v>9.2409240924092417E-2</v>
          </cell>
        </row>
        <row r="749">
          <cell r="A749">
            <v>3.4824999999999999</v>
          </cell>
          <cell r="B749">
            <v>0</v>
          </cell>
          <cell r="C749">
            <v>0</v>
          </cell>
          <cell r="D749">
            <v>0.36</v>
          </cell>
          <cell r="E749">
            <v>1.19</v>
          </cell>
          <cell r="F749">
            <v>0.81225000000000003</v>
          </cell>
          <cell r="G749">
            <v>0.35879396984924627</v>
          </cell>
        </row>
        <row r="750">
          <cell r="A750">
            <v>4.21</v>
          </cell>
          <cell r="B750">
            <v>0</v>
          </cell>
          <cell r="C750">
            <v>0</v>
          </cell>
          <cell r="D750">
            <v>0.04</v>
          </cell>
          <cell r="E750">
            <v>2.5499999999999998</v>
          </cell>
          <cell r="F750">
            <v>0.86316999999999999</v>
          </cell>
          <cell r="G750">
            <v>0.38503562945368169</v>
          </cell>
        </row>
        <row r="751">
          <cell r="A751">
            <v>3.8119999999999998</v>
          </cell>
          <cell r="B751">
            <v>0</v>
          </cell>
          <cell r="C751">
            <v>0</v>
          </cell>
          <cell r="D751">
            <v>0.15</v>
          </cell>
          <cell r="E751">
            <v>2.11</v>
          </cell>
          <cell r="F751">
            <v>1.25037</v>
          </cell>
          <cell r="G751">
            <v>9.8111227701993708E-2</v>
          </cell>
        </row>
        <row r="752">
          <cell r="A752">
            <v>2.4430000000000001</v>
          </cell>
          <cell r="B752">
            <v>0</v>
          </cell>
          <cell r="C752">
            <v>0</v>
          </cell>
          <cell r="D752">
            <v>0.12</v>
          </cell>
          <cell r="E752">
            <v>0.62</v>
          </cell>
          <cell r="F752">
            <v>0.76793999999999996</v>
          </cell>
          <cell r="G752">
            <v>0.45026606631191163</v>
          </cell>
        </row>
        <row r="753">
          <cell r="A753">
            <v>2.3559999999999999</v>
          </cell>
          <cell r="B753">
            <v>0</v>
          </cell>
          <cell r="C753">
            <v>0</v>
          </cell>
          <cell r="D753">
            <v>0.36</v>
          </cell>
          <cell r="E753">
            <v>1.89</v>
          </cell>
          <cell r="F753">
            <v>0.87309999999999999</v>
          </cell>
          <cell r="G753">
            <v>7.3853989813242787E-2</v>
          </cell>
        </row>
        <row r="754">
          <cell r="A754">
            <v>2.6520000000000001</v>
          </cell>
          <cell r="B754">
            <v>1</v>
          </cell>
          <cell r="C754">
            <v>0</v>
          </cell>
          <cell r="D754">
            <v>0.19</v>
          </cell>
          <cell r="E754">
            <v>2.06</v>
          </cell>
          <cell r="F754">
            <v>0.88510999999999995</v>
          </cell>
          <cell r="G754">
            <v>0.20739064856711917</v>
          </cell>
        </row>
        <row r="755">
          <cell r="A755">
            <v>7.7350000000000003</v>
          </cell>
          <cell r="B755">
            <v>1</v>
          </cell>
          <cell r="C755">
            <v>0</v>
          </cell>
          <cell r="D755">
            <v>7.0000000000000007E-2</v>
          </cell>
          <cell r="E755">
            <v>2.1</v>
          </cell>
          <cell r="F755">
            <v>0.89102999999999999</v>
          </cell>
          <cell r="G755">
            <v>0.61939237233354882</v>
          </cell>
        </row>
        <row r="756">
          <cell r="A756">
            <v>5.01</v>
          </cell>
          <cell r="B756">
            <v>0</v>
          </cell>
          <cell r="C756">
            <v>0</v>
          </cell>
          <cell r="D756">
            <v>0.34</v>
          </cell>
          <cell r="E756">
            <v>1.7426868859361297</v>
          </cell>
          <cell r="F756">
            <v>1.4849399999999999</v>
          </cell>
          <cell r="G756">
            <v>0.37025948103792417</v>
          </cell>
        </row>
        <row r="757">
          <cell r="A757">
            <v>2.226</v>
          </cell>
          <cell r="B757">
            <v>0</v>
          </cell>
          <cell r="C757">
            <v>0</v>
          </cell>
          <cell r="D757">
            <v>0.13</v>
          </cell>
          <cell r="E757">
            <v>1.51</v>
          </cell>
          <cell r="F757">
            <v>0.59528999999999999</v>
          </cell>
          <cell r="G757">
            <v>0.46540880503144655</v>
          </cell>
        </row>
        <row r="758">
          <cell r="A758">
            <v>2.7930000000000001</v>
          </cell>
          <cell r="B758">
            <v>1</v>
          </cell>
          <cell r="C758">
            <v>0</v>
          </cell>
          <cell r="D758">
            <v>0.16</v>
          </cell>
          <cell r="E758">
            <v>1.38</v>
          </cell>
          <cell r="F758">
            <v>0.3654</v>
          </cell>
          <cell r="G758">
            <v>0.95094880057286069</v>
          </cell>
        </row>
        <row r="759">
          <cell r="A759">
            <v>2.0310000000000001</v>
          </cell>
          <cell r="B759">
            <v>0</v>
          </cell>
          <cell r="C759">
            <v>0</v>
          </cell>
          <cell r="D759">
            <v>0.25</v>
          </cell>
          <cell r="E759">
            <v>1.39</v>
          </cell>
          <cell r="F759">
            <v>0.45289000000000001</v>
          </cell>
          <cell r="G759">
            <v>0.47070408665681923</v>
          </cell>
        </row>
        <row r="760">
          <cell r="A760">
            <v>1.5934999999999999</v>
          </cell>
          <cell r="B760">
            <v>0</v>
          </cell>
          <cell r="C760">
            <v>0</v>
          </cell>
          <cell r="D760">
            <v>0.15</v>
          </cell>
          <cell r="E760">
            <v>1.2343310146942996</v>
          </cell>
          <cell r="F760">
            <v>0.56118999999999997</v>
          </cell>
          <cell r="G760">
            <v>0.16410417320363979</v>
          </cell>
        </row>
        <row r="761">
          <cell r="A761">
            <v>4.1035000000000004</v>
          </cell>
          <cell r="B761">
            <v>0</v>
          </cell>
          <cell r="C761">
            <v>0</v>
          </cell>
          <cell r="D761">
            <v>0.13</v>
          </cell>
          <cell r="E761">
            <v>1.48</v>
          </cell>
          <cell r="F761">
            <v>1.06118</v>
          </cell>
          <cell r="G761">
            <v>0.32131107591080782</v>
          </cell>
        </row>
        <row r="762">
          <cell r="A762">
            <v>3.1164999999999998</v>
          </cell>
          <cell r="B762">
            <v>0</v>
          </cell>
          <cell r="C762">
            <v>0</v>
          </cell>
          <cell r="D762">
            <v>0.15</v>
          </cell>
          <cell r="E762">
            <v>2.86</v>
          </cell>
          <cell r="F762">
            <v>1.4386300000000001</v>
          </cell>
          <cell r="G762">
            <v>-4.8130916091769618E-4</v>
          </cell>
        </row>
        <row r="763">
          <cell r="A763">
            <v>2.9954999999999998</v>
          </cell>
          <cell r="B763">
            <v>0</v>
          </cell>
          <cell r="C763">
            <v>0</v>
          </cell>
          <cell r="D763">
            <v>0.25</v>
          </cell>
          <cell r="E763">
            <v>2</v>
          </cell>
          <cell r="F763">
            <v>1.083</v>
          </cell>
          <cell r="G763">
            <v>0.1413787347688199</v>
          </cell>
        </row>
        <row r="764">
          <cell r="A764">
            <v>5.8739999999999997</v>
          </cell>
          <cell r="B764">
            <v>1</v>
          </cell>
          <cell r="C764">
            <v>0</v>
          </cell>
          <cell r="D764">
            <v>0.42</v>
          </cell>
          <cell r="E764">
            <v>1.57</v>
          </cell>
          <cell r="F764">
            <v>1.5654300000000001</v>
          </cell>
          <cell r="G764">
            <v>0.46714334354783799</v>
          </cell>
        </row>
        <row r="765">
          <cell r="A765">
            <v>4.6920000000000002</v>
          </cell>
          <cell r="B765">
            <v>0</v>
          </cell>
          <cell r="C765">
            <v>0</v>
          </cell>
          <cell r="D765">
            <v>0.49</v>
          </cell>
          <cell r="E765">
            <v>2.68</v>
          </cell>
          <cell r="F765">
            <v>1.6360600000000001</v>
          </cell>
          <cell r="G765">
            <v>9.2710997442455242E-2</v>
          </cell>
        </row>
        <row r="766">
          <cell r="A766">
            <v>4.141</v>
          </cell>
          <cell r="B766">
            <v>0</v>
          </cell>
          <cell r="C766">
            <v>0</v>
          </cell>
          <cell r="D766">
            <v>0.41</v>
          </cell>
          <cell r="E766">
            <v>1.1100000000000001</v>
          </cell>
          <cell r="F766">
            <v>1.5026999999999999</v>
          </cell>
          <cell r="G766">
            <v>0.26950012074378171</v>
          </cell>
        </row>
        <row r="767">
          <cell r="A767">
            <v>2.9580000000000002</v>
          </cell>
          <cell r="B767">
            <v>0</v>
          </cell>
          <cell r="C767">
            <v>0</v>
          </cell>
          <cell r="D767">
            <v>0.51</v>
          </cell>
          <cell r="E767">
            <v>2.0099999999999998</v>
          </cell>
          <cell r="F767">
            <v>0.99470000000000003</v>
          </cell>
          <cell r="G767">
            <v>0.35158891142663962</v>
          </cell>
        </row>
        <row r="768">
          <cell r="A768">
            <v>3.1375000000000002</v>
          </cell>
          <cell r="B768">
            <v>0</v>
          </cell>
          <cell r="C768">
            <v>0</v>
          </cell>
          <cell r="D768">
            <v>0.13</v>
          </cell>
          <cell r="E768">
            <v>0.75</v>
          </cell>
          <cell r="F768">
            <v>1.1124400000000001</v>
          </cell>
          <cell r="G768">
            <v>0.15792828685258964</v>
          </cell>
        </row>
        <row r="769">
          <cell r="A769">
            <v>3.6564999999999999</v>
          </cell>
          <cell r="B769">
            <v>0</v>
          </cell>
          <cell r="C769">
            <v>0</v>
          </cell>
          <cell r="D769">
            <v>0.36</v>
          </cell>
          <cell r="E769">
            <v>1.3</v>
          </cell>
          <cell r="F769">
            <v>1.5505</v>
          </cell>
          <cell r="G769">
            <v>4.6082319157664441E-2</v>
          </cell>
        </row>
        <row r="770">
          <cell r="A770">
            <v>3.0630000000000002</v>
          </cell>
          <cell r="B770">
            <v>0</v>
          </cell>
          <cell r="C770">
            <v>0</v>
          </cell>
          <cell r="D770">
            <v>0.16</v>
          </cell>
          <cell r="E770">
            <v>1.85</v>
          </cell>
          <cell r="F770">
            <v>1.25037</v>
          </cell>
          <cell r="G770">
            <v>8.1619327456741747E-2</v>
          </cell>
        </row>
        <row r="771">
          <cell r="A771">
            <v>4.2195</v>
          </cell>
          <cell r="B771">
            <v>0</v>
          </cell>
          <cell r="C771">
            <v>0</v>
          </cell>
          <cell r="D771">
            <v>0.43</v>
          </cell>
          <cell r="E771">
            <v>2</v>
          </cell>
          <cell r="F771">
            <v>1.2799100000000001</v>
          </cell>
          <cell r="G771">
            <v>5.2257376466405971E-2</v>
          </cell>
        </row>
        <row r="772">
          <cell r="A772">
            <v>3.2814999999999999</v>
          </cell>
          <cell r="B772">
            <v>0</v>
          </cell>
          <cell r="C772">
            <v>0</v>
          </cell>
          <cell r="D772">
            <v>0.14000000000000001</v>
          </cell>
          <cell r="E772">
            <v>1.23</v>
          </cell>
          <cell r="F772">
            <v>1.29728</v>
          </cell>
          <cell r="G772">
            <v>-2.3617248209660217E-2</v>
          </cell>
        </row>
        <row r="773">
          <cell r="A773">
            <v>5.8220000000000001</v>
          </cell>
          <cell r="B773">
            <v>0</v>
          </cell>
          <cell r="C773">
            <v>0</v>
          </cell>
          <cell r="D773">
            <v>0.33</v>
          </cell>
          <cell r="E773">
            <v>1.3</v>
          </cell>
          <cell r="F773">
            <v>2.4283800000000002</v>
          </cell>
          <cell r="G773">
            <v>-1.683270353830299E-2</v>
          </cell>
        </row>
        <row r="774">
          <cell r="A774">
            <v>4.9595000000000002</v>
          </cell>
          <cell r="B774">
            <v>0</v>
          </cell>
          <cell r="C774">
            <v>0</v>
          </cell>
          <cell r="D774">
            <v>0.25</v>
          </cell>
          <cell r="E774">
            <v>1.1399999999999999</v>
          </cell>
          <cell r="F774">
            <v>2.1955399999999998</v>
          </cell>
          <cell r="G774">
            <v>3.3773565883657625E-2</v>
          </cell>
        </row>
        <row r="775">
          <cell r="A775">
            <v>4.1425000000000001</v>
          </cell>
          <cell r="B775">
            <v>0</v>
          </cell>
          <cell r="C775">
            <v>0</v>
          </cell>
          <cell r="D775">
            <v>0.16</v>
          </cell>
          <cell r="E775">
            <v>0.6</v>
          </cell>
          <cell r="F775">
            <v>1.40882</v>
          </cell>
          <cell r="G775">
            <v>-2.0156910078455041E-2</v>
          </cell>
        </row>
        <row r="776">
          <cell r="A776">
            <v>5.3494999999999999</v>
          </cell>
          <cell r="B776">
            <v>0</v>
          </cell>
          <cell r="C776">
            <v>0</v>
          </cell>
          <cell r="D776">
            <v>0.11</v>
          </cell>
          <cell r="E776">
            <v>0.93</v>
          </cell>
          <cell r="F776">
            <v>1.8263400000000001</v>
          </cell>
          <cell r="G776">
            <v>0.23189083091877744</v>
          </cell>
        </row>
        <row r="777">
          <cell r="A777">
            <v>3.633</v>
          </cell>
          <cell r="B777">
            <v>0</v>
          </cell>
          <cell r="C777">
            <v>0</v>
          </cell>
          <cell r="D777">
            <v>0.15</v>
          </cell>
          <cell r="E777">
            <v>2.15</v>
          </cell>
          <cell r="F777">
            <v>1.3192900000000001</v>
          </cell>
          <cell r="G777">
            <v>0.13762730525736305</v>
          </cell>
        </row>
        <row r="778">
          <cell r="A778">
            <v>5.5715000000000003</v>
          </cell>
          <cell r="B778">
            <v>0</v>
          </cell>
          <cell r="C778">
            <v>0</v>
          </cell>
          <cell r="D778">
            <v>0.4</v>
          </cell>
          <cell r="E778">
            <v>1.54</v>
          </cell>
          <cell r="F778">
            <v>2.23136</v>
          </cell>
          <cell r="G778">
            <v>4.8909629363726108E-2</v>
          </cell>
        </row>
        <row r="779">
          <cell r="A779">
            <v>7.3715000000000002</v>
          </cell>
          <cell r="B779">
            <v>0</v>
          </cell>
          <cell r="C779">
            <v>0</v>
          </cell>
          <cell r="D779">
            <v>0.28999999999999998</v>
          </cell>
          <cell r="E779">
            <v>2.82</v>
          </cell>
          <cell r="F779">
            <v>2.33196</v>
          </cell>
          <cell r="G779">
            <v>4.3749576069999324E-2</v>
          </cell>
        </row>
        <row r="780">
          <cell r="A780">
            <v>2.9344999999999999</v>
          </cell>
          <cell r="B780">
            <v>0</v>
          </cell>
          <cell r="C780">
            <v>0</v>
          </cell>
          <cell r="D780">
            <v>0.15</v>
          </cell>
          <cell r="E780">
            <v>1.83</v>
          </cell>
          <cell r="F780">
            <v>0.98223000000000005</v>
          </cell>
          <cell r="G780">
            <v>0.30993354915658544</v>
          </cell>
        </row>
        <row r="781">
          <cell r="A781">
            <v>6.4264999999999999</v>
          </cell>
          <cell r="B781">
            <v>0</v>
          </cell>
          <cell r="C781">
            <v>0</v>
          </cell>
          <cell r="D781">
            <v>0.15</v>
          </cell>
          <cell r="E781">
            <v>1.88</v>
          </cell>
          <cell r="F781">
            <v>2.2482199999999999</v>
          </cell>
          <cell r="G781">
            <v>2.6841982416556446E-2</v>
          </cell>
        </row>
        <row r="782">
          <cell r="A782">
            <v>3.4565000000000001</v>
          </cell>
          <cell r="B782">
            <v>0</v>
          </cell>
          <cell r="C782">
            <v>0</v>
          </cell>
          <cell r="D782">
            <v>0.23</v>
          </cell>
          <cell r="E782">
            <v>1.61</v>
          </cell>
          <cell r="F782">
            <v>1.33066</v>
          </cell>
          <cell r="G782">
            <v>-2.2421524663677129E-2</v>
          </cell>
        </row>
        <row r="783">
          <cell r="A783">
            <v>4.7404999999999999</v>
          </cell>
          <cell r="B783">
            <v>0</v>
          </cell>
          <cell r="C783">
            <v>0</v>
          </cell>
          <cell r="D783">
            <v>0.08</v>
          </cell>
          <cell r="E783">
            <v>1.95</v>
          </cell>
          <cell r="F783">
            <v>1.0318400000000001</v>
          </cell>
          <cell r="G783">
            <v>0.36673346693386771</v>
          </cell>
        </row>
        <row r="784">
          <cell r="A784">
            <v>6.34</v>
          </cell>
          <cell r="B784">
            <v>0</v>
          </cell>
          <cell r="C784">
            <v>0</v>
          </cell>
          <cell r="D784">
            <v>0.17</v>
          </cell>
          <cell r="E784">
            <v>1.65</v>
          </cell>
          <cell r="F784">
            <v>1.6520699999999999</v>
          </cell>
          <cell r="G784">
            <v>0.38123028391167191</v>
          </cell>
        </row>
        <row r="785">
          <cell r="A785">
            <v>4.6204999999999998</v>
          </cell>
          <cell r="B785">
            <v>0</v>
          </cell>
          <cell r="C785">
            <v>0</v>
          </cell>
          <cell r="D785">
            <v>0.16</v>
          </cell>
          <cell r="E785">
            <v>1.82</v>
          </cell>
          <cell r="F785">
            <v>1.3966400000000001</v>
          </cell>
          <cell r="G785">
            <v>5.5513472567903913E-2</v>
          </cell>
        </row>
        <row r="786">
          <cell r="A786">
            <v>3.8174999999999999</v>
          </cell>
          <cell r="B786">
            <v>0</v>
          </cell>
          <cell r="C786">
            <v>0</v>
          </cell>
          <cell r="D786">
            <v>0.08</v>
          </cell>
          <cell r="E786">
            <v>1.25</v>
          </cell>
          <cell r="F786">
            <v>1.21099</v>
          </cell>
          <cell r="G786">
            <v>0.12612966601178782</v>
          </cell>
        </row>
        <row r="787">
          <cell r="A787">
            <v>4.5984999999999996</v>
          </cell>
          <cell r="B787">
            <v>0</v>
          </cell>
          <cell r="C787">
            <v>0</v>
          </cell>
          <cell r="D787">
            <v>0.28999999999999998</v>
          </cell>
          <cell r="E787">
            <v>1.86</v>
          </cell>
          <cell r="F787">
            <v>1.9690000000000001</v>
          </cell>
          <cell r="G787">
            <v>3.6642383385886705E-2</v>
          </cell>
        </row>
        <row r="788">
          <cell r="A788">
            <v>2.7494999999999998</v>
          </cell>
          <cell r="B788">
            <v>0</v>
          </cell>
          <cell r="C788">
            <v>0</v>
          </cell>
          <cell r="D788">
            <v>0.15</v>
          </cell>
          <cell r="E788">
            <v>1.93</v>
          </cell>
          <cell r="F788">
            <v>1.0928500000000001</v>
          </cell>
          <cell r="G788">
            <v>8.0923804328059651E-2</v>
          </cell>
        </row>
        <row r="789">
          <cell r="A789">
            <v>4.7735000000000003</v>
          </cell>
          <cell r="B789">
            <v>1</v>
          </cell>
          <cell r="C789">
            <v>0</v>
          </cell>
          <cell r="D789">
            <v>0.23</v>
          </cell>
          <cell r="E789">
            <v>2.0699999999999998</v>
          </cell>
          <cell r="F789">
            <v>1.8067</v>
          </cell>
          <cell r="G789">
            <v>5.394364721902168E-2</v>
          </cell>
        </row>
        <row r="790">
          <cell r="A790">
            <v>4.7504999999999997</v>
          </cell>
          <cell r="B790">
            <v>0</v>
          </cell>
          <cell r="C790">
            <v>0</v>
          </cell>
          <cell r="D790">
            <v>0.22</v>
          </cell>
          <cell r="E790">
            <v>1.9</v>
          </cell>
          <cell r="F790">
            <v>1.7712000000000001</v>
          </cell>
          <cell r="G790">
            <v>6.7887590779917906E-2</v>
          </cell>
        </row>
        <row r="791">
          <cell r="A791">
            <v>5.53</v>
          </cell>
          <cell r="B791">
            <v>0</v>
          </cell>
          <cell r="C791">
            <v>0</v>
          </cell>
          <cell r="D791">
            <v>0.16</v>
          </cell>
          <cell r="E791">
            <v>1.6</v>
          </cell>
          <cell r="F791">
            <v>1.9285000000000001</v>
          </cell>
          <cell r="G791">
            <v>-9.5840867992766712E-3</v>
          </cell>
        </row>
        <row r="792">
          <cell r="A792">
            <v>5.0605000000000002</v>
          </cell>
          <cell r="B792">
            <v>0</v>
          </cell>
          <cell r="C792">
            <v>0</v>
          </cell>
          <cell r="D792">
            <v>0.24</v>
          </cell>
          <cell r="E792">
            <v>1.7394573982778194</v>
          </cell>
          <cell r="F792">
            <v>1.37887</v>
          </cell>
          <cell r="G792">
            <v>0.30915917399466453</v>
          </cell>
        </row>
        <row r="793">
          <cell r="A793">
            <v>3.8239999999999998</v>
          </cell>
          <cell r="B793">
            <v>0</v>
          </cell>
          <cell r="C793">
            <v>0</v>
          </cell>
          <cell r="D793">
            <v>0.16</v>
          </cell>
          <cell r="E793">
            <v>1.26</v>
          </cell>
          <cell r="F793">
            <v>1.2799100000000001</v>
          </cell>
          <cell r="G793">
            <v>0.28896443514644354</v>
          </cell>
        </row>
        <row r="794">
          <cell r="A794">
            <v>4.6509999999999998</v>
          </cell>
          <cell r="B794">
            <v>0</v>
          </cell>
          <cell r="C794">
            <v>0</v>
          </cell>
          <cell r="D794">
            <v>0.08</v>
          </cell>
          <cell r="E794">
            <v>2.46</v>
          </cell>
          <cell r="F794">
            <v>1.11121</v>
          </cell>
          <cell r="G794">
            <v>0.22016770586970547</v>
          </cell>
        </row>
        <row r="795">
          <cell r="A795">
            <v>5.4219999999999997</v>
          </cell>
          <cell r="B795">
            <v>0</v>
          </cell>
          <cell r="C795">
            <v>0</v>
          </cell>
          <cell r="D795">
            <v>0.34</v>
          </cell>
          <cell r="E795">
            <v>1.0900000000000001</v>
          </cell>
          <cell r="F795">
            <v>1.33799</v>
          </cell>
          <cell r="G795">
            <v>0.29066765031353747</v>
          </cell>
        </row>
        <row r="796">
          <cell r="A796">
            <v>3.08</v>
          </cell>
          <cell r="B796">
            <v>0</v>
          </cell>
          <cell r="C796">
            <v>0</v>
          </cell>
          <cell r="D796">
            <v>0.14000000000000001</v>
          </cell>
          <cell r="E796">
            <v>1.27</v>
          </cell>
          <cell r="F796">
            <v>0.70443</v>
          </cell>
          <cell r="G796">
            <v>0.35681818181818181</v>
          </cell>
        </row>
        <row r="797">
          <cell r="A797">
            <v>3.6269999999999998</v>
          </cell>
          <cell r="B797">
            <v>0</v>
          </cell>
          <cell r="C797">
            <v>0</v>
          </cell>
          <cell r="D797">
            <v>0.11</v>
          </cell>
          <cell r="E797">
            <v>1.1395287368347999</v>
          </cell>
          <cell r="F797">
            <v>1.0960000000000001</v>
          </cell>
          <cell r="G797">
            <v>3.5842293906810041E-2</v>
          </cell>
        </row>
        <row r="798">
          <cell r="A798">
            <v>4.4749999999999996</v>
          </cell>
          <cell r="B798">
            <v>0</v>
          </cell>
          <cell r="C798">
            <v>0</v>
          </cell>
          <cell r="D798">
            <v>0.15</v>
          </cell>
          <cell r="E798">
            <v>0.69</v>
          </cell>
          <cell r="F798">
            <v>1.0764</v>
          </cell>
          <cell r="G798">
            <v>0.3086033519553073</v>
          </cell>
        </row>
        <row r="799">
          <cell r="A799">
            <v>5.9809999999999999</v>
          </cell>
          <cell r="B799">
            <v>0</v>
          </cell>
          <cell r="C799">
            <v>0</v>
          </cell>
          <cell r="D799">
            <v>0.16</v>
          </cell>
          <cell r="E799">
            <v>1.02</v>
          </cell>
          <cell r="F799">
            <v>1.2596099999999999</v>
          </cell>
          <cell r="G799">
            <v>0.34977428523658255</v>
          </cell>
        </row>
        <row r="800">
          <cell r="A800">
            <v>4.49</v>
          </cell>
          <cell r="B800">
            <v>0</v>
          </cell>
          <cell r="C800">
            <v>0</v>
          </cell>
          <cell r="D800">
            <v>0.26</v>
          </cell>
          <cell r="E800">
            <v>2.63</v>
          </cell>
          <cell r="F800">
            <v>1.4179999999999999</v>
          </cell>
          <cell r="G800">
            <v>0.32895322939866373</v>
          </cell>
        </row>
        <row r="801">
          <cell r="A801">
            <v>5.7889999999999997</v>
          </cell>
          <cell r="B801">
            <v>0</v>
          </cell>
          <cell r="C801">
            <v>0</v>
          </cell>
          <cell r="D801">
            <v>0.12</v>
          </cell>
          <cell r="E801">
            <v>1.52</v>
          </cell>
          <cell r="F801">
            <v>1.2996000000000001</v>
          </cell>
          <cell r="G801">
            <v>0.49490412851960619</v>
          </cell>
        </row>
        <row r="802">
          <cell r="A802">
            <v>4.8959999999999999</v>
          </cell>
          <cell r="B802">
            <v>0</v>
          </cell>
          <cell r="C802">
            <v>0</v>
          </cell>
          <cell r="D802">
            <v>0.1</v>
          </cell>
          <cell r="E802">
            <v>0.88</v>
          </cell>
          <cell r="F802">
            <v>1.0764800000000001</v>
          </cell>
          <cell r="G802">
            <v>0.31290849673202614</v>
          </cell>
        </row>
        <row r="803">
          <cell r="A803">
            <v>6.1710000000000003</v>
          </cell>
          <cell r="B803">
            <v>0</v>
          </cell>
          <cell r="C803">
            <v>0</v>
          </cell>
          <cell r="D803">
            <v>0.09</v>
          </cell>
          <cell r="E803">
            <v>1.71</v>
          </cell>
          <cell r="F803">
            <v>0.61</v>
          </cell>
          <cell r="G803">
            <v>0.71592934694538968</v>
          </cell>
        </row>
        <row r="804">
          <cell r="A804">
            <v>3.1880000000000002</v>
          </cell>
          <cell r="B804">
            <v>0</v>
          </cell>
          <cell r="C804">
            <v>0</v>
          </cell>
          <cell r="D804">
            <v>0.12</v>
          </cell>
          <cell r="E804">
            <v>0.52</v>
          </cell>
          <cell r="F804">
            <v>0.80179</v>
          </cell>
          <cell r="G804">
            <v>0.43412797992471763</v>
          </cell>
        </row>
        <row r="805">
          <cell r="A805">
            <v>1.78</v>
          </cell>
          <cell r="B805">
            <v>0</v>
          </cell>
          <cell r="C805">
            <v>0</v>
          </cell>
          <cell r="D805">
            <v>0.17</v>
          </cell>
          <cell r="E805">
            <v>1.1402480885590898</v>
          </cell>
          <cell r="F805">
            <v>0.75900000000000001</v>
          </cell>
          <cell r="G805">
            <v>-6.5730337078651682E-2</v>
          </cell>
        </row>
        <row r="806">
          <cell r="A806">
            <v>3.0329999999999999</v>
          </cell>
          <cell r="B806">
            <v>0</v>
          </cell>
          <cell r="C806">
            <v>0</v>
          </cell>
          <cell r="D806">
            <v>0.16</v>
          </cell>
          <cell r="E806">
            <v>2.2599999999999998</v>
          </cell>
          <cell r="F806">
            <v>0.91451000000000005</v>
          </cell>
          <cell r="G806">
            <v>0.28420705572040883</v>
          </cell>
        </row>
        <row r="807">
          <cell r="A807">
            <v>6.4119999999999999</v>
          </cell>
          <cell r="B807">
            <v>0</v>
          </cell>
          <cell r="C807">
            <v>0</v>
          </cell>
          <cell r="D807">
            <v>0.16</v>
          </cell>
          <cell r="E807">
            <v>1.6311741208541606</v>
          </cell>
          <cell r="F807">
            <v>0.91247999999999996</v>
          </cell>
          <cell r="G807">
            <v>0.60870243293824078</v>
          </cell>
        </row>
        <row r="808">
          <cell r="A808">
            <v>2.5840000000000001</v>
          </cell>
          <cell r="B808">
            <v>0</v>
          </cell>
          <cell r="C808">
            <v>0</v>
          </cell>
          <cell r="D808">
            <v>0.12</v>
          </cell>
          <cell r="E808">
            <v>1.24</v>
          </cell>
          <cell r="F808">
            <v>0.83242000000000005</v>
          </cell>
          <cell r="G808">
            <v>0.47678018575851389</v>
          </cell>
        </row>
        <row r="809">
          <cell r="A809">
            <v>2.2829999999999999</v>
          </cell>
          <cell r="B809">
            <v>0</v>
          </cell>
          <cell r="C809">
            <v>0</v>
          </cell>
          <cell r="D809">
            <v>0.17</v>
          </cell>
          <cell r="E809">
            <v>0.49</v>
          </cell>
          <cell r="F809">
            <v>1.2295</v>
          </cell>
          <cell r="G809">
            <v>-0.57512045554095492</v>
          </cell>
        </row>
        <row r="810">
          <cell r="A810">
            <v>3.51</v>
          </cell>
          <cell r="B810">
            <v>0</v>
          </cell>
          <cell r="C810">
            <v>0</v>
          </cell>
          <cell r="D810">
            <v>0.12</v>
          </cell>
          <cell r="E810">
            <v>2.36</v>
          </cell>
          <cell r="F810">
            <v>0.92262999999999995</v>
          </cell>
          <cell r="G810">
            <v>0.31025641025641026</v>
          </cell>
        </row>
        <row r="811">
          <cell r="A811">
            <v>8.6120000000000001</v>
          </cell>
          <cell r="B811">
            <v>0</v>
          </cell>
          <cell r="C811">
            <v>0</v>
          </cell>
          <cell r="D811">
            <v>0.55000000000000004</v>
          </cell>
          <cell r="E811">
            <v>1.52</v>
          </cell>
          <cell r="F811">
            <v>1.8354900000000001</v>
          </cell>
          <cell r="G811">
            <v>0.57547607988852767</v>
          </cell>
        </row>
        <row r="812">
          <cell r="A812">
            <v>2.899</v>
          </cell>
          <cell r="B812">
            <v>0</v>
          </cell>
          <cell r="C812">
            <v>0</v>
          </cell>
          <cell r="D812">
            <v>0.18</v>
          </cell>
          <cell r="E812">
            <v>1.87</v>
          </cell>
          <cell r="F812">
            <v>0.65383000000000002</v>
          </cell>
          <cell r="G812">
            <v>0.40807174887892378</v>
          </cell>
        </row>
        <row r="813">
          <cell r="A813">
            <v>6.3719999999999999</v>
          </cell>
          <cell r="B813">
            <v>0</v>
          </cell>
          <cell r="C813">
            <v>0</v>
          </cell>
          <cell r="D813">
            <v>0.26</v>
          </cell>
          <cell r="E813">
            <v>1.65</v>
          </cell>
          <cell r="F813">
            <v>1.54077</v>
          </cell>
          <cell r="G813">
            <v>0.28217200251098556</v>
          </cell>
        </row>
        <row r="814">
          <cell r="A814">
            <v>3.7229999999999999</v>
          </cell>
          <cell r="B814">
            <v>1</v>
          </cell>
          <cell r="C814">
            <v>0</v>
          </cell>
          <cell r="D814">
            <v>0.26</v>
          </cell>
          <cell r="E814">
            <v>0.4</v>
          </cell>
          <cell r="F814">
            <v>1.0682799999999999</v>
          </cell>
          <cell r="G814">
            <v>0.41901692183722805</v>
          </cell>
        </row>
        <row r="815">
          <cell r="A815">
            <v>4.1340000000000003</v>
          </cell>
          <cell r="B815">
            <v>0</v>
          </cell>
          <cell r="C815">
            <v>0</v>
          </cell>
          <cell r="D815">
            <v>0.21</v>
          </cell>
          <cell r="E815">
            <v>2.63</v>
          </cell>
          <cell r="F815">
            <v>1.1838900000000001</v>
          </cell>
          <cell r="G815">
            <v>0.39163038219641988</v>
          </cell>
        </row>
        <row r="816">
          <cell r="A816">
            <v>1.9990000000000001</v>
          </cell>
          <cell r="B816">
            <v>0</v>
          </cell>
          <cell r="C816">
            <v>1</v>
          </cell>
          <cell r="D816">
            <v>0.16</v>
          </cell>
          <cell r="E816">
            <v>1.25</v>
          </cell>
          <cell r="F816">
            <v>0.46299000000000001</v>
          </cell>
          <cell r="G816">
            <v>0.33416708354177088</v>
          </cell>
        </row>
        <row r="817">
          <cell r="A817">
            <v>2.383</v>
          </cell>
          <cell r="B817">
            <v>0</v>
          </cell>
          <cell r="C817">
            <v>0</v>
          </cell>
          <cell r="D817">
            <v>0.36</v>
          </cell>
          <cell r="E817">
            <v>0.8</v>
          </cell>
          <cell r="F817">
            <v>0.89268999999999998</v>
          </cell>
          <cell r="G817">
            <v>6.3785144775493074E-2</v>
          </cell>
        </row>
        <row r="818">
          <cell r="A818">
            <v>1.2170000000000001</v>
          </cell>
          <cell r="B818">
            <v>0</v>
          </cell>
          <cell r="C818">
            <v>0</v>
          </cell>
          <cell r="D818">
            <v>0.2</v>
          </cell>
          <cell r="E818">
            <v>1.02</v>
          </cell>
          <cell r="F818">
            <v>0.48211999999999999</v>
          </cell>
          <cell r="G818">
            <v>0.29334428923582578</v>
          </cell>
        </row>
        <row r="819">
          <cell r="A819">
            <v>5.3739999999999997</v>
          </cell>
          <cell r="B819">
            <v>0</v>
          </cell>
          <cell r="C819">
            <v>0</v>
          </cell>
          <cell r="D819">
            <v>0.17</v>
          </cell>
          <cell r="E819">
            <v>0.61</v>
          </cell>
          <cell r="F819">
            <v>0.9345</v>
          </cell>
          <cell r="G819">
            <v>0.54354298474134721</v>
          </cell>
        </row>
        <row r="820">
          <cell r="A820">
            <v>2.4870000000000001</v>
          </cell>
          <cell r="B820">
            <v>0</v>
          </cell>
          <cell r="C820">
            <v>0</v>
          </cell>
          <cell r="D820">
            <v>0.19</v>
          </cell>
          <cell r="E820">
            <v>2.4300000000000002</v>
          </cell>
          <cell r="F820">
            <v>0.69882</v>
          </cell>
          <cell r="G820">
            <v>0.46361077603538398</v>
          </cell>
        </row>
        <row r="821">
          <cell r="A821">
            <v>1.821</v>
          </cell>
          <cell r="B821">
            <v>0</v>
          </cell>
          <cell r="C821">
            <v>0</v>
          </cell>
          <cell r="D821">
            <v>0.2</v>
          </cell>
          <cell r="E821">
            <v>1.74</v>
          </cell>
          <cell r="F821">
            <v>0.83096999999999999</v>
          </cell>
          <cell r="G821">
            <v>3.0752333882482153E-2</v>
          </cell>
        </row>
        <row r="822">
          <cell r="A822">
            <v>2.3199999999999998</v>
          </cell>
          <cell r="B822">
            <v>0</v>
          </cell>
          <cell r="C822">
            <v>0</v>
          </cell>
          <cell r="D822">
            <v>0.17</v>
          </cell>
          <cell r="E822">
            <v>1.68</v>
          </cell>
          <cell r="F822">
            <v>0.90578000000000003</v>
          </cell>
          <cell r="G822">
            <v>2.4137931034482762E-2</v>
          </cell>
        </row>
        <row r="823">
          <cell r="A823">
            <v>3.7269999999999999</v>
          </cell>
          <cell r="B823">
            <v>0</v>
          </cell>
          <cell r="C823">
            <v>0</v>
          </cell>
          <cell r="D823">
            <v>0.16</v>
          </cell>
          <cell r="E823">
            <v>2.08</v>
          </cell>
          <cell r="F823">
            <v>0.74338000000000004</v>
          </cell>
          <cell r="G823">
            <v>0.32707271263751009</v>
          </cell>
        </row>
        <row r="824">
          <cell r="A824">
            <v>2.6440000000000001</v>
          </cell>
          <cell r="B824">
            <v>0</v>
          </cell>
          <cell r="C824">
            <v>0</v>
          </cell>
          <cell r="D824">
            <v>0.5</v>
          </cell>
          <cell r="E824">
            <v>0.64</v>
          </cell>
          <cell r="F824">
            <v>0.78664999999999996</v>
          </cell>
          <cell r="G824">
            <v>0.18192133131618757</v>
          </cell>
        </row>
        <row r="825">
          <cell r="A825">
            <v>2.5779999999999998</v>
          </cell>
          <cell r="B825">
            <v>0</v>
          </cell>
          <cell r="C825">
            <v>0</v>
          </cell>
          <cell r="D825">
            <v>0.21</v>
          </cell>
          <cell r="E825">
            <v>1.97</v>
          </cell>
          <cell r="F825">
            <v>1.09137</v>
          </cell>
          <cell r="G825">
            <v>-5.4305663304887513E-3</v>
          </cell>
        </row>
        <row r="826">
          <cell r="A826">
            <v>2.39</v>
          </cell>
          <cell r="B826">
            <v>1</v>
          </cell>
          <cell r="C826">
            <v>0</v>
          </cell>
          <cell r="D826">
            <v>0.1</v>
          </cell>
          <cell r="E826">
            <v>2</v>
          </cell>
          <cell r="F826">
            <v>0.69350999999999996</v>
          </cell>
          <cell r="G826">
            <v>0.52887029288702925</v>
          </cell>
        </row>
        <row r="827">
          <cell r="A827">
            <v>2.1960000000000002</v>
          </cell>
          <cell r="B827">
            <v>1</v>
          </cell>
          <cell r="C827">
            <v>0</v>
          </cell>
          <cell r="D827">
            <v>0.1</v>
          </cell>
          <cell r="E827">
            <v>0.23</v>
          </cell>
          <cell r="F827">
            <v>0.7581</v>
          </cell>
          <cell r="G827">
            <v>0.60655737704918034</v>
          </cell>
        </row>
        <row r="828">
          <cell r="A828">
            <v>4.266</v>
          </cell>
          <cell r="B828">
            <v>0</v>
          </cell>
          <cell r="C828">
            <v>0</v>
          </cell>
          <cell r="D828">
            <v>0.08</v>
          </cell>
          <cell r="E828">
            <v>2.38</v>
          </cell>
          <cell r="F828">
            <v>0.61204000000000003</v>
          </cell>
          <cell r="G828">
            <v>0.69526488513830287</v>
          </cell>
        </row>
        <row r="829">
          <cell r="A829">
            <v>3.407</v>
          </cell>
          <cell r="B829">
            <v>0</v>
          </cell>
          <cell r="C829">
            <v>0</v>
          </cell>
          <cell r="D829">
            <v>0.15</v>
          </cell>
          <cell r="E829">
            <v>2.31</v>
          </cell>
          <cell r="F829">
            <v>0.61534</v>
          </cell>
          <cell r="G829">
            <v>0.57117698855297916</v>
          </cell>
        </row>
        <row r="830">
          <cell r="A830">
            <v>2.5720000000000001</v>
          </cell>
          <cell r="B830">
            <v>0</v>
          </cell>
          <cell r="C830">
            <v>0</v>
          </cell>
          <cell r="D830">
            <v>0.27</v>
          </cell>
          <cell r="E830">
            <v>0.44</v>
          </cell>
          <cell r="F830">
            <v>0.69128999999999996</v>
          </cell>
          <cell r="G830">
            <v>0.29743390357698291</v>
          </cell>
        </row>
        <row r="831">
          <cell r="A831">
            <v>3.089</v>
          </cell>
          <cell r="B831">
            <v>0</v>
          </cell>
          <cell r="C831">
            <v>0</v>
          </cell>
          <cell r="D831">
            <v>0.23</v>
          </cell>
          <cell r="E831">
            <v>1.18</v>
          </cell>
          <cell r="F831">
            <v>0.87624000000000002</v>
          </cell>
          <cell r="G831">
            <v>0.36192942699902886</v>
          </cell>
        </row>
        <row r="832">
          <cell r="A832">
            <v>3.8159999999999998</v>
          </cell>
          <cell r="B832">
            <v>0</v>
          </cell>
          <cell r="C832">
            <v>0</v>
          </cell>
          <cell r="D832">
            <v>0.2</v>
          </cell>
          <cell r="E832">
            <v>1.28</v>
          </cell>
          <cell r="F832">
            <v>0.87329000000000001</v>
          </cell>
          <cell r="G832">
            <v>0.45649895178197064</v>
          </cell>
        </row>
        <row r="833">
          <cell r="A833">
            <v>2.4159999999999999</v>
          </cell>
          <cell r="B833">
            <v>0</v>
          </cell>
          <cell r="C833">
            <v>0</v>
          </cell>
          <cell r="D833">
            <v>0.14000000000000001</v>
          </cell>
          <cell r="E833">
            <v>0.89</v>
          </cell>
          <cell r="F833">
            <v>0.66949000000000003</v>
          </cell>
          <cell r="G833">
            <v>0.47350993377483441</v>
          </cell>
        </row>
        <row r="834">
          <cell r="A834">
            <v>3.5779999999999998</v>
          </cell>
          <cell r="B834">
            <v>0</v>
          </cell>
          <cell r="C834">
            <v>0</v>
          </cell>
          <cell r="D834">
            <v>0.43</v>
          </cell>
          <cell r="E834">
            <v>1.35</v>
          </cell>
          <cell r="F834">
            <v>1.27006</v>
          </cell>
          <cell r="G834">
            <v>0.12576858580212411</v>
          </cell>
        </row>
        <row r="835">
          <cell r="A835">
            <v>4.7004999999999999</v>
          </cell>
          <cell r="B835">
            <v>0</v>
          </cell>
          <cell r="C835">
            <v>0</v>
          </cell>
          <cell r="D835">
            <v>0.18</v>
          </cell>
          <cell r="E835">
            <v>1.25</v>
          </cell>
          <cell r="F835">
            <v>1.57578</v>
          </cell>
          <cell r="G835">
            <v>0.5004786724816509</v>
          </cell>
        </row>
        <row r="836">
          <cell r="A836">
            <v>3.641</v>
          </cell>
          <cell r="B836">
            <v>0</v>
          </cell>
          <cell r="C836">
            <v>0</v>
          </cell>
          <cell r="D836">
            <v>0.09</v>
          </cell>
          <cell r="E836">
            <v>2.38</v>
          </cell>
          <cell r="F836">
            <v>1.083</v>
          </cell>
          <cell r="G836">
            <v>0.51689096402087331</v>
          </cell>
        </row>
        <row r="837">
          <cell r="A837">
            <v>3.7879999999999998</v>
          </cell>
          <cell r="B837">
            <v>0</v>
          </cell>
          <cell r="C837">
            <v>0</v>
          </cell>
          <cell r="D837">
            <v>0.19</v>
          </cell>
          <cell r="E837">
            <v>1.2</v>
          </cell>
          <cell r="F837">
            <v>1.37738</v>
          </cell>
          <cell r="G837">
            <v>0.21568109820485745</v>
          </cell>
        </row>
        <row r="838">
          <cell r="A838">
            <v>4.1784999999999997</v>
          </cell>
          <cell r="B838">
            <v>0</v>
          </cell>
          <cell r="C838">
            <v>0</v>
          </cell>
          <cell r="D838">
            <v>0.19</v>
          </cell>
          <cell r="E838">
            <v>2.02</v>
          </cell>
          <cell r="F838">
            <v>1.3783700000000001</v>
          </cell>
          <cell r="G838">
            <v>0.22699533325355992</v>
          </cell>
        </row>
        <row r="839">
          <cell r="A839">
            <v>6.5039999999999996</v>
          </cell>
          <cell r="B839">
            <v>1</v>
          </cell>
          <cell r="C839">
            <v>0</v>
          </cell>
          <cell r="D839">
            <v>0.23</v>
          </cell>
          <cell r="E839">
            <v>1.18</v>
          </cell>
          <cell r="F839">
            <v>1.04362</v>
          </cell>
          <cell r="G839">
            <v>0.73939114391143923</v>
          </cell>
        </row>
        <row r="840">
          <cell r="A840">
            <v>3.9380000000000002</v>
          </cell>
          <cell r="B840">
            <v>0</v>
          </cell>
          <cell r="C840">
            <v>1</v>
          </cell>
          <cell r="D840">
            <v>0.2</v>
          </cell>
          <cell r="E840">
            <v>2.5099999999999998</v>
          </cell>
          <cell r="F840">
            <v>1.3692299999999999</v>
          </cell>
          <cell r="G840">
            <v>0.5655154900964956</v>
          </cell>
        </row>
        <row r="841">
          <cell r="A841">
            <v>5.1660000000000004</v>
          </cell>
          <cell r="B841">
            <v>0</v>
          </cell>
          <cell r="C841">
            <v>1</v>
          </cell>
          <cell r="D841">
            <v>0.06</v>
          </cell>
          <cell r="E841">
            <v>1.53</v>
          </cell>
          <cell r="F841">
            <v>1.0140800000000001</v>
          </cell>
          <cell r="G841">
            <v>0.48490127758420437</v>
          </cell>
        </row>
        <row r="842">
          <cell r="A842">
            <v>5.8760000000000003</v>
          </cell>
          <cell r="B842">
            <v>0</v>
          </cell>
          <cell r="C842">
            <v>1</v>
          </cell>
          <cell r="D842">
            <v>0.11</v>
          </cell>
          <cell r="E842">
            <v>2.15</v>
          </cell>
          <cell r="F842">
            <v>1.30945</v>
          </cell>
          <cell r="G842">
            <v>0.49863852961198096</v>
          </cell>
        </row>
        <row r="843">
          <cell r="A843">
            <v>4.2729999999999997</v>
          </cell>
          <cell r="B843">
            <v>0</v>
          </cell>
          <cell r="C843">
            <v>1</v>
          </cell>
          <cell r="D843">
            <v>0.03</v>
          </cell>
          <cell r="E843">
            <v>1.93</v>
          </cell>
          <cell r="F843">
            <v>0.98455000000000004</v>
          </cell>
          <cell r="G843">
            <v>0.75731336297683138</v>
          </cell>
        </row>
        <row r="844">
          <cell r="A844">
            <v>3.5019999999999998</v>
          </cell>
          <cell r="B844">
            <v>0</v>
          </cell>
          <cell r="C844">
            <v>0</v>
          </cell>
          <cell r="D844">
            <v>0.24</v>
          </cell>
          <cell r="E844">
            <v>1.19</v>
          </cell>
          <cell r="F844">
            <v>1.1804699999999999</v>
          </cell>
          <cell r="G844">
            <v>0.15077098800685323</v>
          </cell>
        </row>
        <row r="845">
          <cell r="A845">
            <v>7.4850000000000003</v>
          </cell>
          <cell r="B845">
            <v>0</v>
          </cell>
          <cell r="C845">
            <v>0</v>
          </cell>
          <cell r="D845">
            <v>0.14000000000000001</v>
          </cell>
          <cell r="E845">
            <v>1.94</v>
          </cell>
          <cell r="F845">
            <v>1.2789299999999999</v>
          </cell>
          <cell r="G845">
            <v>0.58089512358049433</v>
          </cell>
        </row>
        <row r="846">
          <cell r="A846">
            <v>4.71</v>
          </cell>
          <cell r="B846">
            <v>0</v>
          </cell>
          <cell r="C846">
            <v>1</v>
          </cell>
          <cell r="D846">
            <v>0.03</v>
          </cell>
          <cell r="E846">
            <v>1.45</v>
          </cell>
          <cell r="F846">
            <v>1.0140800000000001</v>
          </cell>
          <cell r="G846">
            <v>0.43503184713375798</v>
          </cell>
        </row>
        <row r="847">
          <cell r="A847">
            <v>7.7830000000000004</v>
          </cell>
          <cell r="B847">
            <v>0</v>
          </cell>
          <cell r="C847">
            <v>0</v>
          </cell>
          <cell r="D847">
            <v>0.14000000000000001</v>
          </cell>
          <cell r="E847">
            <v>1.5</v>
          </cell>
          <cell r="F847">
            <v>1.18838</v>
          </cell>
          <cell r="G847">
            <v>0.75202364126943333</v>
          </cell>
        </row>
        <row r="848">
          <cell r="A848">
            <v>4.5350000000000001</v>
          </cell>
          <cell r="B848">
            <v>0</v>
          </cell>
          <cell r="C848">
            <v>1</v>
          </cell>
          <cell r="D848">
            <v>0.1</v>
          </cell>
          <cell r="E848">
            <v>0.68</v>
          </cell>
          <cell r="F848">
            <v>1.23258</v>
          </cell>
          <cell r="G848">
            <v>0.34928335170893055</v>
          </cell>
        </row>
        <row r="849">
          <cell r="A849">
            <v>3.5019999999999998</v>
          </cell>
          <cell r="B849">
            <v>0</v>
          </cell>
          <cell r="C849">
            <v>1</v>
          </cell>
          <cell r="D849">
            <v>0.12</v>
          </cell>
          <cell r="E849">
            <v>1.64</v>
          </cell>
          <cell r="F849">
            <v>1.16669</v>
          </cell>
          <cell r="G849">
            <v>0.54197601370645343</v>
          </cell>
        </row>
        <row r="850">
          <cell r="A850">
            <v>5.6619999999999999</v>
          </cell>
          <cell r="B850">
            <v>0</v>
          </cell>
          <cell r="C850">
            <v>0</v>
          </cell>
          <cell r="D850">
            <v>0.13</v>
          </cell>
          <cell r="E850">
            <v>1.05</v>
          </cell>
          <cell r="F850">
            <v>1.35375</v>
          </cell>
          <cell r="G850">
            <v>0.40233133168491703</v>
          </cell>
        </row>
        <row r="851">
          <cell r="A851">
            <v>5.8230000000000004</v>
          </cell>
          <cell r="B851">
            <v>0</v>
          </cell>
          <cell r="C851">
            <v>1</v>
          </cell>
          <cell r="D851">
            <v>0.17</v>
          </cell>
          <cell r="E851">
            <v>1.4369471801075804</v>
          </cell>
          <cell r="F851">
            <v>1.3510599999999999</v>
          </cell>
          <cell r="G851">
            <v>0.47810407006697569</v>
          </cell>
        </row>
        <row r="852">
          <cell r="A852">
            <v>4.7969999999999997</v>
          </cell>
          <cell r="B852">
            <v>0</v>
          </cell>
          <cell r="C852">
            <v>0</v>
          </cell>
          <cell r="D852">
            <v>0.06</v>
          </cell>
          <cell r="E852">
            <v>1.8</v>
          </cell>
          <cell r="F852">
            <v>1.0159199999999999</v>
          </cell>
          <cell r="G852">
            <v>0.65603502188868046</v>
          </cell>
        </row>
        <row r="853">
          <cell r="A853">
            <v>6.0824999999999996</v>
          </cell>
          <cell r="B853">
            <v>0</v>
          </cell>
          <cell r="C853">
            <v>0</v>
          </cell>
          <cell r="D853">
            <v>0.17</v>
          </cell>
          <cell r="E853">
            <v>1.2406378082279297</v>
          </cell>
          <cell r="F853">
            <v>1.3635999999999999</v>
          </cell>
          <cell r="G853">
            <v>0.43953966296752989</v>
          </cell>
        </row>
        <row r="854">
          <cell r="A854">
            <v>7.1390000000000002</v>
          </cell>
          <cell r="B854">
            <v>0</v>
          </cell>
          <cell r="C854">
            <v>1</v>
          </cell>
          <cell r="D854">
            <v>0.27</v>
          </cell>
          <cell r="E854">
            <v>1.34</v>
          </cell>
          <cell r="F854">
            <v>1.36852</v>
          </cell>
          <cell r="G854">
            <v>0.44894242891161229</v>
          </cell>
        </row>
        <row r="855">
          <cell r="A855">
            <v>3.984</v>
          </cell>
          <cell r="B855">
            <v>0</v>
          </cell>
          <cell r="C855">
            <v>0</v>
          </cell>
          <cell r="D855">
            <v>0.08</v>
          </cell>
          <cell r="E855">
            <v>2.06</v>
          </cell>
          <cell r="F855">
            <v>0.89593999999999996</v>
          </cell>
          <cell r="G855">
            <v>0.40988955823293172</v>
          </cell>
        </row>
        <row r="856">
          <cell r="A856">
            <v>5.7534999999999998</v>
          </cell>
          <cell r="B856">
            <v>0</v>
          </cell>
          <cell r="C856">
            <v>0</v>
          </cell>
          <cell r="D856">
            <v>0.49</v>
          </cell>
          <cell r="E856">
            <v>1.29</v>
          </cell>
          <cell r="F856">
            <v>2.3965000000000001</v>
          </cell>
          <cell r="G856">
            <v>6.2831320066046747E-2</v>
          </cell>
        </row>
        <row r="857">
          <cell r="A857">
            <v>3.2385000000000002</v>
          </cell>
          <cell r="B857">
            <v>0</v>
          </cell>
          <cell r="C857">
            <v>0</v>
          </cell>
          <cell r="D857">
            <v>0.13</v>
          </cell>
          <cell r="E857">
            <v>0.99</v>
          </cell>
          <cell r="F857">
            <v>1.49458</v>
          </cell>
          <cell r="G857">
            <v>0.27250270186814879</v>
          </cell>
        </row>
        <row r="858">
          <cell r="A858">
            <v>2.7865000000000002</v>
          </cell>
          <cell r="B858">
            <v>0</v>
          </cell>
          <cell r="C858">
            <v>0</v>
          </cell>
          <cell r="D858">
            <v>0.39</v>
          </cell>
          <cell r="E858">
            <v>1.95</v>
          </cell>
          <cell r="F858">
            <v>1.2788999999999999</v>
          </cell>
          <cell r="G858">
            <v>7.0877444823254976E-2</v>
          </cell>
        </row>
        <row r="859">
          <cell r="A859">
            <v>3.8005</v>
          </cell>
          <cell r="B859">
            <v>0</v>
          </cell>
          <cell r="C859">
            <v>0</v>
          </cell>
          <cell r="D859">
            <v>0.32</v>
          </cell>
          <cell r="E859">
            <v>2.5299999999999998</v>
          </cell>
          <cell r="F859">
            <v>1.4681900000000001</v>
          </cell>
          <cell r="G859">
            <v>-1.4077095119063281E-2</v>
          </cell>
        </row>
        <row r="860">
          <cell r="A860">
            <v>3.7244999999999999</v>
          </cell>
          <cell r="B860">
            <v>0</v>
          </cell>
          <cell r="C860">
            <v>0</v>
          </cell>
          <cell r="D860">
            <v>0.47</v>
          </cell>
          <cell r="E860">
            <v>2.4500000000000002</v>
          </cell>
          <cell r="F860">
            <v>1.4187799999999999</v>
          </cell>
          <cell r="G860">
            <v>-1.4364344207276145E-2</v>
          </cell>
        </row>
        <row r="861">
          <cell r="A861">
            <v>4.5854999999999997</v>
          </cell>
          <cell r="B861">
            <v>0</v>
          </cell>
          <cell r="C861">
            <v>0</v>
          </cell>
          <cell r="D861">
            <v>0.34</v>
          </cell>
          <cell r="E861">
            <v>1.25</v>
          </cell>
          <cell r="F861">
            <v>1.823</v>
          </cell>
          <cell r="G861">
            <v>6.2152437029767754E-3</v>
          </cell>
        </row>
        <row r="862">
          <cell r="A862">
            <v>5.2995000000000001</v>
          </cell>
          <cell r="B862">
            <v>0</v>
          </cell>
          <cell r="C862">
            <v>0</v>
          </cell>
          <cell r="D862">
            <v>0.14000000000000001</v>
          </cell>
          <cell r="E862">
            <v>1.99</v>
          </cell>
          <cell r="F862">
            <v>1.70651</v>
          </cell>
          <cell r="G862">
            <v>9.8405509953769219E-2</v>
          </cell>
        </row>
        <row r="863">
          <cell r="A863">
            <v>6.0145</v>
          </cell>
          <cell r="B863">
            <v>0</v>
          </cell>
          <cell r="C863">
            <v>0</v>
          </cell>
          <cell r="D863">
            <v>0.36</v>
          </cell>
          <cell r="E863">
            <v>1.41</v>
          </cell>
          <cell r="F863">
            <v>1.9285000000000001</v>
          </cell>
          <cell r="G863">
            <v>0.1182974478344002</v>
          </cell>
        </row>
        <row r="864">
          <cell r="A864">
            <v>6.6924999999999999</v>
          </cell>
          <cell r="B864">
            <v>0</v>
          </cell>
          <cell r="C864">
            <v>0</v>
          </cell>
          <cell r="D864">
            <v>0.25</v>
          </cell>
          <cell r="E864">
            <v>0.87</v>
          </cell>
          <cell r="F864">
            <v>1.82043</v>
          </cell>
          <cell r="G864">
            <v>0.28606649234217407</v>
          </cell>
        </row>
        <row r="865">
          <cell r="A865">
            <v>3.8915000000000002</v>
          </cell>
          <cell r="B865">
            <v>0</v>
          </cell>
          <cell r="C865">
            <v>0</v>
          </cell>
          <cell r="D865">
            <v>0.34</v>
          </cell>
          <cell r="E865">
            <v>1.01</v>
          </cell>
          <cell r="F865">
            <v>1.8354900000000001</v>
          </cell>
          <cell r="G865">
            <v>5.6918925864062699E-2</v>
          </cell>
        </row>
        <row r="866">
          <cell r="A866">
            <v>4.5305</v>
          </cell>
          <cell r="B866">
            <v>0</v>
          </cell>
          <cell r="C866">
            <v>0</v>
          </cell>
          <cell r="D866">
            <v>0.33</v>
          </cell>
          <cell r="E866">
            <v>1.4</v>
          </cell>
          <cell r="F866">
            <v>1.5676099999999999</v>
          </cell>
          <cell r="G866">
            <v>9.193245778611632E-2</v>
          </cell>
        </row>
        <row r="867">
          <cell r="A867">
            <v>4.0724999999999998</v>
          </cell>
          <cell r="B867">
            <v>0</v>
          </cell>
          <cell r="C867">
            <v>0</v>
          </cell>
          <cell r="D867">
            <v>0.25</v>
          </cell>
          <cell r="E867">
            <v>2.59</v>
          </cell>
          <cell r="F867">
            <v>1.40882</v>
          </cell>
          <cell r="G867">
            <v>-8.594229588704727E-4</v>
          </cell>
        </row>
        <row r="868">
          <cell r="A868">
            <v>3.6255000000000002</v>
          </cell>
          <cell r="B868">
            <v>0</v>
          </cell>
          <cell r="C868">
            <v>0</v>
          </cell>
          <cell r="D868">
            <v>0.28999999999999998</v>
          </cell>
          <cell r="E868">
            <v>1.2</v>
          </cell>
          <cell r="F868">
            <v>1.6465000000000001</v>
          </cell>
          <cell r="G868">
            <v>-2.1652185905392359E-2</v>
          </cell>
        </row>
        <row r="869">
          <cell r="A869">
            <v>1.5285</v>
          </cell>
          <cell r="B869">
            <v>0</v>
          </cell>
          <cell r="C869">
            <v>0</v>
          </cell>
          <cell r="D869">
            <v>0.17</v>
          </cell>
          <cell r="E869">
            <v>1.82</v>
          </cell>
          <cell r="F869">
            <v>0.89268999999999998</v>
          </cell>
          <cell r="G869">
            <v>-2.191691200523389E-2</v>
          </cell>
        </row>
        <row r="870">
          <cell r="A870">
            <v>4.4175000000000004</v>
          </cell>
          <cell r="B870">
            <v>0</v>
          </cell>
          <cell r="C870">
            <v>0</v>
          </cell>
          <cell r="D870">
            <v>0.42</v>
          </cell>
          <cell r="E870">
            <v>1.62</v>
          </cell>
          <cell r="F870">
            <v>1.67275</v>
          </cell>
          <cell r="G870">
            <v>0.16876061120543293</v>
          </cell>
        </row>
        <row r="871">
          <cell r="A871">
            <v>4.0804999999999998</v>
          </cell>
          <cell r="B871">
            <v>0</v>
          </cell>
          <cell r="C871">
            <v>0</v>
          </cell>
          <cell r="D871">
            <v>0.28999999999999998</v>
          </cell>
          <cell r="E871">
            <v>2.63</v>
          </cell>
          <cell r="F871">
            <v>1.9347099999999999</v>
          </cell>
          <cell r="G871">
            <v>-1.9237838500183801E-2</v>
          </cell>
        </row>
        <row r="872">
          <cell r="A872">
            <v>2.661</v>
          </cell>
          <cell r="B872">
            <v>0</v>
          </cell>
          <cell r="C872">
            <v>0</v>
          </cell>
          <cell r="D872">
            <v>0.23</v>
          </cell>
          <cell r="E872">
            <v>1.42</v>
          </cell>
          <cell r="F872">
            <v>1.5260499999999999</v>
          </cell>
          <cell r="G872">
            <v>0</v>
          </cell>
        </row>
        <row r="873">
          <cell r="A873">
            <v>1.2044999999999999</v>
          </cell>
          <cell r="B873">
            <v>0</v>
          </cell>
          <cell r="C873">
            <v>0</v>
          </cell>
          <cell r="D873">
            <v>0.15</v>
          </cell>
          <cell r="E873">
            <v>1.33</v>
          </cell>
          <cell r="F873">
            <v>0.87556999999999996</v>
          </cell>
          <cell r="G873">
            <v>0.84391863843918646</v>
          </cell>
        </row>
        <row r="874">
          <cell r="A874">
            <v>3.3085</v>
          </cell>
          <cell r="B874">
            <v>0</v>
          </cell>
          <cell r="C874">
            <v>0</v>
          </cell>
          <cell r="D874">
            <v>0.37</v>
          </cell>
          <cell r="E874">
            <v>2.0499999999999998</v>
          </cell>
          <cell r="F874">
            <v>1.2785</v>
          </cell>
          <cell r="G874">
            <v>8.2363608886202214E-2</v>
          </cell>
        </row>
        <row r="875">
          <cell r="A875">
            <v>3.65</v>
          </cell>
          <cell r="B875">
            <v>0</v>
          </cell>
          <cell r="C875">
            <v>1</v>
          </cell>
          <cell r="D875">
            <v>0.16</v>
          </cell>
          <cell r="E875">
            <v>1.05</v>
          </cell>
          <cell r="F875">
            <v>0.93735000000000002</v>
          </cell>
          <cell r="G875">
            <v>0.26191780821917809</v>
          </cell>
        </row>
        <row r="876">
          <cell r="A876">
            <v>4.4314999999999998</v>
          </cell>
          <cell r="B876">
            <v>0</v>
          </cell>
          <cell r="C876">
            <v>0</v>
          </cell>
          <cell r="D876">
            <v>0.1</v>
          </cell>
          <cell r="E876">
            <v>1.61</v>
          </cell>
          <cell r="F876">
            <v>1.0911200000000001</v>
          </cell>
          <cell r="G876">
            <v>0.35371770280943249</v>
          </cell>
        </row>
        <row r="877">
          <cell r="A877">
            <v>5.1124999999999998</v>
          </cell>
          <cell r="B877">
            <v>0</v>
          </cell>
          <cell r="C877">
            <v>0</v>
          </cell>
          <cell r="D877">
            <v>0.25</v>
          </cell>
          <cell r="E877">
            <v>1.59</v>
          </cell>
          <cell r="F877">
            <v>1.13984</v>
          </cell>
          <cell r="G877">
            <v>0.47051344743276285</v>
          </cell>
        </row>
        <row r="878">
          <cell r="A878">
            <v>4.9095000000000004</v>
          </cell>
          <cell r="B878">
            <v>0</v>
          </cell>
          <cell r="C878">
            <v>0</v>
          </cell>
          <cell r="D878">
            <v>0.25</v>
          </cell>
          <cell r="E878">
            <v>2.15</v>
          </cell>
          <cell r="F878">
            <v>1.3594999999999999</v>
          </cell>
          <cell r="G878">
            <v>0.30787249210713918</v>
          </cell>
        </row>
        <row r="879">
          <cell r="A879">
            <v>11.631500000000001</v>
          </cell>
          <cell r="B879">
            <v>1</v>
          </cell>
          <cell r="C879">
            <v>0</v>
          </cell>
          <cell r="D879">
            <v>0.49</v>
          </cell>
          <cell r="E879">
            <v>2.0499999999999998</v>
          </cell>
          <cell r="F879">
            <v>2.0339200000000002</v>
          </cell>
          <cell r="G879">
            <v>0.12582212096462192</v>
          </cell>
        </row>
        <row r="880">
          <cell r="A880">
            <v>4.9104999999999999</v>
          </cell>
          <cell r="B880">
            <v>1</v>
          </cell>
          <cell r="C880">
            <v>0</v>
          </cell>
          <cell r="D880">
            <v>0.08</v>
          </cell>
          <cell r="E880">
            <v>1.1261958579416795</v>
          </cell>
          <cell r="F880">
            <v>1.1519200000000001</v>
          </cell>
          <cell r="G880">
            <v>0.50168007331228992</v>
          </cell>
        </row>
        <row r="881">
          <cell r="A881">
            <v>6.6459999999999999</v>
          </cell>
          <cell r="B881">
            <v>0</v>
          </cell>
          <cell r="C881">
            <v>0</v>
          </cell>
          <cell r="D881">
            <v>0.22</v>
          </cell>
          <cell r="E881">
            <v>0.99</v>
          </cell>
          <cell r="F881">
            <v>1.5676099999999999</v>
          </cell>
          <cell r="G881">
            <v>0.29250677099006922</v>
          </cell>
        </row>
        <row r="882">
          <cell r="A882">
            <v>1.86</v>
          </cell>
          <cell r="B882">
            <v>0</v>
          </cell>
          <cell r="C882">
            <v>0</v>
          </cell>
          <cell r="D882">
            <v>0.15</v>
          </cell>
          <cell r="E882">
            <v>1.5</v>
          </cell>
          <cell r="F882">
            <v>0.28693000000000002</v>
          </cell>
          <cell r="G882">
            <v>0.63387096774193552</v>
          </cell>
        </row>
        <row r="883">
          <cell r="A883">
            <v>3.8330000000000002</v>
          </cell>
          <cell r="B883">
            <v>0</v>
          </cell>
          <cell r="C883">
            <v>0</v>
          </cell>
          <cell r="D883">
            <v>0.31</v>
          </cell>
          <cell r="E883">
            <v>1.45</v>
          </cell>
          <cell r="F883">
            <v>1.4849399999999999</v>
          </cell>
          <cell r="G883">
            <v>0.92277589355596135</v>
          </cell>
        </row>
        <row r="884">
          <cell r="A884">
            <v>6.6589999999999998</v>
          </cell>
          <cell r="B884">
            <v>0</v>
          </cell>
          <cell r="C884">
            <v>0</v>
          </cell>
          <cell r="D884">
            <v>0.66</v>
          </cell>
          <cell r="E884">
            <v>1.56</v>
          </cell>
          <cell r="F884">
            <v>2.3446500000000001</v>
          </cell>
          <cell r="G884">
            <v>3.1836612103919505E-2</v>
          </cell>
        </row>
        <row r="885">
          <cell r="A885">
            <v>3.3835000000000002</v>
          </cell>
          <cell r="B885">
            <v>0</v>
          </cell>
          <cell r="C885">
            <v>0</v>
          </cell>
          <cell r="D885">
            <v>0.13</v>
          </cell>
          <cell r="E885">
            <v>2.58</v>
          </cell>
          <cell r="F885">
            <v>0.88609000000000004</v>
          </cell>
          <cell r="G885">
            <v>0.47628195655386429</v>
          </cell>
        </row>
        <row r="886">
          <cell r="A886">
            <v>6.4329999999999998</v>
          </cell>
          <cell r="B886">
            <v>0</v>
          </cell>
          <cell r="C886">
            <v>1</v>
          </cell>
          <cell r="D886">
            <v>0.2</v>
          </cell>
          <cell r="E886">
            <v>0.96</v>
          </cell>
          <cell r="F886">
            <v>0.92271999999999998</v>
          </cell>
          <cell r="G886">
            <v>0.77475516866158867</v>
          </cell>
        </row>
        <row r="887">
          <cell r="A887">
            <v>4.0490000000000004</v>
          </cell>
          <cell r="B887">
            <v>0</v>
          </cell>
          <cell r="C887">
            <v>1</v>
          </cell>
          <cell r="D887">
            <v>0.14000000000000001</v>
          </cell>
          <cell r="E887">
            <v>2.11</v>
          </cell>
          <cell r="F887">
            <v>0.98355999999999999</v>
          </cell>
          <cell r="G887">
            <v>0.60533465053099522</v>
          </cell>
        </row>
        <row r="888">
          <cell r="A888">
            <v>3.4670000000000001</v>
          </cell>
          <cell r="B888">
            <v>0</v>
          </cell>
          <cell r="C888">
            <v>0</v>
          </cell>
          <cell r="D888">
            <v>0.38</v>
          </cell>
          <cell r="E888">
            <v>1.25</v>
          </cell>
          <cell r="F888">
            <v>1.37025</v>
          </cell>
          <cell r="G888">
            <v>0.1009518315546582</v>
          </cell>
        </row>
        <row r="889">
          <cell r="A889">
            <v>3.2404999999999999</v>
          </cell>
          <cell r="B889">
            <v>0</v>
          </cell>
          <cell r="C889">
            <v>0</v>
          </cell>
          <cell r="D889">
            <v>0.38</v>
          </cell>
          <cell r="E889">
            <v>1.32</v>
          </cell>
          <cell r="F889">
            <v>0.72848000000000002</v>
          </cell>
          <cell r="G889">
            <v>0.52229594198426166</v>
          </cell>
        </row>
        <row r="890">
          <cell r="A890">
            <v>4.3680000000000003</v>
          </cell>
          <cell r="B890">
            <v>0</v>
          </cell>
          <cell r="C890">
            <v>0</v>
          </cell>
          <cell r="D890">
            <v>0.23</v>
          </cell>
          <cell r="E890">
            <v>1.7063832290457106</v>
          </cell>
          <cell r="F890">
            <v>0.92698999999999998</v>
          </cell>
          <cell r="G890">
            <v>0.57577838827838823</v>
          </cell>
        </row>
        <row r="891">
          <cell r="A891">
            <v>2.6030000000000002</v>
          </cell>
          <cell r="B891">
            <v>0</v>
          </cell>
          <cell r="C891">
            <v>0</v>
          </cell>
          <cell r="D891">
            <v>0.15</v>
          </cell>
          <cell r="E891">
            <v>0.56000000000000005</v>
          </cell>
          <cell r="F891">
            <v>0.93262999999999996</v>
          </cell>
          <cell r="G891">
            <v>0.10449481367652709</v>
          </cell>
        </row>
        <row r="892">
          <cell r="A892">
            <v>3.0049999999999999</v>
          </cell>
          <cell r="B892">
            <v>0</v>
          </cell>
          <cell r="C892">
            <v>0</v>
          </cell>
          <cell r="D892">
            <v>0.38</v>
          </cell>
          <cell r="E892">
            <v>1.79</v>
          </cell>
          <cell r="F892">
            <v>1.2392000000000001</v>
          </cell>
          <cell r="G892">
            <v>0.12379367720465891</v>
          </cell>
        </row>
        <row r="893">
          <cell r="A893">
            <v>6.1470000000000002</v>
          </cell>
          <cell r="B893">
            <v>0</v>
          </cell>
          <cell r="C893">
            <v>0</v>
          </cell>
          <cell r="D893">
            <v>0.14000000000000001</v>
          </cell>
          <cell r="E893">
            <v>1.64</v>
          </cell>
          <cell r="F893">
            <v>0.72426999999999997</v>
          </cell>
          <cell r="G893">
            <v>0.86757768016918824</v>
          </cell>
        </row>
        <row r="894">
          <cell r="A894">
            <v>5.165</v>
          </cell>
          <cell r="B894">
            <v>0</v>
          </cell>
          <cell r="C894">
            <v>0</v>
          </cell>
          <cell r="D894">
            <v>0.52</v>
          </cell>
          <cell r="E894">
            <v>1.05</v>
          </cell>
          <cell r="F894">
            <v>1.3692299999999999</v>
          </cell>
          <cell r="G894">
            <v>0.30416263310745401</v>
          </cell>
        </row>
        <row r="895">
          <cell r="A895">
            <v>4.1254999999999997</v>
          </cell>
          <cell r="B895">
            <v>0</v>
          </cell>
          <cell r="C895">
            <v>0</v>
          </cell>
          <cell r="D895">
            <v>0.2</v>
          </cell>
          <cell r="E895">
            <v>2.17</v>
          </cell>
          <cell r="F895">
            <v>0.74409999999999998</v>
          </cell>
          <cell r="G895">
            <v>0.48151739183129322</v>
          </cell>
        </row>
        <row r="896">
          <cell r="A896">
            <v>2.3860000000000001</v>
          </cell>
          <cell r="B896">
            <v>0</v>
          </cell>
          <cell r="C896">
            <v>0</v>
          </cell>
          <cell r="D896">
            <v>0.23</v>
          </cell>
          <cell r="E896">
            <v>0.76</v>
          </cell>
          <cell r="F896">
            <v>0.86173</v>
          </cell>
          <cell r="G896">
            <v>0.32313495389773678</v>
          </cell>
        </row>
        <row r="897">
          <cell r="A897">
            <v>3.4510000000000001</v>
          </cell>
          <cell r="B897">
            <v>0</v>
          </cell>
          <cell r="C897">
            <v>1</v>
          </cell>
          <cell r="D897">
            <v>0.16</v>
          </cell>
          <cell r="E897">
            <v>2.17</v>
          </cell>
          <cell r="F897">
            <v>1.0515399999999999</v>
          </cell>
          <cell r="G897">
            <v>8.6062011011301065E-2</v>
          </cell>
        </row>
        <row r="898">
          <cell r="A898">
            <v>1.7210000000000001</v>
          </cell>
          <cell r="B898">
            <v>0</v>
          </cell>
          <cell r="C898">
            <v>0</v>
          </cell>
          <cell r="D898">
            <v>0.14000000000000001</v>
          </cell>
          <cell r="E898">
            <v>0.69</v>
          </cell>
          <cell r="F898">
            <v>0.59985999999999995</v>
          </cell>
          <cell r="G898">
            <v>8.5415456130156872E-2</v>
          </cell>
        </row>
        <row r="899">
          <cell r="A899">
            <v>3.29</v>
          </cell>
          <cell r="B899">
            <v>0</v>
          </cell>
          <cell r="C899">
            <v>0</v>
          </cell>
          <cell r="D899">
            <v>0.26</v>
          </cell>
          <cell r="E899">
            <v>0.71</v>
          </cell>
          <cell r="F899">
            <v>1.1774</v>
          </cell>
          <cell r="G899">
            <v>1.6109422492401215E-2</v>
          </cell>
        </row>
        <row r="900">
          <cell r="A900">
            <v>2.149</v>
          </cell>
          <cell r="B900">
            <v>0</v>
          </cell>
          <cell r="C900">
            <v>0</v>
          </cell>
          <cell r="D900">
            <v>0.26</v>
          </cell>
          <cell r="E900">
            <v>0.72</v>
          </cell>
          <cell r="F900">
            <v>0.79373000000000005</v>
          </cell>
          <cell r="G900">
            <v>0.19311307584923218</v>
          </cell>
        </row>
        <row r="901">
          <cell r="A901">
            <v>8.9555000000000007</v>
          </cell>
          <cell r="B901">
            <v>0</v>
          </cell>
          <cell r="C901">
            <v>0</v>
          </cell>
          <cell r="D901">
            <v>0.21</v>
          </cell>
          <cell r="E901">
            <v>1.5899171398853604</v>
          </cell>
          <cell r="F901">
            <v>1.9959899999999999</v>
          </cell>
          <cell r="G901">
            <v>0.4707163195801462</v>
          </cell>
        </row>
        <row r="902">
          <cell r="A902">
            <v>10.903</v>
          </cell>
          <cell r="B902">
            <v>1</v>
          </cell>
          <cell r="C902">
            <v>0</v>
          </cell>
          <cell r="D902">
            <v>0.38</v>
          </cell>
          <cell r="E902">
            <v>1.2</v>
          </cell>
          <cell r="F902">
            <v>1.12401</v>
          </cell>
          <cell r="G902">
            <v>0.74795927726313849</v>
          </cell>
        </row>
        <row r="903">
          <cell r="A903">
            <v>11.241</v>
          </cell>
          <cell r="B903">
            <v>0</v>
          </cell>
          <cell r="C903">
            <v>0</v>
          </cell>
          <cell r="D903">
            <v>0.33</v>
          </cell>
          <cell r="E903">
            <v>2.0099999999999998</v>
          </cell>
          <cell r="F903">
            <v>1.26498</v>
          </cell>
          <cell r="G903">
            <v>0.6826794769148653</v>
          </cell>
        </row>
        <row r="904">
          <cell r="A904">
            <v>4.806</v>
          </cell>
          <cell r="B904">
            <v>0</v>
          </cell>
          <cell r="C904">
            <v>0</v>
          </cell>
          <cell r="D904">
            <v>0.42</v>
          </cell>
          <cell r="E904">
            <v>2.0299999999999998</v>
          </cell>
          <cell r="F904">
            <v>1.43927</v>
          </cell>
          <cell r="G904">
            <v>7.1785268414481893E-2</v>
          </cell>
        </row>
        <row r="905">
          <cell r="A905">
            <v>3.0310000000000001</v>
          </cell>
          <cell r="B905">
            <v>0</v>
          </cell>
          <cell r="C905">
            <v>0</v>
          </cell>
          <cell r="D905">
            <v>0.1</v>
          </cell>
          <cell r="E905">
            <v>1.08</v>
          </cell>
          <cell r="F905">
            <v>0.47226000000000001</v>
          </cell>
          <cell r="G905">
            <v>0.71725503134279112</v>
          </cell>
        </row>
        <row r="906">
          <cell r="A906">
            <v>11.765000000000001</v>
          </cell>
          <cell r="B906">
            <v>0</v>
          </cell>
          <cell r="C906">
            <v>0</v>
          </cell>
          <cell r="D906">
            <v>0.43</v>
          </cell>
          <cell r="E906">
            <v>0.4</v>
          </cell>
          <cell r="F906">
            <v>1.30602</v>
          </cell>
          <cell r="G906">
            <v>0.71474713132171697</v>
          </cell>
        </row>
        <row r="907">
          <cell r="A907">
            <v>3.7650000000000001</v>
          </cell>
          <cell r="B907">
            <v>0</v>
          </cell>
          <cell r="C907">
            <v>0</v>
          </cell>
          <cell r="D907">
            <v>0.17</v>
          </cell>
          <cell r="E907">
            <v>2.16</v>
          </cell>
          <cell r="F907">
            <v>0.92008999999999996</v>
          </cell>
          <cell r="G907">
            <v>0.33173970783532536</v>
          </cell>
        </row>
        <row r="908">
          <cell r="A908">
            <v>4.609</v>
          </cell>
          <cell r="B908">
            <v>0</v>
          </cell>
          <cell r="C908">
            <v>0</v>
          </cell>
          <cell r="D908">
            <v>0.18</v>
          </cell>
          <cell r="E908">
            <v>2.72</v>
          </cell>
          <cell r="F908">
            <v>1.4039999999999999</v>
          </cell>
          <cell r="G908">
            <v>7.8108049468431334E-2</v>
          </cell>
        </row>
        <row r="909">
          <cell r="A909">
            <v>3.7374999999999998</v>
          </cell>
          <cell r="B909">
            <v>0</v>
          </cell>
          <cell r="C909">
            <v>0</v>
          </cell>
          <cell r="D909">
            <v>0.2</v>
          </cell>
          <cell r="E909">
            <v>2.74</v>
          </cell>
          <cell r="F909">
            <v>1.103</v>
          </cell>
          <cell r="G909">
            <v>0.2254180602006689</v>
          </cell>
        </row>
        <row r="910">
          <cell r="A910">
            <v>4.9204999999999997</v>
          </cell>
          <cell r="B910">
            <v>0</v>
          </cell>
          <cell r="C910">
            <v>0</v>
          </cell>
          <cell r="D910">
            <v>0.34</v>
          </cell>
          <cell r="E910">
            <v>2.31</v>
          </cell>
          <cell r="F910">
            <v>1.19059</v>
          </cell>
          <cell r="G910">
            <v>0.33462046539985779</v>
          </cell>
        </row>
        <row r="911">
          <cell r="A911">
            <v>6.83</v>
          </cell>
          <cell r="B911">
            <v>0</v>
          </cell>
          <cell r="C911">
            <v>0</v>
          </cell>
          <cell r="D911">
            <v>0.2</v>
          </cell>
          <cell r="E911">
            <v>2.56</v>
          </cell>
          <cell r="F911">
            <v>0.97131999999999996</v>
          </cell>
          <cell r="G911">
            <v>0.85783308931185942</v>
          </cell>
        </row>
        <row r="912">
          <cell r="A912">
            <v>1.796</v>
          </cell>
          <cell r="B912">
            <v>0</v>
          </cell>
          <cell r="C912">
            <v>0</v>
          </cell>
          <cell r="D912">
            <v>0.12</v>
          </cell>
          <cell r="E912">
            <v>1.75</v>
          </cell>
          <cell r="F912">
            <v>0.7581</v>
          </cell>
          <cell r="G912">
            <v>0.20879732739420934</v>
          </cell>
        </row>
        <row r="913">
          <cell r="A913">
            <v>2.5285000000000002</v>
          </cell>
          <cell r="B913">
            <v>0</v>
          </cell>
          <cell r="C913">
            <v>0</v>
          </cell>
          <cell r="D913">
            <v>0.41</v>
          </cell>
          <cell r="E913">
            <v>0.6</v>
          </cell>
          <cell r="F913">
            <v>0.69450999999999996</v>
          </cell>
          <cell r="G913">
            <v>0.21059916946806403</v>
          </cell>
        </row>
        <row r="914">
          <cell r="A914">
            <v>6.1185</v>
          </cell>
          <cell r="B914">
            <v>1</v>
          </cell>
          <cell r="C914">
            <v>0</v>
          </cell>
          <cell r="D914">
            <v>0.12</v>
          </cell>
          <cell r="E914">
            <v>2.1</v>
          </cell>
          <cell r="F914">
            <v>0.87549999999999994</v>
          </cell>
          <cell r="G914">
            <v>0.78180926697720032</v>
          </cell>
        </row>
        <row r="915">
          <cell r="A915">
            <v>4.5625</v>
          </cell>
          <cell r="B915">
            <v>0</v>
          </cell>
          <cell r="C915">
            <v>0</v>
          </cell>
          <cell r="D915">
            <v>0.12</v>
          </cell>
          <cell r="E915">
            <v>2.4900000000000002</v>
          </cell>
          <cell r="F915">
            <v>1.1409800000000001</v>
          </cell>
          <cell r="G915">
            <v>0.21863013698630138</v>
          </cell>
        </row>
        <row r="916">
          <cell r="A916">
            <v>4.3125</v>
          </cell>
          <cell r="B916">
            <v>0</v>
          </cell>
          <cell r="C916">
            <v>1</v>
          </cell>
          <cell r="D916">
            <v>0.16</v>
          </cell>
          <cell r="E916">
            <v>1.53</v>
          </cell>
          <cell r="F916">
            <v>1.014</v>
          </cell>
          <cell r="G916">
            <v>0.2653913043478261</v>
          </cell>
        </row>
        <row r="917">
          <cell r="A917">
            <v>3.7164999999999999</v>
          </cell>
          <cell r="B917">
            <v>0</v>
          </cell>
          <cell r="C917">
            <v>0</v>
          </cell>
          <cell r="D917">
            <v>0.18</v>
          </cell>
          <cell r="E917">
            <v>1.1200000000000001</v>
          </cell>
          <cell r="F917">
            <v>1.4483999999999999</v>
          </cell>
          <cell r="G917">
            <v>0.12336876093098346</v>
          </cell>
        </row>
        <row r="918">
          <cell r="A918">
            <v>2.4935</v>
          </cell>
          <cell r="B918">
            <v>0</v>
          </cell>
          <cell r="C918">
            <v>0</v>
          </cell>
          <cell r="D918">
            <v>0.12</v>
          </cell>
          <cell r="E918">
            <v>1.5</v>
          </cell>
          <cell r="F918">
            <v>0.52576999999999996</v>
          </cell>
          <cell r="G918">
            <v>0.4204932825345899</v>
          </cell>
        </row>
        <row r="919">
          <cell r="A919">
            <v>2.4674999999999998</v>
          </cell>
          <cell r="B919">
            <v>0</v>
          </cell>
          <cell r="C919">
            <v>0</v>
          </cell>
          <cell r="D919">
            <v>0.12</v>
          </cell>
          <cell r="E919">
            <v>0.69</v>
          </cell>
          <cell r="F919">
            <v>0.67835000000000001</v>
          </cell>
          <cell r="G919">
            <v>0.38156028368794331</v>
          </cell>
        </row>
        <row r="920">
          <cell r="A920">
            <v>2.9805000000000001</v>
          </cell>
          <cell r="B920">
            <v>0</v>
          </cell>
          <cell r="C920">
            <v>0</v>
          </cell>
          <cell r="D920">
            <v>0.12</v>
          </cell>
          <cell r="E920">
            <v>2.36</v>
          </cell>
          <cell r="F920">
            <v>0.74333000000000005</v>
          </cell>
          <cell r="G920">
            <v>0.43902029860761616</v>
          </cell>
        </row>
        <row r="921">
          <cell r="A921">
            <v>3.6945000000000001</v>
          </cell>
          <cell r="B921">
            <v>0</v>
          </cell>
          <cell r="C921">
            <v>0</v>
          </cell>
          <cell r="D921">
            <v>0.12</v>
          </cell>
          <cell r="E921">
            <v>2.06</v>
          </cell>
          <cell r="F921">
            <v>0.68918000000000001</v>
          </cell>
          <cell r="G921">
            <v>0.58045743673027472</v>
          </cell>
        </row>
        <row r="922">
          <cell r="A922">
            <v>1.4259999999999999</v>
          </cell>
          <cell r="B922">
            <v>0</v>
          </cell>
          <cell r="C922">
            <v>0</v>
          </cell>
          <cell r="D922">
            <v>0.13</v>
          </cell>
          <cell r="E922">
            <v>0.66</v>
          </cell>
          <cell r="F922">
            <v>0.51053999999999999</v>
          </cell>
          <cell r="G922">
            <v>0.26647966339410939</v>
          </cell>
        </row>
        <row r="923">
          <cell r="A923">
            <v>2.9039999999999999</v>
          </cell>
          <cell r="B923">
            <v>0</v>
          </cell>
          <cell r="C923">
            <v>0</v>
          </cell>
          <cell r="D923">
            <v>0.16</v>
          </cell>
          <cell r="E923">
            <v>1.46</v>
          </cell>
          <cell r="F923">
            <v>1.08202</v>
          </cell>
          <cell r="G923">
            <v>0.20833333333333334</v>
          </cell>
        </row>
        <row r="924">
          <cell r="A924">
            <v>5.0419999999999998</v>
          </cell>
          <cell r="B924">
            <v>0</v>
          </cell>
          <cell r="C924">
            <v>0</v>
          </cell>
          <cell r="D924">
            <v>0.2</v>
          </cell>
          <cell r="E924">
            <v>1.57</v>
          </cell>
          <cell r="F924">
            <v>1.2078500000000001</v>
          </cell>
          <cell r="G924">
            <v>0.38318127727092421</v>
          </cell>
        </row>
        <row r="925">
          <cell r="A925">
            <v>5.5890000000000004</v>
          </cell>
          <cell r="B925">
            <v>0</v>
          </cell>
          <cell r="C925">
            <v>0</v>
          </cell>
          <cell r="D925">
            <v>0.11</v>
          </cell>
          <cell r="E925">
            <v>1.35</v>
          </cell>
          <cell r="F925">
            <v>1.4197200000000001</v>
          </cell>
          <cell r="G925">
            <v>0.39685095723743063</v>
          </cell>
        </row>
        <row r="926">
          <cell r="A926">
            <v>5.8529999999999998</v>
          </cell>
          <cell r="B926">
            <v>0</v>
          </cell>
          <cell r="C926">
            <v>0</v>
          </cell>
          <cell r="D926">
            <v>0.15</v>
          </cell>
          <cell r="E926">
            <v>3.02</v>
          </cell>
          <cell r="F926">
            <v>1.47435</v>
          </cell>
          <cell r="G926">
            <v>0.33897146762344099</v>
          </cell>
        </row>
        <row r="927">
          <cell r="A927">
            <v>3.3540000000000001</v>
          </cell>
          <cell r="B927">
            <v>0</v>
          </cell>
          <cell r="C927">
            <v>1</v>
          </cell>
          <cell r="D927">
            <v>0.38</v>
          </cell>
          <cell r="E927">
            <v>2.44</v>
          </cell>
          <cell r="F927">
            <v>1.1519200000000001</v>
          </cell>
          <cell r="G927">
            <v>0.28741800834824088</v>
          </cell>
        </row>
        <row r="928">
          <cell r="A928">
            <v>3.9740000000000002</v>
          </cell>
          <cell r="B928">
            <v>0</v>
          </cell>
          <cell r="C928">
            <v>0</v>
          </cell>
          <cell r="D928">
            <v>0.09</v>
          </cell>
          <cell r="E928">
            <v>1.0900000000000001</v>
          </cell>
          <cell r="F928">
            <v>0.79256000000000004</v>
          </cell>
          <cell r="G928">
            <v>0.41419224962254653</v>
          </cell>
        </row>
        <row r="929">
          <cell r="A929">
            <v>4.1900000000000004</v>
          </cell>
          <cell r="B929">
            <v>0</v>
          </cell>
          <cell r="C929">
            <v>0</v>
          </cell>
          <cell r="D929">
            <v>0.23</v>
          </cell>
          <cell r="E929">
            <v>1.42</v>
          </cell>
          <cell r="F929">
            <v>1.63415</v>
          </cell>
          <cell r="G929">
            <v>0.31789976133651549</v>
          </cell>
        </row>
        <row r="930">
          <cell r="A930">
            <v>3.863</v>
          </cell>
          <cell r="B930">
            <v>0</v>
          </cell>
          <cell r="C930">
            <v>0</v>
          </cell>
          <cell r="D930">
            <v>0.2</v>
          </cell>
          <cell r="E930">
            <v>2.5299999999999998</v>
          </cell>
          <cell r="F930">
            <v>0.90725</v>
          </cell>
          <cell r="G930">
            <v>0.47191302096815946</v>
          </cell>
        </row>
        <row r="931">
          <cell r="A931">
            <v>1.222</v>
          </cell>
          <cell r="B931">
            <v>0</v>
          </cell>
          <cell r="C931">
            <v>0</v>
          </cell>
          <cell r="D931">
            <v>0.35</v>
          </cell>
          <cell r="E931">
            <v>1.77</v>
          </cell>
          <cell r="F931">
            <v>0.86541000000000001</v>
          </cell>
          <cell r="G931">
            <v>0.46890343698854337</v>
          </cell>
        </row>
        <row r="932">
          <cell r="A932">
            <v>2.8250000000000002</v>
          </cell>
          <cell r="B932">
            <v>0</v>
          </cell>
          <cell r="C932">
            <v>0</v>
          </cell>
          <cell r="D932">
            <v>7.0000000000000007E-2</v>
          </cell>
          <cell r="E932">
            <v>1.63</v>
          </cell>
          <cell r="F932">
            <v>1.083</v>
          </cell>
          <cell r="G932">
            <v>0.18584070796460175</v>
          </cell>
        </row>
        <row r="933">
          <cell r="A933">
            <v>4.5010000000000003</v>
          </cell>
          <cell r="B933">
            <v>0</v>
          </cell>
          <cell r="C933">
            <v>0</v>
          </cell>
          <cell r="D933">
            <v>0.15</v>
          </cell>
          <cell r="E933">
            <v>2.42</v>
          </cell>
          <cell r="F933">
            <v>1.23068</v>
          </cell>
          <cell r="G933">
            <v>0.21395245500999777</v>
          </cell>
        </row>
        <row r="934">
          <cell r="A934">
            <v>3.1080000000000001</v>
          </cell>
          <cell r="B934">
            <v>0</v>
          </cell>
          <cell r="C934">
            <v>0</v>
          </cell>
          <cell r="D934">
            <v>0.12</v>
          </cell>
          <cell r="E934">
            <v>2.04</v>
          </cell>
          <cell r="F934">
            <v>1.28189</v>
          </cell>
          <cell r="G934">
            <v>0.74227799227799218</v>
          </cell>
        </row>
        <row r="935">
          <cell r="A935">
            <v>4.7309999999999999</v>
          </cell>
          <cell r="B935">
            <v>0</v>
          </cell>
          <cell r="C935">
            <v>0</v>
          </cell>
          <cell r="D935">
            <v>0.32</v>
          </cell>
          <cell r="E935">
            <v>1.33</v>
          </cell>
          <cell r="F935">
            <v>1.5550900000000001</v>
          </cell>
          <cell r="G935">
            <v>0.17015430141619109</v>
          </cell>
        </row>
        <row r="936">
          <cell r="A936">
            <v>6.7939999999999996</v>
          </cell>
          <cell r="B936">
            <v>0</v>
          </cell>
          <cell r="C936">
            <v>1</v>
          </cell>
          <cell r="D936">
            <v>0.35</v>
          </cell>
          <cell r="E936">
            <v>2.62</v>
          </cell>
          <cell r="F936">
            <v>1.2438800000000001</v>
          </cell>
          <cell r="G936">
            <v>0.45098616426258464</v>
          </cell>
        </row>
        <row r="937">
          <cell r="A937">
            <v>5.258</v>
          </cell>
          <cell r="B937">
            <v>0</v>
          </cell>
          <cell r="C937">
            <v>0</v>
          </cell>
          <cell r="D937">
            <v>0.17</v>
          </cell>
          <cell r="E937">
            <v>1.79</v>
          </cell>
          <cell r="F937">
            <v>1.23068</v>
          </cell>
          <cell r="G937">
            <v>0.41498668695321411</v>
          </cell>
        </row>
        <row r="938">
          <cell r="A938">
            <v>5.0789999999999997</v>
          </cell>
          <cell r="B938">
            <v>0</v>
          </cell>
          <cell r="C938">
            <v>0</v>
          </cell>
          <cell r="D938">
            <v>0.18</v>
          </cell>
          <cell r="E938">
            <v>2.48</v>
          </cell>
          <cell r="F938">
            <v>1.4275899999999999</v>
          </cell>
          <cell r="G938">
            <v>0.40283520378027171</v>
          </cell>
        </row>
        <row r="939">
          <cell r="A939">
            <v>5.67</v>
          </cell>
          <cell r="B939">
            <v>0</v>
          </cell>
          <cell r="C939">
            <v>0</v>
          </cell>
          <cell r="D939">
            <v>0.16</v>
          </cell>
          <cell r="E939">
            <v>1.25</v>
          </cell>
          <cell r="F939">
            <v>1.23891</v>
          </cell>
          <cell r="G939">
            <v>0.39929453262786591</v>
          </cell>
        </row>
        <row r="940">
          <cell r="A940">
            <v>4.7249999999999996</v>
          </cell>
          <cell r="B940">
            <v>0</v>
          </cell>
          <cell r="C940">
            <v>1</v>
          </cell>
          <cell r="D940">
            <v>0.1</v>
          </cell>
          <cell r="E940">
            <v>1.7221471670468396</v>
          </cell>
          <cell r="F940">
            <v>1.22902</v>
          </cell>
          <cell r="G940">
            <v>0.39047619047619048</v>
          </cell>
        </row>
        <row r="941">
          <cell r="A941">
            <v>5.7290000000000001</v>
          </cell>
          <cell r="B941">
            <v>0</v>
          </cell>
          <cell r="C941">
            <v>0</v>
          </cell>
          <cell r="D941">
            <v>0.1</v>
          </cell>
          <cell r="E941">
            <v>1.41</v>
          </cell>
          <cell r="F941">
            <v>1.35138</v>
          </cell>
          <cell r="G941">
            <v>0.38086926165124801</v>
          </cell>
        </row>
        <row r="942">
          <cell r="A942">
            <v>6.2569999999999997</v>
          </cell>
          <cell r="B942">
            <v>0</v>
          </cell>
          <cell r="C942">
            <v>0</v>
          </cell>
          <cell r="D942">
            <v>0.19</v>
          </cell>
          <cell r="E942">
            <v>1.9</v>
          </cell>
          <cell r="F942">
            <v>1.49159</v>
          </cell>
          <cell r="G942">
            <v>0.34457407703372228</v>
          </cell>
        </row>
        <row r="943">
          <cell r="A943">
            <v>2.8995000000000002</v>
          </cell>
          <cell r="B943">
            <v>0</v>
          </cell>
          <cell r="C943">
            <v>0</v>
          </cell>
          <cell r="D943">
            <v>0.57999999999999996</v>
          </cell>
          <cell r="E943">
            <v>1.34</v>
          </cell>
          <cell r="F943">
            <v>0.54556000000000004</v>
          </cell>
          <cell r="G943">
            <v>0.64752543541989993</v>
          </cell>
        </row>
        <row r="944">
          <cell r="A944">
            <v>2.7755000000000001</v>
          </cell>
          <cell r="B944">
            <v>0</v>
          </cell>
          <cell r="C944">
            <v>0</v>
          </cell>
          <cell r="D944">
            <v>0.4</v>
          </cell>
          <cell r="E944">
            <v>0.98</v>
          </cell>
          <cell r="F944">
            <v>0.86750000000000005</v>
          </cell>
          <cell r="G944">
            <v>0.25995316159250587</v>
          </cell>
        </row>
        <row r="945">
          <cell r="A945">
            <v>3.9325000000000001</v>
          </cell>
          <cell r="B945">
            <v>0</v>
          </cell>
          <cell r="C945">
            <v>1</v>
          </cell>
          <cell r="D945">
            <v>0.38</v>
          </cell>
          <cell r="E945">
            <v>1.45</v>
          </cell>
          <cell r="F945">
            <v>1.2591000000000001</v>
          </cell>
          <cell r="G945">
            <v>0.11964399237126509</v>
          </cell>
        </row>
        <row r="946">
          <cell r="A946">
            <v>1.7925</v>
          </cell>
          <cell r="B946">
            <v>0</v>
          </cell>
          <cell r="C946">
            <v>0</v>
          </cell>
          <cell r="D946">
            <v>0.03</v>
          </cell>
          <cell r="E946">
            <v>2.36</v>
          </cell>
          <cell r="F946">
            <v>0.49012</v>
          </cell>
          <cell r="G946">
            <v>0.41924686192468619</v>
          </cell>
        </row>
        <row r="947">
          <cell r="A947">
            <v>0.97350000000000003</v>
          </cell>
          <cell r="B947">
            <v>0</v>
          </cell>
          <cell r="C947">
            <v>0</v>
          </cell>
          <cell r="D947">
            <v>7.0000000000000007E-2</v>
          </cell>
          <cell r="E947">
            <v>1.35</v>
          </cell>
          <cell r="F947">
            <v>0.44101000000000001</v>
          </cell>
          <cell r="G947">
            <v>0.36312275295326141</v>
          </cell>
        </row>
        <row r="948">
          <cell r="A948">
            <v>1.4995000000000001</v>
          </cell>
          <cell r="B948">
            <v>1</v>
          </cell>
          <cell r="C948">
            <v>0</v>
          </cell>
          <cell r="D948">
            <v>0.08</v>
          </cell>
          <cell r="E948">
            <v>0.48</v>
          </cell>
          <cell r="F948">
            <v>0.56077999999999995</v>
          </cell>
          <cell r="G948">
            <v>0.20573524508169388</v>
          </cell>
        </row>
        <row r="949">
          <cell r="A949">
            <v>1.3005</v>
          </cell>
          <cell r="B949">
            <v>0</v>
          </cell>
          <cell r="C949">
            <v>1</v>
          </cell>
          <cell r="D949">
            <v>0.14000000000000001</v>
          </cell>
          <cell r="E949">
            <v>2.65</v>
          </cell>
          <cell r="F949">
            <v>0.58438000000000001</v>
          </cell>
          <cell r="G949">
            <v>-1.1918492887351018E-2</v>
          </cell>
        </row>
        <row r="950">
          <cell r="A950">
            <v>3.5185</v>
          </cell>
          <cell r="B950">
            <v>0</v>
          </cell>
          <cell r="C950">
            <v>0</v>
          </cell>
          <cell r="D950">
            <v>0.3</v>
          </cell>
          <cell r="E950">
            <v>1.62</v>
          </cell>
          <cell r="F950">
            <v>0.79007000000000005</v>
          </cell>
          <cell r="G950">
            <v>0.43868125621713799</v>
          </cell>
        </row>
        <row r="951">
          <cell r="A951">
            <v>3.427</v>
          </cell>
          <cell r="B951">
            <v>0</v>
          </cell>
          <cell r="C951">
            <v>0</v>
          </cell>
          <cell r="D951">
            <v>0.2</v>
          </cell>
          <cell r="E951">
            <v>1.44</v>
          </cell>
          <cell r="F951">
            <v>0.57103000000000004</v>
          </cell>
          <cell r="G951">
            <v>0.64604610446454624</v>
          </cell>
        </row>
        <row r="952">
          <cell r="A952">
            <v>2.0154999999999998</v>
          </cell>
          <cell r="B952">
            <v>0</v>
          </cell>
          <cell r="C952">
            <v>0</v>
          </cell>
          <cell r="D952">
            <v>0.28999999999999998</v>
          </cell>
          <cell r="E952">
            <v>1.71</v>
          </cell>
          <cell r="F952">
            <v>0.85531000000000001</v>
          </cell>
          <cell r="G952">
            <v>-7.6903994046142402E-3</v>
          </cell>
        </row>
        <row r="953">
          <cell r="A953">
            <v>5.0655000000000001</v>
          </cell>
          <cell r="B953">
            <v>0</v>
          </cell>
          <cell r="C953">
            <v>0</v>
          </cell>
          <cell r="D953">
            <v>0.48</v>
          </cell>
          <cell r="E953">
            <v>2.44</v>
          </cell>
          <cell r="F953">
            <v>1.3192900000000001</v>
          </cell>
          <cell r="G953">
            <v>0.31635573980850856</v>
          </cell>
        </row>
        <row r="954">
          <cell r="A954">
            <v>2.2360000000000002</v>
          </cell>
          <cell r="B954">
            <v>0</v>
          </cell>
          <cell r="C954">
            <v>0</v>
          </cell>
          <cell r="D954">
            <v>0.11</v>
          </cell>
          <cell r="E954">
            <v>2.81</v>
          </cell>
          <cell r="F954">
            <v>0.52181</v>
          </cell>
          <cell r="G954">
            <v>0.65026833631484782</v>
          </cell>
        </row>
        <row r="955">
          <cell r="A955">
            <v>3.0390000000000001</v>
          </cell>
          <cell r="B955">
            <v>0</v>
          </cell>
          <cell r="C955">
            <v>0</v>
          </cell>
          <cell r="D955">
            <v>0.2</v>
          </cell>
          <cell r="E955">
            <v>2.46</v>
          </cell>
          <cell r="F955">
            <v>1.00891</v>
          </cell>
          <cell r="G955">
            <v>4.5738729845343863E-2</v>
          </cell>
        </row>
        <row r="956">
          <cell r="A956">
            <v>2.3109999999999999</v>
          </cell>
          <cell r="B956">
            <v>1</v>
          </cell>
          <cell r="C956">
            <v>0</v>
          </cell>
          <cell r="D956">
            <v>0.09</v>
          </cell>
          <cell r="E956">
            <v>2.91</v>
          </cell>
          <cell r="F956">
            <v>0.88914000000000004</v>
          </cell>
          <cell r="G956">
            <v>0.13457377758546085</v>
          </cell>
        </row>
        <row r="957">
          <cell r="A957">
            <v>3.9670000000000001</v>
          </cell>
          <cell r="B957">
            <v>0</v>
          </cell>
          <cell r="C957">
            <v>0</v>
          </cell>
          <cell r="D957">
            <v>0.28999999999999998</v>
          </cell>
          <cell r="E957">
            <v>2.69</v>
          </cell>
          <cell r="F957">
            <v>0.86629999999999996</v>
          </cell>
          <cell r="G957">
            <v>0.34509705066801111</v>
          </cell>
        </row>
        <row r="958">
          <cell r="A958">
            <v>2.1619999999999999</v>
          </cell>
          <cell r="B958">
            <v>0</v>
          </cell>
          <cell r="C958">
            <v>0</v>
          </cell>
          <cell r="D958">
            <v>0.22</v>
          </cell>
          <cell r="E958">
            <v>1.63</v>
          </cell>
          <cell r="F958">
            <v>1.1322300000000001</v>
          </cell>
          <cell r="G958">
            <v>-3.1914893617021281E-2</v>
          </cell>
        </row>
        <row r="959">
          <cell r="A959">
            <v>2.0419999999999998</v>
          </cell>
          <cell r="B959">
            <v>0</v>
          </cell>
          <cell r="C959">
            <v>0</v>
          </cell>
          <cell r="D959">
            <v>0.15</v>
          </cell>
          <cell r="E959">
            <v>0.66</v>
          </cell>
          <cell r="F959">
            <v>1.08605</v>
          </cell>
          <cell r="G959">
            <v>-0.20519098922624879</v>
          </cell>
        </row>
        <row r="960">
          <cell r="A960">
            <v>3.8530000000000002</v>
          </cell>
          <cell r="B960">
            <v>0</v>
          </cell>
          <cell r="C960">
            <v>0</v>
          </cell>
          <cell r="D960">
            <v>0.15</v>
          </cell>
          <cell r="E960">
            <v>1.38</v>
          </cell>
          <cell r="F960">
            <v>1.169</v>
          </cell>
          <cell r="G960">
            <v>0.25097326758370098</v>
          </cell>
        </row>
        <row r="961">
          <cell r="A961">
            <v>2.4740000000000002</v>
          </cell>
          <cell r="B961">
            <v>0</v>
          </cell>
          <cell r="C961">
            <v>0</v>
          </cell>
          <cell r="D961">
            <v>0.42</v>
          </cell>
          <cell r="E961">
            <v>1.57</v>
          </cell>
          <cell r="F961">
            <v>1.0115000000000001</v>
          </cell>
          <cell r="G961">
            <v>0.10549717057396928</v>
          </cell>
        </row>
        <row r="962">
          <cell r="A962">
            <v>4.5819999999999999</v>
          </cell>
          <cell r="B962">
            <v>0</v>
          </cell>
          <cell r="C962">
            <v>1</v>
          </cell>
          <cell r="D962">
            <v>0.05</v>
          </cell>
          <cell r="E962">
            <v>0.88</v>
          </cell>
          <cell r="F962">
            <v>1.2395</v>
          </cell>
          <cell r="G962">
            <v>0.29004801396769969</v>
          </cell>
        </row>
        <row r="963">
          <cell r="A963">
            <v>5.2409999999999997</v>
          </cell>
          <cell r="B963">
            <v>0</v>
          </cell>
          <cell r="C963">
            <v>0</v>
          </cell>
          <cell r="D963">
            <v>0.26</v>
          </cell>
          <cell r="E963">
            <v>1.47</v>
          </cell>
          <cell r="F963">
            <v>0.87390999999999996</v>
          </cell>
          <cell r="G963">
            <v>0.56592253386758262</v>
          </cell>
        </row>
        <row r="964">
          <cell r="A964">
            <v>2.9249999999999998</v>
          </cell>
          <cell r="B964">
            <v>0</v>
          </cell>
          <cell r="C964">
            <v>0</v>
          </cell>
          <cell r="D964">
            <v>0.12</v>
          </cell>
          <cell r="E964">
            <v>2.71</v>
          </cell>
          <cell r="F964">
            <v>1.2885</v>
          </cell>
          <cell r="G964">
            <v>0.28205128205128205</v>
          </cell>
        </row>
        <row r="965">
          <cell r="A965">
            <v>3.75</v>
          </cell>
          <cell r="B965">
            <v>0</v>
          </cell>
          <cell r="C965">
            <v>0</v>
          </cell>
          <cell r="D965">
            <v>0.3</v>
          </cell>
          <cell r="E965">
            <v>1.18</v>
          </cell>
          <cell r="F965">
            <v>1.4078999999999999</v>
          </cell>
          <cell r="G965">
            <v>6.1600000000000002E-2</v>
          </cell>
        </row>
        <row r="966">
          <cell r="A966">
            <v>5.3449999999999998</v>
          </cell>
          <cell r="B966">
            <v>0</v>
          </cell>
          <cell r="C966">
            <v>0</v>
          </cell>
          <cell r="D966">
            <v>0.22</v>
          </cell>
          <cell r="E966">
            <v>1.81</v>
          </cell>
          <cell r="F966">
            <v>1.48824</v>
          </cell>
          <cell r="G966">
            <v>0.33882132834424694</v>
          </cell>
        </row>
        <row r="967">
          <cell r="A967">
            <v>3.097</v>
          </cell>
          <cell r="B967">
            <v>0</v>
          </cell>
          <cell r="C967">
            <v>0</v>
          </cell>
          <cell r="D967">
            <v>0.14000000000000001</v>
          </cell>
          <cell r="E967">
            <v>1.58</v>
          </cell>
          <cell r="F967">
            <v>1.3392900000000001</v>
          </cell>
          <cell r="G967">
            <v>-2.2279625443978046E-2</v>
          </cell>
        </row>
        <row r="968">
          <cell r="A968">
            <v>3.367</v>
          </cell>
          <cell r="B968">
            <v>0</v>
          </cell>
          <cell r="C968">
            <v>0</v>
          </cell>
          <cell r="D968">
            <v>0.11</v>
          </cell>
          <cell r="E968">
            <v>1.45</v>
          </cell>
          <cell r="F968">
            <v>0.89675000000000005</v>
          </cell>
          <cell r="G968">
            <v>0.49094149094149098</v>
          </cell>
        </row>
        <row r="969">
          <cell r="A969">
            <v>2.274</v>
          </cell>
          <cell r="B969">
            <v>0</v>
          </cell>
          <cell r="C969">
            <v>0</v>
          </cell>
          <cell r="D969">
            <v>0.19</v>
          </cell>
          <cell r="E969">
            <v>1.4962367036794</v>
          </cell>
          <cell r="F969">
            <v>1.30935</v>
          </cell>
          <cell r="G969">
            <v>3.5620052770448551E-2</v>
          </cell>
        </row>
        <row r="970">
          <cell r="A970">
            <v>2.9849999999999999</v>
          </cell>
          <cell r="B970">
            <v>0</v>
          </cell>
          <cell r="C970">
            <v>0</v>
          </cell>
          <cell r="D970">
            <v>0.17</v>
          </cell>
          <cell r="E970">
            <v>1.47</v>
          </cell>
          <cell r="F970">
            <v>1.1125400000000001</v>
          </cell>
          <cell r="G970">
            <v>7.1691792294807377E-2</v>
          </cell>
        </row>
        <row r="971">
          <cell r="A971">
            <v>3.9489999999999998</v>
          </cell>
          <cell r="B971">
            <v>1</v>
          </cell>
          <cell r="C971">
            <v>0</v>
          </cell>
          <cell r="D971">
            <v>0.26</v>
          </cell>
          <cell r="E971">
            <v>2.17</v>
          </cell>
          <cell r="F971">
            <v>1.6376999999999999</v>
          </cell>
          <cell r="G971">
            <v>-9.1162319574575844E-3</v>
          </cell>
        </row>
        <row r="972">
          <cell r="A972">
            <v>3.609</v>
          </cell>
          <cell r="B972">
            <v>0</v>
          </cell>
          <cell r="C972">
            <v>0</v>
          </cell>
          <cell r="D972">
            <v>0.26</v>
          </cell>
          <cell r="E972">
            <v>1.59</v>
          </cell>
          <cell r="F972">
            <v>1.3890199999999999</v>
          </cell>
          <cell r="G972">
            <v>-9.9750623441396506E-3</v>
          </cell>
        </row>
        <row r="973">
          <cell r="A973">
            <v>2.2970000000000002</v>
          </cell>
          <cell r="B973">
            <v>0</v>
          </cell>
          <cell r="C973">
            <v>0</v>
          </cell>
          <cell r="D973">
            <v>0.17</v>
          </cell>
          <cell r="E973">
            <v>1.37</v>
          </cell>
          <cell r="F973">
            <v>1.5671600000000001</v>
          </cell>
          <cell r="G973">
            <v>-8.2716586852416181E-3</v>
          </cell>
        </row>
        <row r="974">
          <cell r="A974">
            <v>3.5369999999999999</v>
          </cell>
          <cell r="B974">
            <v>0</v>
          </cell>
          <cell r="C974">
            <v>0</v>
          </cell>
          <cell r="D974">
            <v>0.16</v>
          </cell>
          <cell r="E974">
            <v>2.83</v>
          </cell>
          <cell r="F974">
            <v>1.5229600000000001</v>
          </cell>
          <cell r="G974">
            <v>-2.2618037885213459E-2</v>
          </cell>
        </row>
        <row r="975">
          <cell r="A975">
            <v>4.1470000000000002</v>
          </cell>
          <cell r="B975">
            <v>0</v>
          </cell>
          <cell r="C975">
            <v>0</v>
          </cell>
          <cell r="D975">
            <v>0.3</v>
          </cell>
          <cell r="E975">
            <v>1.38</v>
          </cell>
          <cell r="F975">
            <v>1.61588</v>
          </cell>
          <cell r="G975">
            <v>0.20834338075717385</v>
          </cell>
        </row>
        <row r="976">
          <cell r="A976">
            <v>5.3574999999999999</v>
          </cell>
          <cell r="B976">
            <v>0</v>
          </cell>
          <cell r="C976">
            <v>1</v>
          </cell>
          <cell r="D976">
            <v>0.17</v>
          </cell>
          <cell r="E976">
            <v>2.4</v>
          </cell>
          <cell r="F976">
            <v>0.89593999999999996</v>
          </cell>
          <cell r="G976">
            <v>0.6238917405506299</v>
          </cell>
        </row>
        <row r="977">
          <cell r="A977">
            <v>2.7149999999999999</v>
          </cell>
          <cell r="B977">
            <v>0</v>
          </cell>
          <cell r="C977">
            <v>0</v>
          </cell>
          <cell r="D977">
            <v>0.17</v>
          </cell>
          <cell r="E977">
            <v>1.66</v>
          </cell>
          <cell r="F977">
            <v>1.0276799999999999</v>
          </cell>
          <cell r="G977">
            <v>-2.5414364640883983E-2</v>
          </cell>
        </row>
        <row r="978">
          <cell r="A978">
            <v>6.9240000000000004</v>
          </cell>
          <cell r="B978">
            <v>0</v>
          </cell>
          <cell r="C978">
            <v>1</v>
          </cell>
          <cell r="D978">
            <v>0.35</v>
          </cell>
          <cell r="E978">
            <v>1.1299999999999999</v>
          </cell>
          <cell r="F978">
            <v>1.6854</v>
          </cell>
          <cell r="G978">
            <v>0.27744078567302138</v>
          </cell>
        </row>
        <row r="979">
          <cell r="A979">
            <v>3.8904999999999998</v>
          </cell>
          <cell r="B979">
            <v>0</v>
          </cell>
          <cell r="C979">
            <v>0</v>
          </cell>
          <cell r="D979">
            <v>0.35</v>
          </cell>
          <cell r="E979">
            <v>1.1599999999999999</v>
          </cell>
          <cell r="F979">
            <v>1.3129</v>
          </cell>
          <cell r="G979">
            <v>0.15640663153836271</v>
          </cell>
        </row>
        <row r="980">
          <cell r="A980">
            <v>3.6055000000000001</v>
          </cell>
          <cell r="B980">
            <v>0</v>
          </cell>
          <cell r="C980">
            <v>0</v>
          </cell>
          <cell r="D980">
            <v>0.22</v>
          </cell>
          <cell r="E980">
            <v>0.55000000000000004</v>
          </cell>
          <cell r="F980">
            <v>1.3672</v>
          </cell>
          <cell r="G980">
            <v>9.9431424213007893E-2</v>
          </cell>
        </row>
        <row r="981">
          <cell r="A981">
            <v>3.0779999999999998</v>
          </cell>
          <cell r="B981">
            <v>0</v>
          </cell>
          <cell r="C981">
            <v>0</v>
          </cell>
          <cell r="D981">
            <v>0.15</v>
          </cell>
          <cell r="E981">
            <v>2</v>
          </cell>
          <cell r="F981">
            <v>1.23322</v>
          </cell>
          <cell r="G981">
            <v>-2.6315789473684213E-2</v>
          </cell>
        </row>
        <row r="982">
          <cell r="A982">
            <v>4.9379999999999997</v>
          </cell>
          <cell r="B982">
            <v>0</v>
          </cell>
          <cell r="C982">
            <v>0</v>
          </cell>
          <cell r="D982">
            <v>0.12</v>
          </cell>
          <cell r="E982">
            <v>1.1000000000000001</v>
          </cell>
          <cell r="F982">
            <v>1.2991999999999999</v>
          </cell>
          <cell r="G982">
            <v>0.22660996354799515</v>
          </cell>
        </row>
        <row r="983">
          <cell r="A983">
            <v>3.5579999999999998</v>
          </cell>
          <cell r="B983">
            <v>0</v>
          </cell>
          <cell r="C983">
            <v>0</v>
          </cell>
          <cell r="D983">
            <v>0.35</v>
          </cell>
          <cell r="E983">
            <v>1.91</v>
          </cell>
          <cell r="F983">
            <v>1.10127</v>
          </cell>
          <cell r="G983">
            <v>0.24564362001124229</v>
          </cell>
        </row>
        <row r="984">
          <cell r="A984">
            <v>4.4249999999999998</v>
          </cell>
          <cell r="B984">
            <v>0</v>
          </cell>
          <cell r="C984">
            <v>0</v>
          </cell>
          <cell r="D984">
            <v>0.14000000000000001</v>
          </cell>
          <cell r="E984">
            <v>1.46</v>
          </cell>
          <cell r="F984">
            <v>1.17567</v>
          </cell>
          <cell r="G984">
            <v>0.30259887005649716</v>
          </cell>
        </row>
        <row r="985">
          <cell r="A985">
            <v>4.819</v>
          </cell>
          <cell r="B985">
            <v>0</v>
          </cell>
          <cell r="C985">
            <v>0</v>
          </cell>
          <cell r="D985">
            <v>0.19</v>
          </cell>
          <cell r="E985">
            <v>1.88</v>
          </cell>
          <cell r="F985">
            <v>0.97790999999999995</v>
          </cell>
          <cell r="G985">
            <v>0.32641626893546377</v>
          </cell>
        </row>
        <row r="986">
          <cell r="A986">
            <v>9.1790000000000003</v>
          </cell>
          <cell r="B986">
            <v>0</v>
          </cell>
          <cell r="C986">
            <v>0</v>
          </cell>
          <cell r="D986">
            <v>0.15</v>
          </cell>
          <cell r="E986">
            <v>0.96</v>
          </cell>
          <cell r="F986">
            <v>1.18835</v>
          </cell>
          <cell r="G986">
            <v>0.69146965900424884</v>
          </cell>
        </row>
        <row r="987">
          <cell r="A987">
            <v>2.7869999999999999</v>
          </cell>
          <cell r="B987">
            <v>0</v>
          </cell>
          <cell r="C987">
            <v>0</v>
          </cell>
          <cell r="D987">
            <v>0.41</v>
          </cell>
          <cell r="E987">
            <v>1.62</v>
          </cell>
          <cell r="F987">
            <v>0.83587999999999996</v>
          </cell>
          <cell r="G987">
            <v>0.4004305705059204</v>
          </cell>
        </row>
        <row r="988">
          <cell r="A988">
            <v>2.9535</v>
          </cell>
          <cell r="B988">
            <v>1</v>
          </cell>
          <cell r="C988">
            <v>0</v>
          </cell>
          <cell r="D988">
            <v>0.44</v>
          </cell>
          <cell r="E988">
            <v>1.5852756969194501</v>
          </cell>
          <cell r="F988">
            <v>0.89593999999999996</v>
          </cell>
          <cell r="G988">
            <v>0.43152192314203486</v>
          </cell>
        </row>
        <row r="989">
          <cell r="A989">
            <v>2.6760000000000002</v>
          </cell>
          <cell r="B989">
            <v>0</v>
          </cell>
          <cell r="C989">
            <v>0</v>
          </cell>
          <cell r="D989">
            <v>0.1</v>
          </cell>
          <cell r="E989">
            <v>1.46</v>
          </cell>
          <cell r="F989">
            <v>0.83686000000000005</v>
          </cell>
          <cell r="G989">
            <v>0.41367713004484302</v>
          </cell>
        </row>
        <row r="990">
          <cell r="A990">
            <v>4.1109999999999998</v>
          </cell>
          <cell r="B990">
            <v>0</v>
          </cell>
          <cell r="C990">
            <v>1</v>
          </cell>
          <cell r="D990">
            <v>0.33</v>
          </cell>
          <cell r="E990">
            <v>1.59</v>
          </cell>
          <cell r="F990">
            <v>0.64451999999999998</v>
          </cell>
          <cell r="G990">
            <v>0.64534176599367554</v>
          </cell>
        </row>
        <row r="991">
          <cell r="A991">
            <v>3.1579999999999999</v>
          </cell>
          <cell r="B991">
            <v>0</v>
          </cell>
          <cell r="C991">
            <v>0</v>
          </cell>
          <cell r="D991">
            <v>0.13</v>
          </cell>
          <cell r="E991">
            <v>1.47</v>
          </cell>
          <cell r="F991">
            <v>0.51195999999999997</v>
          </cell>
          <cell r="G991">
            <v>0.55446485117162758</v>
          </cell>
        </row>
        <row r="992">
          <cell r="A992">
            <v>2.4470000000000001</v>
          </cell>
          <cell r="B992">
            <v>1</v>
          </cell>
          <cell r="C992">
            <v>0</v>
          </cell>
          <cell r="D992">
            <v>7.0000000000000007E-2</v>
          </cell>
          <cell r="E992">
            <v>1.61</v>
          </cell>
          <cell r="F992">
            <v>0.54568000000000005</v>
          </cell>
          <cell r="G992">
            <v>0.49856967715570083</v>
          </cell>
        </row>
        <row r="993">
          <cell r="A993">
            <v>2.1269999999999998</v>
          </cell>
          <cell r="B993">
            <v>1</v>
          </cell>
          <cell r="C993">
            <v>0</v>
          </cell>
          <cell r="D993">
            <v>0.25</v>
          </cell>
          <cell r="E993">
            <v>2.38</v>
          </cell>
          <cell r="F993">
            <v>0.85655000000000003</v>
          </cell>
          <cell r="G993">
            <v>0.44663845792195583</v>
          </cell>
        </row>
        <row r="994">
          <cell r="A994">
            <v>3.4350000000000001</v>
          </cell>
          <cell r="B994">
            <v>1</v>
          </cell>
          <cell r="C994">
            <v>0</v>
          </cell>
          <cell r="D994">
            <v>0.23</v>
          </cell>
          <cell r="E994">
            <v>1.74</v>
          </cell>
          <cell r="F994">
            <v>0.86885999999999997</v>
          </cell>
          <cell r="G994">
            <v>0.52576419213973802</v>
          </cell>
        </row>
        <row r="995">
          <cell r="A995">
            <v>1.649</v>
          </cell>
          <cell r="B995">
            <v>0</v>
          </cell>
          <cell r="C995">
            <v>0</v>
          </cell>
          <cell r="D995">
            <v>0.26</v>
          </cell>
          <cell r="E995">
            <v>1.36</v>
          </cell>
          <cell r="F995">
            <v>1.0977699999999999</v>
          </cell>
          <cell r="G995">
            <v>-5.7004244996967858E-2</v>
          </cell>
        </row>
        <row r="996">
          <cell r="A996">
            <v>3.044</v>
          </cell>
          <cell r="B996">
            <v>0</v>
          </cell>
          <cell r="C996">
            <v>0</v>
          </cell>
          <cell r="D996">
            <v>0.11</v>
          </cell>
          <cell r="E996">
            <v>0.89</v>
          </cell>
          <cell r="F996">
            <v>0.60845000000000005</v>
          </cell>
          <cell r="G996">
            <v>0.56406044678055189</v>
          </cell>
        </row>
        <row r="997">
          <cell r="A997">
            <v>4.585</v>
          </cell>
          <cell r="B997">
            <v>0</v>
          </cell>
          <cell r="C997">
            <v>0</v>
          </cell>
          <cell r="D997">
            <v>0.12</v>
          </cell>
          <cell r="E997">
            <v>1.51</v>
          </cell>
          <cell r="F997">
            <v>0.77241000000000004</v>
          </cell>
          <cell r="G997">
            <v>0.66324972737186472</v>
          </cell>
        </row>
        <row r="998">
          <cell r="A998">
            <v>2.714</v>
          </cell>
          <cell r="B998">
            <v>0</v>
          </cell>
          <cell r="C998">
            <v>0</v>
          </cell>
          <cell r="D998">
            <v>0.23</v>
          </cell>
          <cell r="E998">
            <v>1.27</v>
          </cell>
          <cell r="F998">
            <v>0.76695999999999998</v>
          </cell>
          <cell r="G998">
            <v>0.43515106853352986</v>
          </cell>
        </row>
        <row r="999">
          <cell r="A999">
            <v>3.8759999999999999</v>
          </cell>
          <cell r="B999">
            <v>0</v>
          </cell>
          <cell r="C999">
            <v>0</v>
          </cell>
          <cell r="D999">
            <v>0.18</v>
          </cell>
          <cell r="E999">
            <v>1.39</v>
          </cell>
          <cell r="F999">
            <v>1.2649999999999999</v>
          </cell>
          <cell r="G999">
            <v>2.0897832817337463E-2</v>
          </cell>
        </row>
        <row r="1000">
          <cell r="A1000">
            <v>2.6259999999999999</v>
          </cell>
          <cell r="B1000">
            <v>0</v>
          </cell>
          <cell r="C1000">
            <v>0</v>
          </cell>
          <cell r="D1000">
            <v>0.34</v>
          </cell>
          <cell r="E1000">
            <v>1.1100000000000001</v>
          </cell>
          <cell r="F1000">
            <v>0.53134999999999999</v>
          </cell>
          <cell r="G1000">
            <v>0.57425742574257432</v>
          </cell>
        </row>
        <row r="1001">
          <cell r="A1001">
            <v>5.548</v>
          </cell>
          <cell r="B1001">
            <v>1</v>
          </cell>
          <cell r="C1001">
            <v>0</v>
          </cell>
          <cell r="D1001">
            <v>0.39</v>
          </cell>
          <cell r="E1001">
            <v>1.78</v>
          </cell>
          <cell r="F1001">
            <v>1.0040800000000001</v>
          </cell>
          <cell r="G1001">
            <v>0.47981254506128335</v>
          </cell>
        </row>
        <row r="1002">
          <cell r="A1002">
            <v>3.53</v>
          </cell>
          <cell r="B1002">
            <v>0</v>
          </cell>
          <cell r="C1002">
            <v>0</v>
          </cell>
          <cell r="D1002">
            <v>0.31</v>
          </cell>
          <cell r="E1002">
            <v>1.77</v>
          </cell>
          <cell r="F1002">
            <v>1.15557</v>
          </cell>
          <cell r="G1002">
            <v>0.22266288951841362</v>
          </cell>
        </row>
        <row r="1003">
          <cell r="A1003">
            <v>3.7765</v>
          </cell>
          <cell r="B1003">
            <v>0</v>
          </cell>
          <cell r="C1003">
            <v>0</v>
          </cell>
          <cell r="D1003">
            <v>0.09</v>
          </cell>
          <cell r="E1003">
            <v>1.65</v>
          </cell>
          <cell r="F1003">
            <v>0.80364000000000002</v>
          </cell>
          <cell r="G1003">
            <v>0.36184297630080764</v>
          </cell>
        </row>
        <row r="1004">
          <cell r="A1004">
            <v>2.72</v>
          </cell>
          <cell r="B1004">
            <v>0</v>
          </cell>
          <cell r="C1004">
            <v>0</v>
          </cell>
          <cell r="D1004">
            <v>0.16</v>
          </cell>
          <cell r="E1004">
            <v>1.17</v>
          </cell>
          <cell r="F1004">
            <v>0.50114999999999998</v>
          </cell>
          <cell r="G1004">
            <v>0.49926470588235294</v>
          </cell>
        </row>
        <row r="1005">
          <cell r="A1005">
            <v>3.9630000000000001</v>
          </cell>
          <cell r="B1005">
            <v>0</v>
          </cell>
          <cell r="C1005">
            <v>1</v>
          </cell>
          <cell r="D1005">
            <v>0.21</v>
          </cell>
          <cell r="E1005">
            <v>0.61</v>
          </cell>
          <cell r="F1005">
            <v>0.81125999999999998</v>
          </cell>
          <cell r="G1005">
            <v>0.41155690133737066</v>
          </cell>
        </row>
        <row r="1006">
          <cell r="A1006">
            <v>5.0869999999999997</v>
          </cell>
          <cell r="B1006">
            <v>0</v>
          </cell>
          <cell r="C1006">
            <v>0</v>
          </cell>
          <cell r="D1006">
            <v>0.2</v>
          </cell>
          <cell r="E1006">
            <v>2.78</v>
          </cell>
          <cell r="F1006">
            <v>0.98124</v>
          </cell>
          <cell r="G1006">
            <v>0.42068016512679385</v>
          </cell>
        </row>
        <row r="1007">
          <cell r="A1007">
            <v>4.617</v>
          </cell>
          <cell r="B1007">
            <v>1</v>
          </cell>
          <cell r="C1007">
            <v>0</v>
          </cell>
          <cell r="D1007">
            <v>0.03</v>
          </cell>
          <cell r="E1007">
            <v>1.78</v>
          </cell>
          <cell r="F1007">
            <v>0.83686000000000005</v>
          </cell>
          <cell r="G1007">
            <v>0.41672081438163305</v>
          </cell>
        </row>
        <row r="1008">
          <cell r="A1008">
            <v>3.5510000000000002</v>
          </cell>
          <cell r="B1008">
            <v>0</v>
          </cell>
          <cell r="C1008">
            <v>0</v>
          </cell>
          <cell r="D1008">
            <v>0.28000000000000003</v>
          </cell>
          <cell r="E1008">
            <v>1.4374756251712903</v>
          </cell>
          <cell r="F1008">
            <v>0.80859999999999999</v>
          </cell>
          <cell r="G1008">
            <v>0.3241340467473951</v>
          </cell>
        </row>
        <row r="1009">
          <cell r="A1009">
            <v>4.4080000000000004</v>
          </cell>
          <cell r="B1009">
            <v>0</v>
          </cell>
          <cell r="C1009">
            <v>1</v>
          </cell>
          <cell r="D1009">
            <v>0.36</v>
          </cell>
          <cell r="E1009">
            <v>2.79</v>
          </cell>
          <cell r="F1009">
            <v>1.1713100000000001</v>
          </cell>
          <cell r="G1009">
            <v>0.43534482758620685</v>
          </cell>
        </row>
        <row r="1010">
          <cell r="A1010">
            <v>2.8820000000000001</v>
          </cell>
          <cell r="B1010">
            <v>0</v>
          </cell>
          <cell r="C1010">
            <v>1</v>
          </cell>
          <cell r="D1010">
            <v>0.09</v>
          </cell>
          <cell r="E1010">
            <v>1.23</v>
          </cell>
          <cell r="F1010">
            <v>0.67801999999999996</v>
          </cell>
          <cell r="G1010">
            <v>0.51804302567661353</v>
          </cell>
        </row>
        <row r="1011">
          <cell r="A1011">
            <v>4.3719999999999999</v>
          </cell>
          <cell r="B1011">
            <v>0</v>
          </cell>
          <cell r="C1011">
            <v>1</v>
          </cell>
          <cell r="D1011">
            <v>0.12</v>
          </cell>
          <cell r="E1011">
            <v>1.76</v>
          </cell>
          <cell r="F1011">
            <v>1.0165200000000001</v>
          </cell>
          <cell r="G1011">
            <v>0.4188014638609332</v>
          </cell>
        </row>
        <row r="1012">
          <cell r="A1012">
            <v>5.1360000000000001</v>
          </cell>
          <cell r="B1012">
            <v>0</v>
          </cell>
          <cell r="C1012">
            <v>0</v>
          </cell>
          <cell r="D1012">
            <v>0.24</v>
          </cell>
          <cell r="E1012">
            <v>1.25</v>
          </cell>
          <cell r="F1012">
            <v>1.4197500000000001</v>
          </cell>
          <cell r="G1012">
            <v>0.34365264797507783</v>
          </cell>
        </row>
        <row r="1013">
          <cell r="A1013">
            <v>5.0910000000000002</v>
          </cell>
          <cell r="B1013">
            <v>0</v>
          </cell>
          <cell r="C1013">
            <v>0</v>
          </cell>
          <cell r="D1013">
            <v>0.39</v>
          </cell>
          <cell r="E1013">
            <v>1.56</v>
          </cell>
          <cell r="F1013">
            <v>1.15557</v>
          </cell>
          <cell r="G1013">
            <v>0.4042427813789039</v>
          </cell>
        </row>
        <row r="1014">
          <cell r="A1014">
            <v>5.0720000000000001</v>
          </cell>
          <cell r="B1014">
            <v>0</v>
          </cell>
          <cell r="C1014">
            <v>0</v>
          </cell>
          <cell r="D1014">
            <v>0.22</v>
          </cell>
          <cell r="E1014">
            <v>1.44</v>
          </cell>
          <cell r="F1014">
            <v>1.1765300000000001</v>
          </cell>
          <cell r="G1014">
            <v>0.39116719242902209</v>
          </cell>
        </row>
        <row r="1015">
          <cell r="A1015">
            <v>3.6680000000000001</v>
          </cell>
          <cell r="B1015">
            <v>0</v>
          </cell>
          <cell r="C1015">
            <v>0</v>
          </cell>
          <cell r="D1015">
            <v>0.26</v>
          </cell>
          <cell r="E1015">
            <v>1.1499999999999999</v>
          </cell>
          <cell r="F1015">
            <v>1.1192299999999999</v>
          </cell>
          <cell r="G1015">
            <v>0.42802617230098144</v>
          </cell>
        </row>
        <row r="1016">
          <cell r="A1016">
            <v>8.2080000000000002</v>
          </cell>
          <cell r="B1016">
            <v>0</v>
          </cell>
          <cell r="C1016">
            <v>1</v>
          </cell>
          <cell r="D1016">
            <v>0.04</v>
          </cell>
          <cell r="E1016">
            <v>2.65</v>
          </cell>
          <cell r="F1016">
            <v>1.2191000000000001</v>
          </cell>
          <cell r="G1016">
            <v>0.54507797270955172</v>
          </cell>
        </row>
        <row r="1017">
          <cell r="A1017">
            <v>3.327</v>
          </cell>
          <cell r="B1017">
            <v>0</v>
          </cell>
          <cell r="C1017">
            <v>0</v>
          </cell>
          <cell r="D1017">
            <v>0.15</v>
          </cell>
          <cell r="E1017">
            <v>1.19</v>
          </cell>
          <cell r="F1017">
            <v>0.95501000000000003</v>
          </cell>
          <cell r="G1017">
            <v>0.52750225428313791</v>
          </cell>
        </row>
        <row r="1018">
          <cell r="A1018">
            <v>4.9020000000000001</v>
          </cell>
          <cell r="B1018">
            <v>0</v>
          </cell>
          <cell r="C1018">
            <v>1</v>
          </cell>
          <cell r="D1018">
            <v>0.1</v>
          </cell>
          <cell r="E1018">
            <v>2.54</v>
          </cell>
          <cell r="F1018">
            <v>1.1420699999999999</v>
          </cell>
          <cell r="G1018">
            <v>0.3594451244390045</v>
          </cell>
        </row>
        <row r="1019">
          <cell r="A1019">
            <v>5.3230000000000004</v>
          </cell>
          <cell r="B1019">
            <v>0</v>
          </cell>
          <cell r="C1019">
            <v>1</v>
          </cell>
          <cell r="D1019">
            <v>0.12</v>
          </cell>
          <cell r="E1019">
            <v>2.2799999999999998</v>
          </cell>
          <cell r="F1019">
            <v>1.26709</v>
          </cell>
          <cell r="G1019">
            <v>0.31617508923539356</v>
          </cell>
        </row>
        <row r="1020">
          <cell r="A1020">
            <v>5.7850000000000001</v>
          </cell>
          <cell r="B1020">
            <v>0</v>
          </cell>
          <cell r="C1020">
            <v>1</v>
          </cell>
          <cell r="D1020">
            <v>7.0000000000000007E-2</v>
          </cell>
          <cell r="E1020">
            <v>2.35</v>
          </cell>
          <cell r="F1020">
            <v>1.4298</v>
          </cell>
          <cell r="G1020">
            <v>0.35125324114088158</v>
          </cell>
        </row>
        <row r="1021">
          <cell r="A1021">
            <v>4.1020000000000003</v>
          </cell>
          <cell r="B1021">
            <v>0</v>
          </cell>
          <cell r="C1021">
            <v>1</v>
          </cell>
          <cell r="D1021">
            <v>0.14000000000000001</v>
          </cell>
          <cell r="E1021">
            <v>1.54</v>
          </cell>
          <cell r="F1021">
            <v>1.2405299999999999</v>
          </cell>
          <cell r="G1021">
            <v>0.16845441248171622</v>
          </cell>
        </row>
        <row r="1022">
          <cell r="A1022">
            <v>0.29199999999999998</v>
          </cell>
          <cell r="B1022">
            <v>0</v>
          </cell>
          <cell r="C1022">
            <v>0</v>
          </cell>
          <cell r="D1022">
            <v>0.18</v>
          </cell>
          <cell r="E1022">
            <v>0.61</v>
          </cell>
          <cell r="F1022">
            <v>0.82701999999999998</v>
          </cell>
          <cell r="G1022">
            <v>-3.5993150684931505</v>
          </cell>
        </row>
        <row r="1023">
          <cell r="A1023">
            <v>3.3029999999999999</v>
          </cell>
          <cell r="B1023">
            <v>0</v>
          </cell>
          <cell r="C1023">
            <v>0</v>
          </cell>
          <cell r="D1023">
            <v>0.15</v>
          </cell>
          <cell r="E1023">
            <v>1.74</v>
          </cell>
          <cell r="F1023">
            <v>0.85750000000000004</v>
          </cell>
          <cell r="G1023">
            <v>0.24583711777172271</v>
          </cell>
        </row>
        <row r="1024">
          <cell r="A1024">
            <v>2.9180000000000001</v>
          </cell>
          <cell r="B1024">
            <v>0</v>
          </cell>
          <cell r="C1024">
            <v>0</v>
          </cell>
          <cell r="D1024">
            <v>0.21</v>
          </cell>
          <cell r="E1024">
            <v>1.9</v>
          </cell>
          <cell r="F1024">
            <v>0.88354999999999995</v>
          </cell>
          <cell r="G1024">
            <v>0.43694311172035638</v>
          </cell>
        </row>
        <row r="1025">
          <cell r="A1025">
            <v>1.7450000000000001</v>
          </cell>
          <cell r="B1025">
            <v>0</v>
          </cell>
          <cell r="C1025">
            <v>0</v>
          </cell>
          <cell r="D1025">
            <v>0.12</v>
          </cell>
          <cell r="E1025">
            <v>1.05</v>
          </cell>
          <cell r="F1025">
            <v>0.76317000000000002</v>
          </cell>
          <cell r="G1025">
            <v>0.132378223495702</v>
          </cell>
        </row>
        <row r="1026">
          <cell r="A1026">
            <v>4.3760000000000003</v>
          </cell>
          <cell r="B1026">
            <v>0</v>
          </cell>
          <cell r="C1026">
            <v>0</v>
          </cell>
          <cell r="D1026">
            <v>0.14000000000000001</v>
          </cell>
          <cell r="E1026">
            <v>0.92</v>
          </cell>
          <cell r="F1026">
            <v>1.08097</v>
          </cell>
          <cell r="G1026">
            <v>0.2813071297989031</v>
          </cell>
        </row>
        <row r="1027">
          <cell r="A1027">
            <v>6.0274999999999999</v>
          </cell>
          <cell r="B1027">
            <v>1</v>
          </cell>
          <cell r="C1027">
            <v>0</v>
          </cell>
          <cell r="D1027">
            <v>0.17</v>
          </cell>
          <cell r="E1027">
            <v>2.64</v>
          </cell>
          <cell r="F1027">
            <v>1.04854</v>
          </cell>
          <cell r="G1027">
            <v>0.84786395686437166</v>
          </cell>
        </row>
        <row r="1028">
          <cell r="A1028">
            <v>0.20200000000000001</v>
          </cell>
          <cell r="B1028">
            <v>0</v>
          </cell>
          <cell r="C1028">
            <v>0</v>
          </cell>
          <cell r="D1028">
            <v>0.28999999999999998</v>
          </cell>
          <cell r="E1028">
            <v>0.88</v>
          </cell>
          <cell r="F1028">
            <v>0.68411</v>
          </cell>
          <cell r="G1028">
            <v>-1.8712871287128712</v>
          </cell>
        </row>
        <row r="1029">
          <cell r="A1029">
            <v>0.72499999999999998</v>
          </cell>
          <cell r="B1029">
            <v>0</v>
          </cell>
          <cell r="C1029">
            <v>0</v>
          </cell>
          <cell r="D1029">
            <v>0.18</v>
          </cell>
          <cell r="E1029">
            <v>1.52</v>
          </cell>
          <cell r="F1029">
            <v>2.3816899999999999</v>
          </cell>
          <cell r="G1029">
            <v>-1.4634482758620688</v>
          </cell>
        </row>
        <row r="1030">
          <cell r="A1030">
            <v>3.8769999999999998</v>
          </cell>
          <cell r="B1030">
            <v>0</v>
          </cell>
          <cell r="C1030">
            <v>1</v>
          </cell>
          <cell r="D1030">
            <v>0.39</v>
          </cell>
          <cell r="E1030">
            <v>1.94</v>
          </cell>
          <cell r="F1030">
            <v>0.95199999999999996</v>
          </cell>
          <cell r="G1030">
            <v>0.35542945576476659</v>
          </cell>
        </row>
        <row r="1031">
          <cell r="A1031">
            <v>7.3949999999999996</v>
          </cell>
          <cell r="B1031">
            <v>1</v>
          </cell>
          <cell r="C1031">
            <v>0</v>
          </cell>
          <cell r="D1031">
            <v>0.34</v>
          </cell>
          <cell r="E1031">
            <v>0.86</v>
          </cell>
          <cell r="F1031">
            <v>2.2545000000000002</v>
          </cell>
          <cell r="G1031">
            <v>0.39026369168357</v>
          </cell>
        </row>
        <row r="1032">
          <cell r="A1032">
            <v>6.758</v>
          </cell>
          <cell r="B1032">
            <v>1</v>
          </cell>
          <cell r="C1032">
            <v>0</v>
          </cell>
          <cell r="D1032">
            <v>0.43</v>
          </cell>
          <cell r="E1032">
            <v>1.77</v>
          </cell>
          <cell r="F1032">
            <v>2.0255000000000001</v>
          </cell>
          <cell r="G1032">
            <v>0.40056229653743708</v>
          </cell>
        </row>
        <row r="1033">
          <cell r="A1033">
            <v>1.6839999999999999</v>
          </cell>
          <cell r="B1033">
            <v>0</v>
          </cell>
          <cell r="C1033">
            <v>1</v>
          </cell>
          <cell r="D1033">
            <v>0.52</v>
          </cell>
          <cell r="E1033">
            <v>1.53</v>
          </cell>
          <cell r="F1033">
            <v>1.736</v>
          </cell>
          <cell r="G1033">
            <v>0.76900237529691207</v>
          </cell>
        </row>
        <row r="1034">
          <cell r="A1034">
            <v>5.2889999999999997</v>
          </cell>
          <cell r="B1034">
            <v>0</v>
          </cell>
          <cell r="C1034">
            <v>0</v>
          </cell>
          <cell r="D1034">
            <v>0.34</v>
          </cell>
          <cell r="E1034">
            <v>2.17</v>
          </cell>
          <cell r="F1034">
            <v>1.091</v>
          </cell>
          <cell r="G1034">
            <v>0.53601815087918325</v>
          </cell>
        </row>
        <row r="1035">
          <cell r="A1035">
            <v>9.8780000000000001</v>
          </cell>
          <cell r="B1035">
            <v>0</v>
          </cell>
          <cell r="C1035">
            <v>0</v>
          </cell>
          <cell r="D1035">
            <v>0.52</v>
          </cell>
          <cell r="E1035">
            <v>1.82</v>
          </cell>
          <cell r="F1035">
            <v>2.0529999999999999</v>
          </cell>
          <cell r="G1035">
            <v>0.68829722615914157</v>
          </cell>
        </row>
        <row r="1036">
          <cell r="A1036">
            <v>6.6539999999999999</v>
          </cell>
          <cell r="B1036">
            <v>0</v>
          </cell>
          <cell r="C1036">
            <v>0</v>
          </cell>
          <cell r="D1036">
            <v>0.33</v>
          </cell>
          <cell r="E1036">
            <v>2.39</v>
          </cell>
          <cell r="F1036">
            <v>1.9056900000000001</v>
          </cell>
          <cell r="G1036">
            <v>8.5061617072437631E-2</v>
          </cell>
        </row>
        <row r="1037">
          <cell r="A1037">
            <v>12.292</v>
          </cell>
          <cell r="B1037">
            <v>0</v>
          </cell>
          <cell r="C1037">
            <v>1</v>
          </cell>
          <cell r="D1037">
            <v>0.25</v>
          </cell>
          <cell r="E1037">
            <v>1.49</v>
          </cell>
          <cell r="F1037">
            <v>1.974</v>
          </cell>
          <cell r="G1037">
            <v>0.5432801822323462</v>
          </cell>
        </row>
        <row r="1038">
          <cell r="A1038">
            <v>6.4749999999999996</v>
          </cell>
          <cell r="B1038">
            <v>0</v>
          </cell>
          <cell r="C1038">
            <v>0</v>
          </cell>
          <cell r="D1038">
            <v>0.14000000000000001</v>
          </cell>
          <cell r="E1038">
            <v>1.64</v>
          </cell>
          <cell r="F1038">
            <v>1.5378400000000001</v>
          </cell>
          <cell r="G1038">
            <v>0.76602316602316611</v>
          </cell>
        </row>
        <row r="1039">
          <cell r="A1039">
            <v>6.3090000000000002</v>
          </cell>
          <cell r="B1039">
            <v>0</v>
          </cell>
          <cell r="C1039">
            <v>1</v>
          </cell>
          <cell r="D1039">
            <v>0.4</v>
          </cell>
          <cell r="E1039">
            <v>0.99</v>
          </cell>
          <cell r="F1039">
            <v>1.3194999999999999</v>
          </cell>
          <cell r="G1039">
            <v>0.32033602789665555</v>
          </cell>
        </row>
        <row r="1040">
          <cell r="A1040">
            <v>2.8319999999999999</v>
          </cell>
          <cell r="B1040">
            <v>0</v>
          </cell>
          <cell r="C1040">
            <v>0</v>
          </cell>
          <cell r="D1040">
            <v>0.08</v>
          </cell>
          <cell r="E1040">
            <v>0.44</v>
          </cell>
          <cell r="F1040">
            <v>0.63995000000000002</v>
          </cell>
          <cell r="G1040">
            <v>0.66137005649717517</v>
          </cell>
        </row>
        <row r="1041">
          <cell r="A1041">
            <v>5.0860000000000003</v>
          </cell>
          <cell r="B1041">
            <v>0</v>
          </cell>
          <cell r="C1041">
            <v>0</v>
          </cell>
          <cell r="D1041">
            <v>0.3</v>
          </cell>
          <cell r="E1041">
            <v>2.16</v>
          </cell>
          <cell r="F1041">
            <v>1.59355</v>
          </cell>
          <cell r="G1041">
            <v>0.2951238694455367</v>
          </cell>
        </row>
        <row r="1042">
          <cell r="A1042">
            <v>10.308999999999999</v>
          </cell>
          <cell r="B1042">
            <v>0</v>
          </cell>
          <cell r="C1042">
            <v>1</v>
          </cell>
          <cell r="D1042">
            <v>0.22</v>
          </cell>
          <cell r="E1042">
            <v>1.3</v>
          </cell>
          <cell r="F1042">
            <v>1.4753000000000001</v>
          </cell>
          <cell r="G1042">
            <v>0.53351440488893209</v>
          </cell>
        </row>
        <row r="1043">
          <cell r="A1043">
            <v>3.0609999999999999</v>
          </cell>
          <cell r="B1043">
            <v>0</v>
          </cell>
          <cell r="C1043">
            <v>0</v>
          </cell>
          <cell r="D1043">
            <v>0.26</v>
          </cell>
          <cell r="E1043">
            <v>0.88</v>
          </cell>
          <cell r="F1043">
            <v>1.1672499999999999</v>
          </cell>
          <cell r="G1043">
            <v>0.18980725253185232</v>
          </cell>
        </row>
        <row r="1044">
          <cell r="A1044">
            <v>8.0090000000000003</v>
          </cell>
          <cell r="B1044">
            <v>0</v>
          </cell>
          <cell r="C1044">
            <v>0</v>
          </cell>
          <cell r="D1044">
            <v>0.18</v>
          </cell>
          <cell r="E1044">
            <v>1.41</v>
          </cell>
          <cell r="F1044">
            <v>0.91563000000000005</v>
          </cell>
          <cell r="G1044">
            <v>0.43201398426769883</v>
          </cell>
        </row>
        <row r="1045">
          <cell r="A1045">
            <v>3.7250000000000001</v>
          </cell>
          <cell r="B1045">
            <v>0</v>
          </cell>
          <cell r="C1045">
            <v>0</v>
          </cell>
          <cell r="D1045">
            <v>0.16</v>
          </cell>
          <cell r="E1045">
            <v>1.33</v>
          </cell>
          <cell r="F1045">
            <v>1.2256100000000001</v>
          </cell>
          <cell r="G1045">
            <v>0.30120805369127518</v>
          </cell>
        </row>
        <row r="1046">
          <cell r="A1046">
            <v>5.7539999999999996</v>
          </cell>
          <cell r="B1046">
            <v>0</v>
          </cell>
          <cell r="C1046">
            <v>0</v>
          </cell>
          <cell r="D1046">
            <v>0.22</v>
          </cell>
          <cell r="E1046">
            <v>2.77</v>
          </cell>
          <cell r="F1046">
            <v>1.7721899999999999</v>
          </cell>
          <cell r="G1046">
            <v>0.28866875217240184</v>
          </cell>
        </row>
        <row r="1047">
          <cell r="A1047">
            <v>6.8860000000000001</v>
          </cell>
          <cell r="B1047">
            <v>0</v>
          </cell>
          <cell r="C1047">
            <v>0</v>
          </cell>
          <cell r="D1047">
            <v>0.12</v>
          </cell>
          <cell r="E1047">
            <v>1.08</v>
          </cell>
          <cell r="F1047">
            <v>1.6980900000000001</v>
          </cell>
          <cell r="G1047">
            <v>0.3672669183851292</v>
          </cell>
        </row>
        <row r="1048">
          <cell r="A1048">
            <v>3.9279999999999999</v>
          </cell>
          <cell r="B1048">
            <v>0</v>
          </cell>
          <cell r="C1048">
            <v>0</v>
          </cell>
          <cell r="D1048">
            <v>0.11</v>
          </cell>
          <cell r="E1048">
            <v>1.78</v>
          </cell>
          <cell r="F1048">
            <v>1.07043</v>
          </cell>
          <cell r="G1048">
            <v>0.25076374745417518</v>
          </cell>
        </row>
        <row r="1049">
          <cell r="A1049">
            <v>20.463000000000001</v>
          </cell>
          <cell r="B1049">
            <v>0</v>
          </cell>
          <cell r="C1049">
            <v>0</v>
          </cell>
          <cell r="D1049">
            <v>0.14000000000000001</v>
          </cell>
          <cell r="E1049">
            <v>1.97</v>
          </cell>
          <cell r="F1049">
            <v>2.1543299999999999</v>
          </cell>
          <cell r="G1049">
            <v>0.76968186482920387</v>
          </cell>
        </row>
        <row r="1050">
          <cell r="A1050">
            <v>4.5179999999999998</v>
          </cell>
          <cell r="B1050">
            <v>0</v>
          </cell>
          <cell r="C1050">
            <v>1</v>
          </cell>
          <cell r="D1050">
            <v>0.12</v>
          </cell>
          <cell r="E1050">
            <v>1.5558571428693098</v>
          </cell>
          <cell r="F1050">
            <v>0.90193000000000001</v>
          </cell>
          <cell r="G1050">
            <v>0.57658255865427177</v>
          </cell>
        </row>
        <row r="1051">
          <cell r="A1051">
            <v>3.0289999999999999</v>
          </cell>
          <cell r="B1051">
            <v>0</v>
          </cell>
          <cell r="C1051">
            <v>0</v>
          </cell>
          <cell r="D1051">
            <v>0.15</v>
          </cell>
          <cell r="E1051">
            <v>0.73</v>
          </cell>
          <cell r="F1051">
            <v>0.73790999999999995</v>
          </cell>
          <cell r="G1051">
            <v>0.4361175305381314</v>
          </cell>
        </row>
        <row r="1052">
          <cell r="A1052">
            <v>2.1190000000000002</v>
          </cell>
          <cell r="B1052">
            <v>0</v>
          </cell>
          <cell r="C1052">
            <v>1</v>
          </cell>
          <cell r="D1052">
            <v>0.15</v>
          </cell>
          <cell r="E1052">
            <v>2.38</v>
          </cell>
          <cell r="F1052">
            <v>0.53361999999999998</v>
          </cell>
          <cell r="G1052">
            <v>0.63095799905615846</v>
          </cell>
        </row>
        <row r="1053">
          <cell r="A1053">
            <v>1.6639999999999999</v>
          </cell>
          <cell r="B1053">
            <v>0</v>
          </cell>
          <cell r="C1053">
            <v>0</v>
          </cell>
          <cell r="D1053">
            <v>0.24</v>
          </cell>
          <cell r="E1053">
            <v>2.1800000000000002</v>
          </cell>
          <cell r="F1053">
            <v>0.82603000000000004</v>
          </cell>
          <cell r="G1053">
            <v>-5.46875E-2</v>
          </cell>
        </row>
        <row r="1054">
          <cell r="A1054">
            <v>3.117</v>
          </cell>
          <cell r="B1054">
            <v>0</v>
          </cell>
          <cell r="C1054">
            <v>0</v>
          </cell>
          <cell r="D1054">
            <v>0.35</v>
          </cell>
          <cell r="E1054">
            <v>0.98</v>
          </cell>
          <cell r="F1054">
            <v>1.16669</v>
          </cell>
          <cell r="G1054">
            <v>-2.9194738530638434E-2</v>
          </cell>
        </row>
        <row r="1055">
          <cell r="A1055">
            <v>11.577999999999999</v>
          </cell>
          <cell r="B1055">
            <v>1</v>
          </cell>
          <cell r="C1055">
            <v>0</v>
          </cell>
          <cell r="D1055">
            <v>0.38</v>
          </cell>
          <cell r="E1055">
            <v>1.66</v>
          </cell>
          <cell r="F1055">
            <v>1.18066</v>
          </cell>
          <cell r="G1055">
            <v>0.75703921229918825</v>
          </cell>
        </row>
        <row r="1056">
          <cell r="A1056">
            <v>3.9510000000000001</v>
          </cell>
          <cell r="B1056">
            <v>0</v>
          </cell>
          <cell r="C1056">
            <v>0</v>
          </cell>
          <cell r="D1056">
            <v>0.15</v>
          </cell>
          <cell r="E1056">
            <v>2.0699999999999998</v>
          </cell>
          <cell r="F1056">
            <v>1.3192900000000001</v>
          </cell>
          <cell r="G1056">
            <v>4.0242976461655276E-2</v>
          </cell>
        </row>
        <row r="1057">
          <cell r="A1057">
            <v>3.3660000000000001</v>
          </cell>
          <cell r="B1057">
            <v>0</v>
          </cell>
          <cell r="C1057">
            <v>0</v>
          </cell>
          <cell r="D1057">
            <v>0.13</v>
          </cell>
          <cell r="E1057">
            <v>1.0900000000000001</v>
          </cell>
          <cell r="F1057">
            <v>0.99216000000000004</v>
          </cell>
          <cell r="G1057">
            <v>0.26322043969102793</v>
          </cell>
        </row>
        <row r="1058">
          <cell r="A1058">
            <v>1.982</v>
          </cell>
          <cell r="B1058">
            <v>0</v>
          </cell>
          <cell r="C1058">
            <v>0</v>
          </cell>
          <cell r="D1058">
            <v>0.08</v>
          </cell>
          <cell r="E1058">
            <v>1.22</v>
          </cell>
          <cell r="F1058">
            <v>0.68820000000000003</v>
          </cell>
          <cell r="G1058">
            <v>0.21897073662966701</v>
          </cell>
        </row>
        <row r="1059">
          <cell r="A1059">
            <v>4.8419999999999996</v>
          </cell>
          <cell r="B1059">
            <v>0</v>
          </cell>
          <cell r="C1059">
            <v>0</v>
          </cell>
          <cell r="D1059">
            <v>0.23</v>
          </cell>
          <cell r="E1059">
            <v>2.3199999999999998</v>
          </cell>
          <cell r="F1059">
            <v>1.0495300000000001</v>
          </cell>
          <cell r="G1059">
            <v>0.32280049566294922</v>
          </cell>
        </row>
        <row r="1060">
          <cell r="A1060">
            <v>2.08</v>
          </cell>
          <cell r="B1060">
            <v>0</v>
          </cell>
          <cell r="C1060">
            <v>0</v>
          </cell>
          <cell r="D1060">
            <v>0.05</v>
          </cell>
          <cell r="E1060">
            <v>2.83</v>
          </cell>
          <cell r="F1060">
            <v>0.73841000000000001</v>
          </cell>
          <cell r="G1060">
            <v>0.1125</v>
          </cell>
        </row>
        <row r="1061">
          <cell r="A1061">
            <v>3.403</v>
          </cell>
          <cell r="B1061">
            <v>0</v>
          </cell>
          <cell r="C1061">
            <v>0</v>
          </cell>
          <cell r="D1061">
            <v>0.15</v>
          </cell>
          <cell r="E1061">
            <v>1.18</v>
          </cell>
          <cell r="F1061">
            <v>1.0149999999999999</v>
          </cell>
          <cell r="G1061">
            <v>6.8175139582721131E-2</v>
          </cell>
        </row>
        <row r="1062">
          <cell r="A1062">
            <v>2.9780000000000002</v>
          </cell>
          <cell r="B1062">
            <v>0</v>
          </cell>
          <cell r="C1062">
            <v>0</v>
          </cell>
          <cell r="D1062">
            <v>0.16</v>
          </cell>
          <cell r="E1062">
            <v>0.85</v>
          </cell>
          <cell r="F1062">
            <v>0.92415000000000003</v>
          </cell>
          <cell r="G1062">
            <v>0.17461383478844861</v>
          </cell>
        </row>
        <row r="1063">
          <cell r="A1063">
            <v>2.7519999999999998</v>
          </cell>
          <cell r="B1063">
            <v>0</v>
          </cell>
          <cell r="C1063">
            <v>0</v>
          </cell>
          <cell r="D1063">
            <v>0.28999999999999998</v>
          </cell>
          <cell r="E1063">
            <v>2.64</v>
          </cell>
          <cell r="F1063">
            <v>0.88609000000000004</v>
          </cell>
          <cell r="G1063">
            <v>0.12281976744186049</v>
          </cell>
        </row>
        <row r="1064">
          <cell r="A1064">
            <v>1.796</v>
          </cell>
          <cell r="B1064">
            <v>1</v>
          </cell>
          <cell r="C1064">
            <v>0</v>
          </cell>
          <cell r="D1064">
            <v>0.05</v>
          </cell>
          <cell r="E1064">
            <v>1.45</v>
          </cell>
          <cell r="F1064">
            <v>0.60746999999999995</v>
          </cell>
          <cell r="G1064">
            <v>0.13808463251670378</v>
          </cell>
        </row>
        <row r="1065">
          <cell r="A1065">
            <v>2.1379999999999999</v>
          </cell>
          <cell r="B1065">
            <v>0</v>
          </cell>
          <cell r="C1065">
            <v>0</v>
          </cell>
          <cell r="D1065">
            <v>0.36</v>
          </cell>
          <cell r="E1065">
            <v>2.89</v>
          </cell>
          <cell r="F1065">
            <v>0.98607</v>
          </cell>
          <cell r="G1065">
            <v>-0.15294667913938262</v>
          </cell>
        </row>
        <row r="1066">
          <cell r="A1066">
            <v>2.8849999999999998</v>
          </cell>
          <cell r="B1066">
            <v>0</v>
          </cell>
          <cell r="C1066">
            <v>0</v>
          </cell>
          <cell r="D1066">
            <v>0.19</v>
          </cell>
          <cell r="E1066">
            <v>0.89</v>
          </cell>
          <cell r="F1066">
            <v>0.91044999999999998</v>
          </cell>
          <cell r="G1066">
            <v>0.13622183708838823</v>
          </cell>
        </row>
        <row r="1067">
          <cell r="A1067">
            <v>4.6269999999999998</v>
          </cell>
          <cell r="B1067">
            <v>0</v>
          </cell>
          <cell r="C1067">
            <v>0</v>
          </cell>
          <cell r="D1067">
            <v>0.34</v>
          </cell>
          <cell r="E1067">
            <v>1.57</v>
          </cell>
          <cell r="F1067">
            <v>1.1125400000000001</v>
          </cell>
          <cell r="G1067">
            <v>0.18867516749513724</v>
          </cell>
        </row>
        <row r="1068">
          <cell r="A1068">
            <v>3.2890000000000001</v>
          </cell>
          <cell r="B1068">
            <v>0</v>
          </cell>
          <cell r="C1068">
            <v>0</v>
          </cell>
          <cell r="D1068">
            <v>0.26</v>
          </cell>
          <cell r="E1068">
            <v>1.7</v>
          </cell>
          <cell r="F1068">
            <v>1.23793</v>
          </cell>
          <cell r="G1068">
            <v>0.2690787473396169</v>
          </cell>
        </row>
        <row r="1069">
          <cell r="A1069">
            <v>2.597</v>
          </cell>
          <cell r="B1069">
            <v>0</v>
          </cell>
          <cell r="C1069">
            <v>0</v>
          </cell>
          <cell r="D1069">
            <v>0.11</v>
          </cell>
          <cell r="E1069">
            <v>1.56</v>
          </cell>
          <cell r="F1069">
            <v>0.81200000000000006</v>
          </cell>
          <cell r="G1069">
            <v>0.19715055833654216</v>
          </cell>
        </row>
        <row r="1070">
          <cell r="A1070">
            <v>2.4670000000000001</v>
          </cell>
          <cell r="B1070">
            <v>0</v>
          </cell>
          <cell r="C1070">
            <v>0</v>
          </cell>
          <cell r="D1070">
            <v>0.15</v>
          </cell>
          <cell r="E1070">
            <v>1.43</v>
          </cell>
          <cell r="F1070">
            <v>0.83333999999999997</v>
          </cell>
          <cell r="G1070">
            <v>0.27401702472638834</v>
          </cell>
        </row>
        <row r="1071">
          <cell r="A1071">
            <v>2.4369999999999998</v>
          </cell>
          <cell r="B1071">
            <v>0</v>
          </cell>
          <cell r="C1071">
            <v>0</v>
          </cell>
          <cell r="D1071">
            <v>0.15</v>
          </cell>
          <cell r="E1071">
            <v>1.63</v>
          </cell>
          <cell r="F1071">
            <v>0.94157999999999997</v>
          </cell>
          <cell r="G1071">
            <v>0.17726713171932706</v>
          </cell>
        </row>
        <row r="1072">
          <cell r="A1072">
            <v>2.65</v>
          </cell>
          <cell r="B1072">
            <v>0</v>
          </cell>
          <cell r="C1072">
            <v>1</v>
          </cell>
          <cell r="D1072">
            <v>0.04</v>
          </cell>
          <cell r="E1072">
            <v>1.68</v>
          </cell>
          <cell r="F1072">
            <v>0.61199999999999999</v>
          </cell>
          <cell r="G1072">
            <v>0.48037735849056601</v>
          </cell>
        </row>
        <row r="1073">
          <cell r="A1073">
            <v>5.0629999999999997</v>
          </cell>
          <cell r="B1073">
            <v>0</v>
          </cell>
          <cell r="C1073">
            <v>0</v>
          </cell>
          <cell r="D1073">
            <v>0.14000000000000001</v>
          </cell>
          <cell r="E1073">
            <v>2.21</v>
          </cell>
          <cell r="F1073">
            <v>1.0007600000000001</v>
          </cell>
          <cell r="G1073">
            <v>0.53071301599841991</v>
          </cell>
        </row>
        <row r="1074">
          <cell r="A1074">
            <v>3.18</v>
          </cell>
          <cell r="B1074">
            <v>0</v>
          </cell>
          <cell r="C1074">
            <v>0</v>
          </cell>
          <cell r="D1074">
            <v>0.15</v>
          </cell>
          <cell r="E1074">
            <v>1.71</v>
          </cell>
          <cell r="F1074">
            <v>0.72150000000000003</v>
          </cell>
          <cell r="G1074">
            <v>0.40471698113207544</v>
          </cell>
        </row>
        <row r="1075">
          <cell r="A1075">
            <v>4.0110000000000001</v>
          </cell>
          <cell r="B1075">
            <v>0</v>
          </cell>
          <cell r="C1075">
            <v>0</v>
          </cell>
          <cell r="D1075">
            <v>0.14000000000000001</v>
          </cell>
          <cell r="E1075">
            <v>1.29</v>
          </cell>
          <cell r="F1075">
            <v>0.76119000000000003</v>
          </cell>
          <cell r="G1075">
            <v>0.56494639740713037</v>
          </cell>
        </row>
        <row r="1076">
          <cell r="A1076">
            <v>3.0129999999999999</v>
          </cell>
          <cell r="B1076">
            <v>0</v>
          </cell>
          <cell r="C1076">
            <v>0</v>
          </cell>
          <cell r="D1076">
            <v>0.28999999999999998</v>
          </cell>
          <cell r="E1076">
            <v>2.42</v>
          </cell>
          <cell r="F1076">
            <v>0.98455000000000004</v>
          </cell>
          <cell r="G1076">
            <v>8.5628941254563565E-2</v>
          </cell>
        </row>
        <row r="1077">
          <cell r="A1077">
            <v>2.8210000000000002</v>
          </cell>
          <cell r="B1077">
            <v>0</v>
          </cell>
          <cell r="C1077">
            <v>0</v>
          </cell>
          <cell r="D1077">
            <v>0.17</v>
          </cell>
          <cell r="E1077">
            <v>2.58</v>
          </cell>
          <cell r="F1077">
            <v>0.96650000000000003</v>
          </cell>
          <cell r="G1077">
            <v>5.8135412974122648E-2</v>
          </cell>
        </row>
        <row r="1078">
          <cell r="A1078">
            <v>1.3460000000000001</v>
          </cell>
          <cell r="B1078">
            <v>0</v>
          </cell>
          <cell r="C1078">
            <v>0</v>
          </cell>
          <cell r="D1078">
            <v>0.11</v>
          </cell>
          <cell r="E1078">
            <v>1.21</v>
          </cell>
          <cell r="F1078">
            <v>0.75822000000000001</v>
          </cell>
          <cell r="G1078">
            <v>0.35141158989598809</v>
          </cell>
        </row>
        <row r="1079">
          <cell r="A1079">
            <v>2.3639999999999999</v>
          </cell>
          <cell r="B1079">
            <v>0</v>
          </cell>
          <cell r="C1079">
            <v>0</v>
          </cell>
          <cell r="D1079">
            <v>0.22</v>
          </cell>
          <cell r="E1079">
            <v>1.66</v>
          </cell>
          <cell r="F1079">
            <v>0.69279999999999997</v>
          </cell>
          <cell r="G1079">
            <v>0.20008460236886633</v>
          </cell>
        </row>
        <row r="1080">
          <cell r="A1080">
            <v>1.8440000000000001</v>
          </cell>
          <cell r="B1080">
            <v>0</v>
          </cell>
          <cell r="C1080">
            <v>0</v>
          </cell>
          <cell r="D1080">
            <v>0.12</v>
          </cell>
          <cell r="E1080">
            <v>2.92</v>
          </cell>
          <cell r="F1080">
            <v>0.67496999999999996</v>
          </cell>
          <cell r="G1080">
            <v>0.23427331887201733</v>
          </cell>
        </row>
        <row r="1081">
          <cell r="A1081">
            <v>1.1679999999999999</v>
          </cell>
          <cell r="B1081">
            <v>0</v>
          </cell>
          <cell r="C1081">
            <v>0</v>
          </cell>
          <cell r="D1081">
            <v>0.12</v>
          </cell>
          <cell r="E1081">
            <v>1.33</v>
          </cell>
          <cell r="F1081">
            <v>0.60458999999999996</v>
          </cell>
          <cell r="G1081">
            <v>0.49058219178082191</v>
          </cell>
        </row>
        <row r="1082">
          <cell r="A1082">
            <v>3.2839999999999998</v>
          </cell>
          <cell r="B1082">
            <v>0</v>
          </cell>
          <cell r="C1082">
            <v>1</v>
          </cell>
          <cell r="D1082">
            <v>0.3</v>
          </cell>
          <cell r="E1082">
            <v>1.57</v>
          </cell>
          <cell r="F1082">
            <v>1.2011499999999999</v>
          </cell>
          <cell r="G1082">
            <v>-5.1461632155907433E-2</v>
          </cell>
        </row>
        <row r="1083">
          <cell r="A1083">
            <v>10.635</v>
          </cell>
          <cell r="B1083">
            <v>0</v>
          </cell>
          <cell r="C1083">
            <v>0</v>
          </cell>
          <cell r="D1083">
            <v>0.1</v>
          </cell>
          <cell r="E1083">
            <v>1.82</v>
          </cell>
          <cell r="F1083">
            <v>1.1154900000000001</v>
          </cell>
          <cell r="G1083">
            <v>0.56737188528443816</v>
          </cell>
        </row>
        <row r="1084">
          <cell r="A1084">
            <v>2.4060000000000001</v>
          </cell>
          <cell r="B1084">
            <v>0</v>
          </cell>
          <cell r="C1084">
            <v>0</v>
          </cell>
          <cell r="D1084">
            <v>0.13</v>
          </cell>
          <cell r="E1084">
            <v>1.87</v>
          </cell>
          <cell r="F1084">
            <v>0.82326999999999995</v>
          </cell>
          <cell r="G1084">
            <v>0.14463840399002492</v>
          </cell>
        </row>
        <row r="1085">
          <cell r="A1085">
            <v>4.2495000000000003</v>
          </cell>
          <cell r="B1085">
            <v>0</v>
          </cell>
          <cell r="C1085">
            <v>1</v>
          </cell>
          <cell r="D1085">
            <v>0.25</v>
          </cell>
          <cell r="E1085">
            <v>2.0099999999999998</v>
          </cell>
          <cell r="F1085">
            <v>1.5225</v>
          </cell>
          <cell r="G1085">
            <v>-9.54229909401106E-2</v>
          </cell>
        </row>
        <row r="1086">
          <cell r="A1086">
            <v>2.8319999999999999</v>
          </cell>
          <cell r="B1086">
            <v>0</v>
          </cell>
          <cell r="C1086">
            <v>0</v>
          </cell>
          <cell r="D1086">
            <v>0.09</v>
          </cell>
          <cell r="E1086">
            <v>1.38</v>
          </cell>
          <cell r="F1086">
            <v>1.1519200000000001</v>
          </cell>
          <cell r="G1086">
            <v>-0.52507062146892658</v>
          </cell>
        </row>
        <row r="1087">
          <cell r="A1087">
            <v>1.45</v>
          </cell>
          <cell r="B1087">
            <v>0</v>
          </cell>
          <cell r="C1087">
            <v>0</v>
          </cell>
          <cell r="D1087">
            <v>0.61</v>
          </cell>
          <cell r="E1087">
            <v>2.5499999999999998</v>
          </cell>
          <cell r="F1087">
            <v>1.2991999999999999</v>
          </cell>
          <cell r="G1087">
            <v>-1.5172413793103448E-2</v>
          </cell>
        </row>
        <row r="1088">
          <cell r="A1088">
            <v>6.2869999999999999</v>
          </cell>
          <cell r="B1088">
            <v>0</v>
          </cell>
          <cell r="C1088">
            <v>0</v>
          </cell>
          <cell r="D1088">
            <v>0.22</v>
          </cell>
          <cell r="E1088">
            <v>1.83</v>
          </cell>
          <cell r="F1088">
            <v>1.2720199999999999</v>
          </cell>
          <cell r="G1088">
            <v>0.3454747892476539</v>
          </cell>
        </row>
        <row r="1089">
          <cell r="A1089">
            <v>5.1124999999999998</v>
          </cell>
          <cell r="B1089">
            <v>0</v>
          </cell>
          <cell r="C1089">
            <v>0</v>
          </cell>
          <cell r="D1089">
            <v>0.28000000000000003</v>
          </cell>
          <cell r="E1089">
            <v>1.83</v>
          </cell>
          <cell r="F1089">
            <v>1.2387999999999999</v>
          </cell>
          <cell r="G1089">
            <v>0.25261613691931545</v>
          </cell>
        </row>
        <row r="1090">
          <cell r="A1090">
            <v>1.85</v>
          </cell>
          <cell r="B1090">
            <v>1</v>
          </cell>
          <cell r="C1090">
            <v>0</v>
          </cell>
          <cell r="D1090">
            <v>0.08</v>
          </cell>
          <cell r="E1090">
            <v>1.05</v>
          </cell>
          <cell r="F1090">
            <v>0.58536999999999995</v>
          </cell>
          <cell r="G1090">
            <v>0.32810810810810809</v>
          </cell>
        </row>
        <row r="1091">
          <cell r="A1091">
            <v>4.0335000000000001</v>
          </cell>
          <cell r="B1091">
            <v>0</v>
          </cell>
          <cell r="C1091">
            <v>0</v>
          </cell>
          <cell r="D1091">
            <v>0.06</v>
          </cell>
          <cell r="E1091">
            <v>1.2191018307513501</v>
          </cell>
          <cell r="F1091">
            <v>1.08202</v>
          </cell>
          <cell r="G1091">
            <v>0.36308417007561666</v>
          </cell>
        </row>
        <row r="1092">
          <cell r="A1092">
            <v>3.0465</v>
          </cell>
          <cell r="B1092">
            <v>0</v>
          </cell>
          <cell r="C1092">
            <v>0</v>
          </cell>
          <cell r="D1092">
            <v>0.13</v>
          </cell>
          <cell r="E1092">
            <v>0.9</v>
          </cell>
          <cell r="F1092">
            <v>1.14086</v>
          </cell>
          <cell r="G1092">
            <v>-5.0878056786476285E-3</v>
          </cell>
        </row>
        <row r="1093">
          <cell r="A1093">
            <v>5.3295000000000003</v>
          </cell>
          <cell r="B1093">
            <v>0</v>
          </cell>
          <cell r="C1093">
            <v>0</v>
          </cell>
          <cell r="D1093">
            <v>0.34</v>
          </cell>
          <cell r="E1093">
            <v>1.93</v>
          </cell>
          <cell r="F1093">
            <v>1.7351399999999999</v>
          </cell>
          <cell r="G1093">
            <v>0.10479407073834318</v>
          </cell>
        </row>
        <row r="1094">
          <cell r="A1094">
            <v>0.83299999999999996</v>
          </cell>
          <cell r="B1094">
            <v>0</v>
          </cell>
          <cell r="C1094">
            <v>0</v>
          </cell>
          <cell r="D1094">
            <v>0.18</v>
          </cell>
          <cell r="E1094">
            <v>1.46</v>
          </cell>
          <cell r="F1094">
            <v>1.3045199999999999</v>
          </cell>
          <cell r="G1094">
            <v>7.202881152460984E-2</v>
          </cell>
        </row>
        <row r="1095">
          <cell r="A1095">
            <v>2.782</v>
          </cell>
          <cell r="B1095">
            <v>0</v>
          </cell>
          <cell r="C1095">
            <v>0</v>
          </cell>
          <cell r="D1095">
            <v>0.13</v>
          </cell>
          <cell r="E1095">
            <v>1.2863658335658101</v>
          </cell>
          <cell r="F1095">
            <v>0.77483999999999997</v>
          </cell>
          <cell r="G1095">
            <v>0.44320632638389651</v>
          </cell>
        </row>
        <row r="1096">
          <cell r="A1096">
            <v>3.4060000000000001</v>
          </cell>
          <cell r="B1096">
            <v>0</v>
          </cell>
          <cell r="C1096">
            <v>0</v>
          </cell>
          <cell r="D1096">
            <v>0.33</v>
          </cell>
          <cell r="E1096">
            <v>2.06</v>
          </cell>
          <cell r="F1096">
            <v>1.2781400000000001</v>
          </cell>
          <cell r="G1096">
            <v>8.2501467997651207E-2</v>
          </cell>
        </row>
        <row r="1097">
          <cell r="A1097">
            <v>3.7309999999999999</v>
          </cell>
          <cell r="B1097">
            <v>0</v>
          </cell>
          <cell r="C1097">
            <v>0</v>
          </cell>
          <cell r="D1097">
            <v>0.28999999999999998</v>
          </cell>
          <cell r="E1097">
            <v>1.44</v>
          </cell>
          <cell r="F1097">
            <v>0.89298</v>
          </cell>
          <cell r="G1097">
            <v>0.28196194049852591</v>
          </cell>
        </row>
        <row r="1098">
          <cell r="A1098">
            <v>2.1789999999999998</v>
          </cell>
          <cell r="B1098">
            <v>0</v>
          </cell>
          <cell r="C1098">
            <v>0</v>
          </cell>
          <cell r="D1098">
            <v>0.08</v>
          </cell>
          <cell r="E1098">
            <v>2.2599999999999998</v>
          </cell>
          <cell r="F1098">
            <v>0.56599999999999995</v>
          </cell>
          <cell r="G1098">
            <v>0.22074346030289124</v>
          </cell>
        </row>
        <row r="1099">
          <cell r="A1099">
            <v>2.649</v>
          </cell>
          <cell r="B1099">
            <v>0</v>
          </cell>
          <cell r="C1099">
            <v>0</v>
          </cell>
          <cell r="D1099">
            <v>0.23</v>
          </cell>
          <cell r="E1099">
            <v>2.29</v>
          </cell>
          <cell r="F1099">
            <v>0.73841000000000001</v>
          </cell>
          <cell r="G1099">
            <v>0.26840317100792749</v>
          </cell>
        </row>
        <row r="1100">
          <cell r="A1100">
            <v>3.2429999999999999</v>
          </cell>
          <cell r="B1100">
            <v>1</v>
          </cell>
          <cell r="C1100">
            <v>0</v>
          </cell>
          <cell r="D1100">
            <v>0.32</v>
          </cell>
          <cell r="E1100">
            <v>0.17</v>
          </cell>
          <cell r="F1100">
            <v>0.67152000000000001</v>
          </cell>
          <cell r="G1100">
            <v>0.45667591736046875</v>
          </cell>
        </row>
        <row r="1101">
          <cell r="A1101">
            <v>4.5650000000000004</v>
          </cell>
          <cell r="B1101">
            <v>0</v>
          </cell>
          <cell r="C1101">
            <v>1</v>
          </cell>
          <cell r="D1101">
            <v>0.12</v>
          </cell>
          <cell r="E1101">
            <v>1.77</v>
          </cell>
          <cell r="F1101">
            <v>1.1586399999999999</v>
          </cell>
          <cell r="G1101">
            <v>0.39737130339539978</v>
          </cell>
        </row>
        <row r="1102">
          <cell r="A1102">
            <v>5.7370000000000001</v>
          </cell>
          <cell r="B1102">
            <v>0</v>
          </cell>
          <cell r="C1102">
            <v>1</v>
          </cell>
          <cell r="D1102">
            <v>0.14000000000000001</v>
          </cell>
          <cell r="E1102">
            <v>2.91</v>
          </cell>
          <cell r="F1102">
            <v>0.92227000000000003</v>
          </cell>
          <cell r="G1102">
            <v>0.61826738713613394</v>
          </cell>
        </row>
        <row r="1103">
          <cell r="A1103">
            <v>5.8849999999999998</v>
          </cell>
          <cell r="B1103">
            <v>0</v>
          </cell>
          <cell r="C1103">
            <v>1</v>
          </cell>
          <cell r="D1103">
            <v>0.24</v>
          </cell>
          <cell r="E1103">
            <v>1.03</v>
          </cell>
          <cell r="F1103">
            <v>1.4029799999999999</v>
          </cell>
          <cell r="G1103">
            <v>0.31469838572642311</v>
          </cell>
        </row>
        <row r="1104">
          <cell r="A1104">
            <v>5.2679999999999998</v>
          </cell>
          <cell r="B1104">
            <v>0</v>
          </cell>
          <cell r="C1104">
            <v>1</v>
          </cell>
          <cell r="D1104">
            <v>0.13</v>
          </cell>
          <cell r="E1104">
            <v>1.86</v>
          </cell>
          <cell r="F1104">
            <v>1.2602199999999999</v>
          </cell>
          <cell r="G1104">
            <v>0.28246013667425968</v>
          </cell>
        </row>
        <row r="1105">
          <cell r="A1105">
            <v>2.468</v>
          </cell>
          <cell r="B1105">
            <v>0</v>
          </cell>
          <cell r="C1105">
            <v>0</v>
          </cell>
          <cell r="D1105">
            <v>0.08</v>
          </cell>
          <cell r="E1105">
            <v>1.46</v>
          </cell>
          <cell r="F1105">
            <v>0.89102999999999999</v>
          </cell>
          <cell r="G1105">
            <v>0.63897893030794162</v>
          </cell>
        </row>
        <row r="1106">
          <cell r="A1106">
            <v>12.6065</v>
          </cell>
          <cell r="B1106">
            <v>0</v>
          </cell>
          <cell r="C1106">
            <v>1</v>
          </cell>
          <cell r="D1106">
            <v>7.0000000000000007E-2</v>
          </cell>
          <cell r="E1106">
            <v>1.87</v>
          </cell>
          <cell r="F1106">
            <v>1.4593799999999999</v>
          </cell>
          <cell r="G1106">
            <v>0.60932852100107082</v>
          </cell>
        </row>
        <row r="1107">
          <cell r="A1107">
            <v>6.665</v>
          </cell>
          <cell r="B1107">
            <v>0</v>
          </cell>
          <cell r="C1107">
            <v>0</v>
          </cell>
          <cell r="D1107">
            <v>0.24</v>
          </cell>
          <cell r="E1107">
            <v>1.89</v>
          </cell>
          <cell r="F1107">
            <v>1.8641000000000001</v>
          </cell>
          <cell r="G1107">
            <v>9.1672918229557393E-2</v>
          </cell>
        </row>
        <row r="1108">
          <cell r="A1108">
            <v>7.65</v>
          </cell>
          <cell r="B1108">
            <v>0</v>
          </cell>
          <cell r="C1108">
            <v>0</v>
          </cell>
          <cell r="D1108">
            <v>0.24</v>
          </cell>
          <cell r="E1108">
            <v>1.45</v>
          </cell>
          <cell r="F1108">
            <v>1.4709099999999999</v>
          </cell>
          <cell r="G1108">
            <v>0.56013071895424837</v>
          </cell>
        </row>
        <row r="1109">
          <cell r="A1109">
            <v>3.0539999999999998</v>
          </cell>
          <cell r="B1109">
            <v>0</v>
          </cell>
          <cell r="C1109">
            <v>0</v>
          </cell>
          <cell r="D1109">
            <v>7.0000000000000007E-2</v>
          </cell>
          <cell r="E1109">
            <v>1.1499999999999999</v>
          </cell>
          <cell r="F1109">
            <v>0.95992999999999995</v>
          </cell>
          <cell r="G1109">
            <v>-6.0576293385723644E-2</v>
          </cell>
        </row>
        <row r="1110">
          <cell r="A1110">
            <v>5.1950000000000003</v>
          </cell>
          <cell r="B1110">
            <v>0</v>
          </cell>
          <cell r="C1110">
            <v>0</v>
          </cell>
          <cell r="D1110">
            <v>0.46</v>
          </cell>
          <cell r="E1110">
            <v>1.36</v>
          </cell>
          <cell r="F1110">
            <v>1.49651</v>
          </cell>
          <cell r="G1110">
            <v>0.13589990375360922</v>
          </cell>
        </row>
        <row r="1111">
          <cell r="A1111">
            <v>3.282</v>
          </cell>
          <cell r="B1111">
            <v>0</v>
          </cell>
          <cell r="C1111">
            <v>0</v>
          </cell>
          <cell r="D1111">
            <v>0.1</v>
          </cell>
          <cell r="E1111">
            <v>2.36</v>
          </cell>
          <cell r="F1111">
            <v>1.3192900000000001</v>
          </cell>
          <cell r="G1111">
            <v>8.5618525289457653E-2</v>
          </cell>
        </row>
        <row r="1112">
          <cell r="A1112">
            <v>3.6469999999999998</v>
          </cell>
          <cell r="B1112">
            <v>0</v>
          </cell>
          <cell r="C1112">
            <v>0</v>
          </cell>
          <cell r="D1112">
            <v>0.44</v>
          </cell>
          <cell r="E1112">
            <v>0.94</v>
          </cell>
          <cell r="F1112">
            <v>0.71882000000000001</v>
          </cell>
          <cell r="G1112">
            <v>0.53194406361392932</v>
          </cell>
        </row>
        <row r="1113">
          <cell r="A1113">
            <v>4.8849999999999998</v>
          </cell>
          <cell r="B1113">
            <v>1</v>
          </cell>
          <cell r="C1113">
            <v>0</v>
          </cell>
          <cell r="D1113">
            <v>0.13</v>
          </cell>
          <cell r="E1113">
            <v>1.6301029044320001</v>
          </cell>
          <cell r="F1113">
            <v>1.53491</v>
          </cell>
          <cell r="G1113">
            <v>8.8229273285568066E-2</v>
          </cell>
        </row>
        <row r="1114">
          <cell r="A1114">
            <v>8.0370000000000008</v>
          </cell>
          <cell r="B1114">
            <v>0</v>
          </cell>
          <cell r="C1114">
            <v>1</v>
          </cell>
          <cell r="D1114">
            <v>0.31</v>
          </cell>
          <cell r="E1114">
            <v>3.05</v>
          </cell>
          <cell r="F1114">
            <v>1.81565</v>
          </cell>
          <cell r="G1114">
            <v>0.32238397411969638</v>
          </cell>
        </row>
        <row r="1115">
          <cell r="A1115">
            <v>10.624000000000001</v>
          </cell>
          <cell r="B1115">
            <v>1</v>
          </cell>
          <cell r="C1115">
            <v>0</v>
          </cell>
          <cell r="D1115">
            <v>0.1</v>
          </cell>
          <cell r="E1115">
            <v>1.04</v>
          </cell>
          <cell r="F1115">
            <v>1.2017599999999999</v>
          </cell>
          <cell r="G1115">
            <v>0.60881024096385539</v>
          </cell>
        </row>
        <row r="1116">
          <cell r="A1116">
            <v>6.4459999999999997</v>
          </cell>
          <cell r="B1116">
            <v>1</v>
          </cell>
          <cell r="C1116">
            <v>0</v>
          </cell>
          <cell r="D1116">
            <v>7.0000000000000007E-2</v>
          </cell>
          <cell r="E1116">
            <v>1.45</v>
          </cell>
          <cell r="F1116">
            <v>1.1026899999999999</v>
          </cell>
          <cell r="G1116">
            <v>0.5724480297859138</v>
          </cell>
        </row>
        <row r="1117">
          <cell r="A1117">
            <v>7.7039999999999997</v>
          </cell>
          <cell r="B1117">
            <v>1</v>
          </cell>
          <cell r="C1117">
            <v>0</v>
          </cell>
          <cell r="D1117">
            <v>0.08</v>
          </cell>
          <cell r="E1117">
            <v>1.31</v>
          </cell>
          <cell r="F1117">
            <v>0.98223000000000005</v>
          </cell>
          <cell r="G1117">
            <v>0.61150051921079962</v>
          </cell>
        </row>
        <row r="1118">
          <cell r="A1118">
            <v>3.8170000000000002</v>
          </cell>
          <cell r="B1118">
            <v>0</v>
          </cell>
          <cell r="C1118">
            <v>0</v>
          </cell>
          <cell r="D1118">
            <v>0.23</v>
          </cell>
          <cell r="E1118">
            <v>1.53</v>
          </cell>
          <cell r="F1118">
            <v>0.91756000000000004</v>
          </cell>
          <cell r="G1118">
            <v>0.39926643961226094</v>
          </cell>
        </row>
        <row r="1119">
          <cell r="A1119">
            <v>2.3940000000000001</v>
          </cell>
          <cell r="B1119">
            <v>0</v>
          </cell>
          <cell r="C1119">
            <v>0</v>
          </cell>
          <cell r="D1119">
            <v>0.14000000000000001</v>
          </cell>
          <cell r="E1119">
            <v>1.53</v>
          </cell>
          <cell r="F1119">
            <v>0.52968000000000004</v>
          </cell>
          <cell r="G1119">
            <v>0.5300751879699247</v>
          </cell>
        </row>
        <row r="1120">
          <cell r="A1120">
            <v>4.8860000000000001</v>
          </cell>
          <cell r="B1120">
            <v>0</v>
          </cell>
          <cell r="C1120">
            <v>0</v>
          </cell>
          <cell r="D1120">
            <v>0.22</v>
          </cell>
          <cell r="E1120">
            <v>0.57999999999999996</v>
          </cell>
          <cell r="F1120">
            <v>1.0715300000000001</v>
          </cell>
          <cell r="G1120">
            <v>0.28735161686451083</v>
          </cell>
        </row>
        <row r="1121">
          <cell r="A1121">
            <v>3.2989999999999999</v>
          </cell>
          <cell r="B1121">
            <v>1</v>
          </cell>
          <cell r="C1121">
            <v>0</v>
          </cell>
          <cell r="D1121">
            <v>0.09</v>
          </cell>
          <cell r="E1121">
            <v>2.15</v>
          </cell>
          <cell r="F1121">
            <v>0.62495000000000001</v>
          </cell>
          <cell r="G1121">
            <v>0.40830554713549561</v>
          </cell>
        </row>
        <row r="1122">
          <cell r="A1122">
            <v>2.7770000000000001</v>
          </cell>
          <cell r="B1122">
            <v>1</v>
          </cell>
          <cell r="C1122">
            <v>0</v>
          </cell>
          <cell r="D1122">
            <v>0.23</v>
          </cell>
          <cell r="E1122">
            <v>1.6632032010612603</v>
          </cell>
          <cell r="F1122">
            <v>0.66474</v>
          </cell>
          <cell r="G1122">
            <v>0.64097947425279078</v>
          </cell>
        </row>
        <row r="1123">
          <cell r="A1123">
            <v>5.2610000000000001</v>
          </cell>
          <cell r="B1123">
            <v>0</v>
          </cell>
          <cell r="C1123">
            <v>0</v>
          </cell>
          <cell r="D1123">
            <v>0.6</v>
          </cell>
          <cell r="E1123">
            <v>1.4</v>
          </cell>
          <cell r="F1123">
            <v>1.3773500000000001</v>
          </cell>
          <cell r="G1123">
            <v>0.41094848888044094</v>
          </cell>
        </row>
        <row r="1124">
          <cell r="A1124">
            <v>3.2309999999999999</v>
          </cell>
          <cell r="B1124">
            <v>0</v>
          </cell>
          <cell r="C1124">
            <v>0</v>
          </cell>
          <cell r="D1124">
            <v>0.09</v>
          </cell>
          <cell r="E1124">
            <v>0.74</v>
          </cell>
          <cell r="F1124">
            <v>0.62517999999999996</v>
          </cell>
          <cell r="G1124">
            <v>0.36521200866604764</v>
          </cell>
        </row>
        <row r="1125">
          <cell r="A1125">
            <v>6.3179999999999996</v>
          </cell>
          <cell r="B1125">
            <v>0</v>
          </cell>
          <cell r="C1125">
            <v>0</v>
          </cell>
          <cell r="D1125">
            <v>0.13</v>
          </cell>
          <cell r="E1125">
            <v>2.4700000000000002</v>
          </cell>
          <cell r="F1125">
            <v>1.26247</v>
          </cell>
          <cell r="G1125">
            <v>0.25071225071225073</v>
          </cell>
        </row>
        <row r="1126">
          <cell r="A1126">
            <v>2.0179999999999998</v>
          </cell>
          <cell r="B1126">
            <v>0</v>
          </cell>
          <cell r="C1126">
            <v>0</v>
          </cell>
          <cell r="D1126">
            <v>0.12</v>
          </cell>
          <cell r="E1126">
            <v>1.93</v>
          </cell>
          <cell r="F1126">
            <v>0.48110999999999998</v>
          </cell>
          <cell r="G1126">
            <v>0.48166501486620422</v>
          </cell>
        </row>
        <row r="1127">
          <cell r="A1127">
            <v>8.4849999999999994</v>
          </cell>
          <cell r="B1127">
            <v>0</v>
          </cell>
          <cell r="C1127">
            <v>1</v>
          </cell>
          <cell r="D1127">
            <v>0.11</v>
          </cell>
          <cell r="E1127">
            <v>1.7</v>
          </cell>
          <cell r="F1127">
            <v>2.0183200000000001</v>
          </cell>
          <cell r="G1127">
            <v>0.31620506776664703</v>
          </cell>
        </row>
        <row r="1128">
          <cell r="A1128">
            <v>7.3460000000000001</v>
          </cell>
          <cell r="B1128">
            <v>0</v>
          </cell>
          <cell r="C1128">
            <v>1</v>
          </cell>
          <cell r="D1128">
            <v>0.08</v>
          </cell>
          <cell r="E1128">
            <v>1.0900000000000001</v>
          </cell>
          <cell r="F1128">
            <v>1.3387800000000001</v>
          </cell>
          <cell r="G1128">
            <v>0.43057446229240398</v>
          </cell>
        </row>
        <row r="1129">
          <cell r="A1129">
            <v>3.3969999999999998</v>
          </cell>
          <cell r="B1129">
            <v>1</v>
          </cell>
          <cell r="C1129">
            <v>0</v>
          </cell>
          <cell r="D1129">
            <v>0.11</v>
          </cell>
          <cell r="E1129">
            <v>2.25</v>
          </cell>
          <cell r="F1129">
            <v>0.74804999999999999</v>
          </cell>
          <cell r="G1129">
            <v>0.31204003532528707</v>
          </cell>
        </row>
        <row r="1130">
          <cell r="A1130">
            <v>4.3585000000000003</v>
          </cell>
          <cell r="B1130">
            <v>0</v>
          </cell>
          <cell r="C1130">
            <v>0</v>
          </cell>
          <cell r="D1130">
            <v>0.23</v>
          </cell>
          <cell r="E1130">
            <v>1.81</v>
          </cell>
          <cell r="F1130">
            <v>1.00424</v>
          </cell>
          <cell r="G1130">
            <v>0.308936560743375</v>
          </cell>
        </row>
        <row r="1131">
          <cell r="A1131">
            <v>7.9610000000000003</v>
          </cell>
          <cell r="B1131">
            <v>0</v>
          </cell>
          <cell r="C1131">
            <v>1</v>
          </cell>
          <cell r="D1131">
            <v>0.3</v>
          </cell>
          <cell r="E1131">
            <v>2.56</v>
          </cell>
          <cell r="F1131">
            <v>2.0695000000000001</v>
          </cell>
          <cell r="G1131">
            <v>0.2948122095214169</v>
          </cell>
        </row>
        <row r="1132">
          <cell r="A1132">
            <v>5.9969999999999999</v>
          </cell>
          <cell r="B1132">
            <v>0</v>
          </cell>
          <cell r="C1132">
            <v>1</v>
          </cell>
          <cell r="D1132">
            <v>0.12</v>
          </cell>
          <cell r="E1132">
            <v>2.69</v>
          </cell>
          <cell r="F1132">
            <v>1.7549300000000001</v>
          </cell>
          <cell r="G1132">
            <v>0.34167083541770887</v>
          </cell>
        </row>
        <row r="1133">
          <cell r="A1133">
            <v>6.73</v>
          </cell>
          <cell r="B1133">
            <v>0</v>
          </cell>
          <cell r="C1133">
            <v>1</v>
          </cell>
          <cell r="D1133">
            <v>7.0000000000000007E-2</v>
          </cell>
          <cell r="E1133">
            <v>1.4444588470906603</v>
          </cell>
          <cell r="F1133">
            <v>1.4374400000000001</v>
          </cell>
          <cell r="G1133">
            <v>0.28216939078751857</v>
          </cell>
        </row>
        <row r="1134">
          <cell r="A1134">
            <v>6.1959999999999997</v>
          </cell>
          <cell r="B1134">
            <v>0</v>
          </cell>
          <cell r="C1134">
            <v>0</v>
          </cell>
          <cell r="D1134">
            <v>0.03</v>
          </cell>
          <cell r="E1134">
            <v>1.31</v>
          </cell>
          <cell r="F1134">
            <v>1.4593799999999999</v>
          </cell>
          <cell r="G1134">
            <v>0.30455132343447389</v>
          </cell>
        </row>
        <row r="1135">
          <cell r="A1135">
            <v>2.4119999999999999</v>
          </cell>
          <cell r="B1135">
            <v>0</v>
          </cell>
          <cell r="C1135">
            <v>0</v>
          </cell>
          <cell r="D1135">
            <v>0.11</v>
          </cell>
          <cell r="E1135">
            <v>1.7</v>
          </cell>
          <cell r="F1135">
            <v>0.62441000000000002</v>
          </cell>
          <cell r="G1135">
            <v>0.28814262023217246</v>
          </cell>
        </row>
        <row r="1136">
          <cell r="A1136">
            <v>4.1020000000000003</v>
          </cell>
          <cell r="B1136">
            <v>0</v>
          </cell>
          <cell r="C1136">
            <v>0</v>
          </cell>
          <cell r="D1136">
            <v>0.09</v>
          </cell>
          <cell r="E1136">
            <v>1.28</v>
          </cell>
          <cell r="F1136">
            <v>0.79191999999999996</v>
          </cell>
          <cell r="G1136">
            <v>0.29960994636762556</v>
          </cell>
        </row>
        <row r="1137">
          <cell r="A1137">
            <v>1.929</v>
          </cell>
          <cell r="B1137">
            <v>0</v>
          </cell>
          <cell r="C1137">
            <v>0</v>
          </cell>
          <cell r="D1137">
            <v>0.18</v>
          </cell>
          <cell r="E1137">
            <v>0.9</v>
          </cell>
          <cell r="F1137">
            <v>0.8024</v>
          </cell>
          <cell r="G1137">
            <v>0.89631933644375328</v>
          </cell>
        </row>
        <row r="1138">
          <cell r="A1138">
            <v>4.4669999999999996</v>
          </cell>
          <cell r="B1138">
            <v>0</v>
          </cell>
          <cell r="C1138">
            <v>0</v>
          </cell>
          <cell r="D1138">
            <v>0.17</v>
          </cell>
          <cell r="E1138">
            <v>1.6</v>
          </cell>
          <cell r="F1138">
            <v>0.86148000000000002</v>
          </cell>
          <cell r="G1138">
            <v>0.49384374300425343</v>
          </cell>
        </row>
        <row r="1139">
          <cell r="A1139">
            <v>5.1440000000000001</v>
          </cell>
          <cell r="B1139">
            <v>1</v>
          </cell>
          <cell r="C1139">
            <v>0</v>
          </cell>
          <cell r="D1139">
            <v>7.0000000000000007E-2</v>
          </cell>
          <cell r="E1139">
            <v>1.5</v>
          </cell>
          <cell r="F1139">
            <v>1.2636700000000001</v>
          </cell>
          <cell r="G1139">
            <v>0.31940124416796267</v>
          </cell>
        </row>
        <row r="1140">
          <cell r="A1140">
            <v>3.6259999999999999</v>
          </cell>
          <cell r="B1140">
            <v>0</v>
          </cell>
          <cell r="C1140">
            <v>0</v>
          </cell>
          <cell r="D1140">
            <v>0.17</v>
          </cell>
          <cell r="E1140">
            <v>2.2400000000000002</v>
          </cell>
          <cell r="F1140">
            <v>0.80732999999999999</v>
          </cell>
          <cell r="G1140">
            <v>0.39602868174296746</v>
          </cell>
        </row>
        <row r="1141">
          <cell r="A1141">
            <v>3.8570000000000002</v>
          </cell>
          <cell r="B1141">
            <v>0</v>
          </cell>
          <cell r="C1141">
            <v>0</v>
          </cell>
          <cell r="D1141">
            <v>0.14000000000000001</v>
          </cell>
          <cell r="E1141">
            <v>2.98</v>
          </cell>
          <cell r="F1141">
            <v>0.66949000000000003</v>
          </cell>
          <cell r="G1141">
            <v>0.41431164117189523</v>
          </cell>
        </row>
        <row r="1142">
          <cell r="A1142">
            <v>8.6579999999999995</v>
          </cell>
          <cell r="B1142">
            <v>0</v>
          </cell>
          <cell r="C1142">
            <v>1</v>
          </cell>
          <cell r="D1142">
            <v>0.12</v>
          </cell>
          <cell r="E1142">
            <v>1.1499999999999999</v>
          </cell>
          <cell r="F1142">
            <v>1.21099</v>
          </cell>
          <cell r="G1142">
            <v>0.527951027951028</v>
          </cell>
        </row>
        <row r="1143">
          <cell r="A1143">
            <v>3.6749999999999998</v>
          </cell>
          <cell r="B1143">
            <v>0</v>
          </cell>
          <cell r="C1143">
            <v>0</v>
          </cell>
          <cell r="D1143">
            <v>0.24</v>
          </cell>
          <cell r="E1143">
            <v>0.56999999999999995</v>
          </cell>
          <cell r="F1143">
            <v>0.72426999999999997</v>
          </cell>
          <cell r="G1143">
            <v>0.38421768707482995</v>
          </cell>
        </row>
        <row r="1144">
          <cell r="A1144">
            <v>4.3540000000000001</v>
          </cell>
          <cell r="B1144">
            <v>1</v>
          </cell>
          <cell r="C1144">
            <v>0</v>
          </cell>
          <cell r="D1144">
            <v>0.2</v>
          </cell>
          <cell r="E1144">
            <v>2.65</v>
          </cell>
          <cell r="F1144">
            <v>0.84650999999999998</v>
          </cell>
          <cell r="G1144">
            <v>0.44120349104271933</v>
          </cell>
        </row>
        <row r="1145">
          <cell r="A1145">
            <v>7.2035</v>
          </cell>
          <cell r="B1145">
            <v>0</v>
          </cell>
          <cell r="C1145">
            <v>0</v>
          </cell>
          <cell r="D1145">
            <v>0.51</v>
          </cell>
          <cell r="E1145">
            <v>2.77</v>
          </cell>
          <cell r="F1145">
            <v>1.4584699999999999</v>
          </cell>
          <cell r="G1145">
            <v>0.24078572915943638</v>
          </cell>
        </row>
        <row r="1146">
          <cell r="A1146">
            <v>4.5289999999999999</v>
          </cell>
          <cell r="B1146">
            <v>0</v>
          </cell>
          <cell r="C1146">
            <v>0</v>
          </cell>
          <cell r="D1146">
            <v>0.25</v>
          </cell>
          <cell r="E1146">
            <v>2.0499999999999998</v>
          </cell>
          <cell r="F1146">
            <v>1.21099</v>
          </cell>
          <cell r="G1146">
            <v>0.39854272466328106</v>
          </cell>
        </row>
        <row r="1147">
          <cell r="A1147">
            <v>1.9185000000000001</v>
          </cell>
          <cell r="B1147">
            <v>0</v>
          </cell>
          <cell r="C1147">
            <v>0</v>
          </cell>
          <cell r="D1147">
            <v>7.0000000000000007E-2</v>
          </cell>
          <cell r="E1147">
            <v>2.2000000000000002</v>
          </cell>
          <cell r="F1147">
            <v>0.32574999999999998</v>
          </cell>
          <cell r="G1147">
            <v>0.42715663278603072</v>
          </cell>
        </row>
        <row r="1148">
          <cell r="A1148">
            <v>3.13</v>
          </cell>
          <cell r="B1148">
            <v>0</v>
          </cell>
          <cell r="C1148">
            <v>0</v>
          </cell>
          <cell r="D1148">
            <v>0.22</v>
          </cell>
          <cell r="E1148">
            <v>1</v>
          </cell>
          <cell r="F1148">
            <v>0.99116000000000004</v>
          </cell>
          <cell r="G1148">
            <v>0.28753993610223644</v>
          </cell>
        </row>
        <row r="1149">
          <cell r="A1149">
            <v>5.931</v>
          </cell>
          <cell r="B1149">
            <v>0</v>
          </cell>
          <cell r="C1149">
            <v>0</v>
          </cell>
          <cell r="D1149">
            <v>0.12</v>
          </cell>
          <cell r="E1149">
            <v>0.81</v>
          </cell>
          <cell r="F1149">
            <v>1.30965</v>
          </cell>
          <cell r="G1149">
            <v>0.36519979767324229</v>
          </cell>
        </row>
        <row r="1150">
          <cell r="A1150">
            <v>5.1660000000000004</v>
          </cell>
          <cell r="B1150">
            <v>0</v>
          </cell>
          <cell r="C1150">
            <v>0</v>
          </cell>
          <cell r="D1150">
            <v>0.24</v>
          </cell>
          <cell r="E1150">
            <v>0.84</v>
          </cell>
          <cell r="F1150">
            <v>0.78349999999999997</v>
          </cell>
          <cell r="G1150">
            <v>0.57839721254355392</v>
          </cell>
        </row>
        <row r="1151">
          <cell r="A1151">
            <v>6.7904999999999998</v>
          </cell>
          <cell r="B1151">
            <v>0</v>
          </cell>
          <cell r="C1151">
            <v>0</v>
          </cell>
          <cell r="D1151">
            <v>0.21</v>
          </cell>
          <cell r="E1151">
            <v>2.4900000000000002</v>
          </cell>
          <cell r="F1151">
            <v>1.3189900000000001</v>
          </cell>
          <cell r="G1151">
            <v>0.22317944186731464</v>
          </cell>
        </row>
        <row r="1152">
          <cell r="A1152">
            <v>5.4610000000000003</v>
          </cell>
          <cell r="B1152">
            <v>0</v>
          </cell>
          <cell r="C1152">
            <v>0</v>
          </cell>
          <cell r="D1152">
            <v>0.14000000000000001</v>
          </cell>
          <cell r="E1152">
            <v>2.21</v>
          </cell>
          <cell r="F1152">
            <v>1.9784999999999999</v>
          </cell>
          <cell r="G1152">
            <v>-8.4966123420618933E-2</v>
          </cell>
        </row>
        <row r="1153">
          <cell r="A1153">
            <v>8.0295000000000005</v>
          </cell>
          <cell r="B1153">
            <v>0</v>
          </cell>
          <cell r="C1153">
            <v>0</v>
          </cell>
          <cell r="D1153">
            <v>0.23</v>
          </cell>
          <cell r="E1153">
            <v>1.4</v>
          </cell>
          <cell r="F1153">
            <v>1.6530100000000001</v>
          </cell>
          <cell r="G1153">
            <v>0.29248396537766985</v>
          </cell>
        </row>
        <row r="1154">
          <cell r="A1154">
            <v>6.0750000000000002</v>
          </cell>
          <cell r="B1154">
            <v>0</v>
          </cell>
          <cell r="C1154">
            <v>0</v>
          </cell>
          <cell r="D1154">
            <v>0.16</v>
          </cell>
          <cell r="E1154">
            <v>1.98</v>
          </cell>
          <cell r="F1154">
            <v>1.359</v>
          </cell>
          <cell r="G1154">
            <v>0.24510288065843622</v>
          </cell>
        </row>
        <row r="1155">
          <cell r="A1155">
            <v>4.4690000000000003</v>
          </cell>
          <cell r="B1155">
            <v>0</v>
          </cell>
          <cell r="C1155">
            <v>0</v>
          </cell>
          <cell r="D1155">
            <v>0.57999999999999996</v>
          </cell>
          <cell r="E1155">
            <v>1.89</v>
          </cell>
          <cell r="F1155">
            <v>1.4085000000000001</v>
          </cell>
          <cell r="G1155">
            <v>0.29089281718505255</v>
          </cell>
        </row>
        <row r="1156">
          <cell r="A1156">
            <v>6.806</v>
          </cell>
          <cell r="B1156">
            <v>0</v>
          </cell>
          <cell r="C1156">
            <v>0</v>
          </cell>
          <cell r="D1156">
            <v>0.16</v>
          </cell>
          <cell r="E1156">
            <v>0.6</v>
          </cell>
          <cell r="F1156">
            <v>1.22631</v>
          </cell>
          <cell r="G1156">
            <v>0.36937995885982955</v>
          </cell>
        </row>
        <row r="1157">
          <cell r="A1157">
            <v>3.4239999999999999</v>
          </cell>
          <cell r="B1157">
            <v>0</v>
          </cell>
          <cell r="C1157">
            <v>0</v>
          </cell>
          <cell r="D1157">
            <v>0.18</v>
          </cell>
          <cell r="E1157">
            <v>1.39</v>
          </cell>
          <cell r="F1157">
            <v>1.091</v>
          </cell>
          <cell r="G1157">
            <v>9.7838785046728979E-2</v>
          </cell>
        </row>
        <row r="1158">
          <cell r="A1158">
            <v>4.47</v>
          </cell>
          <cell r="B1158">
            <v>1</v>
          </cell>
          <cell r="C1158">
            <v>0</v>
          </cell>
          <cell r="D1158">
            <v>0.11</v>
          </cell>
          <cell r="E1158">
            <v>0.26</v>
          </cell>
          <cell r="F1158">
            <v>0.50599000000000005</v>
          </cell>
          <cell r="G1158">
            <v>0.60402684563758402</v>
          </cell>
        </row>
        <row r="1159">
          <cell r="A1159">
            <v>4.5140000000000002</v>
          </cell>
          <cell r="B1159">
            <v>1</v>
          </cell>
          <cell r="C1159">
            <v>0</v>
          </cell>
          <cell r="D1159">
            <v>0.08</v>
          </cell>
          <cell r="E1159">
            <v>1.0585114738006995</v>
          </cell>
          <cell r="F1159">
            <v>0.52066999999999997</v>
          </cell>
          <cell r="G1159">
            <v>0.59636685866194061</v>
          </cell>
        </row>
        <row r="1160">
          <cell r="A1160">
            <v>5.32</v>
          </cell>
          <cell r="B1160">
            <v>0</v>
          </cell>
          <cell r="C1160">
            <v>0</v>
          </cell>
          <cell r="D1160">
            <v>0.09</v>
          </cell>
          <cell r="E1160">
            <v>0.95</v>
          </cell>
          <cell r="F1160">
            <v>0.67428999999999994</v>
          </cell>
          <cell r="G1160">
            <v>0.56898496240601504</v>
          </cell>
        </row>
        <row r="1161">
          <cell r="A1161">
            <v>7.6639999999999997</v>
          </cell>
          <cell r="B1161">
            <v>0</v>
          </cell>
          <cell r="C1161">
            <v>0</v>
          </cell>
          <cell r="D1161">
            <v>0.17</v>
          </cell>
          <cell r="E1161">
            <v>1.31</v>
          </cell>
          <cell r="F1161">
            <v>0.88249999999999995</v>
          </cell>
          <cell r="G1161">
            <v>0.65461899791231737</v>
          </cell>
        </row>
        <row r="1162">
          <cell r="A1162">
            <v>2.9279999999999999</v>
          </cell>
          <cell r="B1162">
            <v>0</v>
          </cell>
          <cell r="C1162">
            <v>0</v>
          </cell>
          <cell r="D1162">
            <v>0.09</v>
          </cell>
          <cell r="E1162">
            <v>1.1299999999999999</v>
          </cell>
          <cell r="F1162">
            <v>0.62256</v>
          </cell>
          <cell r="G1162">
            <v>0.33572404371584702</v>
          </cell>
        </row>
        <row r="1163">
          <cell r="A1163">
            <v>6.69</v>
          </cell>
          <cell r="B1163">
            <v>0</v>
          </cell>
          <cell r="C1163">
            <v>0</v>
          </cell>
          <cell r="D1163">
            <v>0.3</v>
          </cell>
          <cell r="E1163">
            <v>2.6</v>
          </cell>
          <cell r="F1163">
            <v>1.3394999999999999</v>
          </cell>
          <cell r="G1163">
            <v>0.22421524663677128</v>
          </cell>
        </row>
        <row r="1164">
          <cell r="A1164">
            <v>6.165</v>
          </cell>
          <cell r="B1164">
            <v>0</v>
          </cell>
          <cell r="C1164">
            <v>0</v>
          </cell>
          <cell r="D1164">
            <v>0.06</v>
          </cell>
          <cell r="E1164">
            <v>1.28</v>
          </cell>
          <cell r="F1164">
            <v>0.74297999999999997</v>
          </cell>
          <cell r="G1164">
            <v>0.72895377128953764</v>
          </cell>
        </row>
        <row r="1165">
          <cell r="A1165">
            <v>1.0640000000000001</v>
          </cell>
          <cell r="B1165">
            <v>0</v>
          </cell>
          <cell r="C1165">
            <v>0</v>
          </cell>
          <cell r="D1165">
            <v>0.05</v>
          </cell>
          <cell r="E1165">
            <v>1.64</v>
          </cell>
          <cell r="F1165">
            <v>0.36082999999999998</v>
          </cell>
          <cell r="G1165">
            <v>0.66353383458646609</v>
          </cell>
        </row>
        <row r="1166">
          <cell r="A1166">
            <v>8.9109999999999996</v>
          </cell>
          <cell r="B1166">
            <v>0</v>
          </cell>
          <cell r="C1166">
            <v>0</v>
          </cell>
          <cell r="D1166">
            <v>0.11</v>
          </cell>
          <cell r="E1166">
            <v>1.1399999999999999</v>
          </cell>
          <cell r="F1166">
            <v>1.09137</v>
          </cell>
          <cell r="G1166">
            <v>0.60206486365166656</v>
          </cell>
        </row>
        <row r="1167">
          <cell r="A1167">
            <v>6.2640000000000002</v>
          </cell>
          <cell r="B1167">
            <v>0</v>
          </cell>
          <cell r="C1167">
            <v>0</v>
          </cell>
          <cell r="D1167">
            <v>0.19</v>
          </cell>
          <cell r="E1167">
            <v>1.5</v>
          </cell>
          <cell r="F1167">
            <v>1.0318400000000001</v>
          </cell>
          <cell r="G1167">
            <v>0.49137931034482757</v>
          </cell>
        </row>
        <row r="1168">
          <cell r="A1168">
            <v>2.4159999999999999</v>
          </cell>
          <cell r="B1168">
            <v>0</v>
          </cell>
          <cell r="C1168">
            <v>0</v>
          </cell>
          <cell r="D1168">
            <v>0.16</v>
          </cell>
          <cell r="E1168">
            <v>1.52</v>
          </cell>
          <cell r="F1168">
            <v>0.75899000000000005</v>
          </cell>
          <cell r="G1168">
            <v>0.29346026490066224</v>
          </cell>
        </row>
        <row r="1169">
          <cell r="A1169">
            <v>6.234</v>
          </cell>
          <cell r="B1169">
            <v>0</v>
          </cell>
          <cell r="C1169">
            <v>0</v>
          </cell>
          <cell r="D1169">
            <v>0.22</v>
          </cell>
          <cell r="E1169">
            <v>2.23</v>
          </cell>
          <cell r="F1169">
            <v>1.23068</v>
          </cell>
          <cell r="G1169">
            <v>0.53128007699711255</v>
          </cell>
        </row>
        <row r="1170">
          <cell r="A1170">
            <v>5.181</v>
          </cell>
          <cell r="B1170">
            <v>0</v>
          </cell>
          <cell r="C1170">
            <v>0</v>
          </cell>
          <cell r="D1170">
            <v>0.09</v>
          </cell>
          <cell r="E1170">
            <v>1.44</v>
          </cell>
          <cell r="F1170">
            <v>1.20919</v>
          </cell>
          <cell r="G1170">
            <v>0.3290870488322718</v>
          </cell>
        </row>
        <row r="1171">
          <cell r="A1171">
            <v>1.1214999999999999</v>
          </cell>
          <cell r="B1171">
            <v>0</v>
          </cell>
          <cell r="C1171">
            <v>0</v>
          </cell>
          <cell r="D1171">
            <v>0.21</v>
          </cell>
          <cell r="E1171">
            <v>1.7968302908532996</v>
          </cell>
          <cell r="F1171">
            <v>0.84294999999999998</v>
          </cell>
          <cell r="G1171">
            <v>-0.40882746321890329</v>
          </cell>
        </row>
        <row r="1172">
          <cell r="A1172">
            <v>8.2944999999999993</v>
          </cell>
          <cell r="B1172">
            <v>0</v>
          </cell>
          <cell r="C1172">
            <v>0</v>
          </cell>
          <cell r="D1172">
            <v>0.41</v>
          </cell>
          <cell r="E1172">
            <v>1.96</v>
          </cell>
          <cell r="F1172">
            <v>2.2330000000000001</v>
          </cell>
          <cell r="G1172">
            <v>-9.4641027186689979E-3</v>
          </cell>
        </row>
        <row r="1173">
          <cell r="A1173">
            <v>3.4805000000000001</v>
          </cell>
          <cell r="B1173">
            <v>1</v>
          </cell>
          <cell r="C1173">
            <v>0</v>
          </cell>
          <cell r="D1173">
            <v>0.22</v>
          </cell>
          <cell r="E1173">
            <v>2.69</v>
          </cell>
          <cell r="F1173">
            <v>1.02159</v>
          </cell>
          <cell r="G1173">
            <v>0.2664847004740698</v>
          </cell>
        </row>
        <row r="1174">
          <cell r="A1174">
            <v>5.1944999999999997</v>
          </cell>
          <cell r="B1174">
            <v>0</v>
          </cell>
          <cell r="C1174">
            <v>0</v>
          </cell>
          <cell r="D1174">
            <v>0.09</v>
          </cell>
          <cell r="E1174">
            <v>1.31</v>
          </cell>
          <cell r="F1174">
            <v>1.3146</v>
          </cell>
          <cell r="G1174">
            <v>0.31023197612859754</v>
          </cell>
        </row>
        <row r="1175">
          <cell r="A1175">
            <v>5.6115000000000004</v>
          </cell>
          <cell r="B1175">
            <v>0</v>
          </cell>
          <cell r="C1175">
            <v>1</v>
          </cell>
          <cell r="D1175">
            <v>0.36</v>
          </cell>
          <cell r="E1175">
            <v>2.39</v>
          </cell>
          <cell r="F1175">
            <v>1.48824</v>
          </cell>
          <cell r="G1175">
            <v>0.33119486768243783</v>
          </cell>
        </row>
        <row r="1176">
          <cell r="A1176">
            <v>3.9740000000000002</v>
          </cell>
          <cell r="B1176">
            <v>0</v>
          </cell>
          <cell r="C1176">
            <v>0</v>
          </cell>
          <cell r="D1176">
            <v>0.31</v>
          </cell>
          <cell r="E1176">
            <v>1.57234945075837</v>
          </cell>
          <cell r="F1176">
            <v>0.91679999999999995</v>
          </cell>
          <cell r="G1176">
            <v>0.36562657272269755</v>
          </cell>
        </row>
        <row r="1177">
          <cell r="A1177">
            <v>3.3325</v>
          </cell>
          <cell r="B1177">
            <v>0</v>
          </cell>
          <cell r="C1177">
            <v>0</v>
          </cell>
          <cell r="D1177">
            <v>0.21</v>
          </cell>
          <cell r="E1177">
            <v>1.01</v>
          </cell>
          <cell r="F1177">
            <v>0.71801999999999999</v>
          </cell>
          <cell r="G1177">
            <v>0.48837209302325579</v>
          </cell>
        </row>
        <row r="1178">
          <cell r="A1178">
            <v>2.3889999999999998</v>
          </cell>
          <cell r="B1178">
            <v>1</v>
          </cell>
          <cell r="C1178">
            <v>0</v>
          </cell>
          <cell r="D1178">
            <v>0.19</v>
          </cell>
          <cell r="E1178">
            <v>2.2999999999999998</v>
          </cell>
          <cell r="F1178">
            <v>0.63234000000000001</v>
          </cell>
          <cell r="G1178">
            <v>4.0602762662201766E-2</v>
          </cell>
        </row>
        <row r="1179">
          <cell r="A1179">
            <v>13.326000000000001</v>
          </cell>
          <cell r="B1179">
            <v>0</v>
          </cell>
          <cell r="C1179">
            <v>0</v>
          </cell>
          <cell r="D1179">
            <v>0.33</v>
          </cell>
          <cell r="E1179">
            <v>1.59</v>
          </cell>
          <cell r="F1179">
            <v>1.32927</v>
          </cell>
          <cell r="G1179">
            <v>0.63147230977037361</v>
          </cell>
        </row>
        <row r="1180">
          <cell r="A1180">
            <v>3.7810000000000001</v>
          </cell>
          <cell r="B1180">
            <v>0</v>
          </cell>
          <cell r="C1180">
            <v>0</v>
          </cell>
          <cell r="D1180">
            <v>0.18</v>
          </cell>
          <cell r="E1180">
            <v>1.59</v>
          </cell>
          <cell r="F1180">
            <v>0.87624000000000002</v>
          </cell>
          <cell r="G1180">
            <v>0.33377413382702986</v>
          </cell>
        </row>
        <row r="1181">
          <cell r="A1181">
            <v>2.6619999999999999</v>
          </cell>
          <cell r="B1181">
            <v>1</v>
          </cell>
          <cell r="C1181">
            <v>0</v>
          </cell>
          <cell r="D1181">
            <v>0.21</v>
          </cell>
          <cell r="E1181">
            <v>1.31</v>
          </cell>
          <cell r="F1181">
            <v>0.67244000000000004</v>
          </cell>
          <cell r="G1181">
            <v>0.40007513148009016</v>
          </cell>
        </row>
        <row r="1182">
          <cell r="A1182">
            <v>9.7089999999999996</v>
          </cell>
          <cell r="B1182">
            <v>0</v>
          </cell>
          <cell r="C1182">
            <v>0</v>
          </cell>
          <cell r="D1182">
            <v>7.0000000000000007E-2</v>
          </cell>
          <cell r="E1182">
            <v>2.27</v>
          </cell>
          <cell r="F1182">
            <v>1.34842</v>
          </cell>
          <cell r="G1182">
            <v>0.52085693686270473</v>
          </cell>
        </row>
        <row r="1183">
          <cell r="A1183">
            <v>3.1215000000000002</v>
          </cell>
          <cell r="B1183">
            <v>0</v>
          </cell>
          <cell r="C1183">
            <v>1</v>
          </cell>
          <cell r="D1183">
            <v>0.1</v>
          </cell>
          <cell r="E1183">
            <v>2.38</v>
          </cell>
          <cell r="F1183">
            <v>0.62009000000000003</v>
          </cell>
          <cell r="G1183">
            <v>0.32980938651289443</v>
          </cell>
        </row>
        <row r="1184">
          <cell r="A1184">
            <v>5.3964999999999996</v>
          </cell>
          <cell r="B1184">
            <v>1</v>
          </cell>
          <cell r="C1184">
            <v>0</v>
          </cell>
          <cell r="D1184">
            <v>0.18</v>
          </cell>
          <cell r="E1184">
            <v>1.54</v>
          </cell>
          <cell r="F1184">
            <v>0.70789000000000002</v>
          </cell>
          <cell r="G1184">
            <v>0.68850180672658212</v>
          </cell>
        </row>
        <row r="1185">
          <cell r="A1185">
            <v>1.6595</v>
          </cell>
          <cell r="B1185">
            <v>0</v>
          </cell>
          <cell r="C1185">
            <v>0</v>
          </cell>
          <cell r="D1185">
            <v>0.08</v>
          </cell>
          <cell r="E1185">
            <v>1.19</v>
          </cell>
          <cell r="F1185">
            <v>0.52576999999999996</v>
          </cell>
          <cell r="G1185">
            <v>9.5510695992768915E-2</v>
          </cell>
        </row>
        <row r="1186">
          <cell r="A1186">
            <v>1.8049999999999999</v>
          </cell>
          <cell r="B1186">
            <v>0</v>
          </cell>
          <cell r="C1186">
            <v>0</v>
          </cell>
          <cell r="D1186">
            <v>0.35</v>
          </cell>
          <cell r="E1186">
            <v>1.71</v>
          </cell>
          <cell r="F1186">
            <v>1.2995000000000001</v>
          </cell>
          <cell r="G1186">
            <v>1.9944598337950138E-2</v>
          </cell>
        </row>
        <row r="1187">
          <cell r="A1187">
            <v>2.9009999999999998</v>
          </cell>
          <cell r="B1187">
            <v>0</v>
          </cell>
          <cell r="C1187">
            <v>0</v>
          </cell>
          <cell r="D1187">
            <v>0.42</v>
          </cell>
          <cell r="E1187">
            <v>0.43</v>
          </cell>
          <cell r="F1187">
            <v>1.1165</v>
          </cell>
          <cell r="G1187">
            <v>-2.3784901758014482E-2</v>
          </cell>
        </row>
        <row r="1188">
          <cell r="A1188">
            <v>1.7955000000000001</v>
          </cell>
          <cell r="B1188">
            <v>0</v>
          </cell>
          <cell r="C1188">
            <v>0</v>
          </cell>
          <cell r="D1188">
            <v>0.33</v>
          </cell>
          <cell r="E1188">
            <v>1.67</v>
          </cell>
          <cell r="F1188">
            <v>0.65974999999999995</v>
          </cell>
          <cell r="G1188">
            <v>0.30214424951267055</v>
          </cell>
        </row>
        <row r="1189">
          <cell r="A1189">
            <v>4.6900000000000004</v>
          </cell>
          <cell r="B1189">
            <v>1</v>
          </cell>
          <cell r="C1189">
            <v>0</v>
          </cell>
          <cell r="D1189">
            <v>0.22</v>
          </cell>
          <cell r="E1189">
            <v>0.72</v>
          </cell>
          <cell r="F1189">
            <v>0.88609000000000004</v>
          </cell>
          <cell r="G1189">
            <v>0.31513859275053302</v>
          </cell>
        </row>
        <row r="1190">
          <cell r="A1190">
            <v>3.6595</v>
          </cell>
          <cell r="B1190">
            <v>1</v>
          </cell>
          <cell r="C1190">
            <v>0</v>
          </cell>
          <cell r="D1190">
            <v>0.21</v>
          </cell>
          <cell r="E1190">
            <v>1.1000000000000001</v>
          </cell>
          <cell r="F1190">
            <v>0.7581</v>
          </cell>
          <cell r="G1190">
            <v>0.32422462084984288</v>
          </cell>
        </row>
        <row r="1191">
          <cell r="A1191">
            <v>4.5259999999999998</v>
          </cell>
          <cell r="B1191">
            <v>0</v>
          </cell>
          <cell r="C1191">
            <v>1</v>
          </cell>
          <cell r="D1191">
            <v>0.06</v>
          </cell>
          <cell r="E1191">
            <v>2.85</v>
          </cell>
          <cell r="F1191">
            <v>0.72426999999999997</v>
          </cell>
          <cell r="G1191">
            <v>0.44012372956252765</v>
          </cell>
        </row>
        <row r="1192">
          <cell r="A1192">
            <v>2.67</v>
          </cell>
          <cell r="B1192">
            <v>0</v>
          </cell>
          <cell r="C1192">
            <v>0</v>
          </cell>
          <cell r="D1192">
            <v>0.67</v>
          </cell>
          <cell r="E1192">
            <v>1.01</v>
          </cell>
          <cell r="F1192">
            <v>2.2142200000000001</v>
          </cell>
          <cell r="G1192">
            <v>-1.3198501872659176</v>
          </cell>
        </row>
        <row r="1193">
          <cell r="A1193">
            <v>8.5589999999999993</v>
          </cell>
          <cell r="B1193">
            <v>0</v>
          </cell>
          <cell r="C1193">
            <v>0</v>
          </cell>
          <cell r="D1193">
            <v>0.15</v>
          </cell>
          <cell r="E1193">
            <v>1.83</v>
          </cell>
          <cell r="F1193">
            <v>1.3144199999999999</v>
          </cell>
          <cell r="G1193">
            <v>0.65451571445262302</v>
          </cell>
        </row>
        <row r="1194">
          <cell r="A1194">
            <v>3.0070000000000001</v>
          </cell>
          <cell r="B1194">
            <v>0</v>
          </cell>
          <cell r="C1194">
            <v>0</v>
          </cell>
          <cell r="D1194">
            <v>0.43</v>
          </cell>
          <cell r="E1194">
            <v>1.02</v>
          </cell>
          <cell r="F1194">
            <v>0.89593999999999996</v>
          </cell>
          <cell r="G1194">
            <v>-5.3209178583305617E-3</v>
          </cell>
        </row>
        <row r="1195">
          <cell r="A1195">
            <v>1.5169999999999999</v>
          </cell>
          <cell r="B1195">
            <v>0</v>
          </cell>
          <cell r="C1195">
            <v>0</v>
          </cell>
          <cell r="D1195">
            <v>0.08</v>
          </cell>
          <cell r="E1195">
            <v>1.68</v>
          </cell>
          <cell r="F1195">
            <v>0.57103000000000004</v>
          </cell>
          <cell r="G1195">
            <v>-0.27027027027027029</v>
          </cell>
        </row>
        <row r="1196">
          <cell r="A1196">
            <v>3.7050000000000001</v>
          </cell>
          <cell r="B1196">
            <v>0</v>
          </cell>
          <cell r="C1196">
            <v>0</v>
          </cell>
          <cell r="D1196">
            <v>0.19</v>
          </cell>
          <cell r="E1196">
            <v>1.5</v>
          </cell>
          <cell r="F1196">
            <v>0.94516</v>
          </cell>
          <cell r="G1196">
            <v>0.18164642375168691</v>
          </cell>
        </row>
        <row r="1197">
          <cell r="A1197">
            <v>2.552</v>
          </cell>
          <cell r="B1197">
            <v>0</v>
          </cell>
          <cell r="C1197">
            <v>0</v>
          </cell>
          <cell r="D1197">
            <v>0.17</v>
          </cell>
          <cell r="E1197">
            <v>1.51</v>
          </cell>
          <cell r="F1197">
            <v>0.74785999999999997</v>
          </cell>
          <cell r="G1197">
            <v>0.23079937304075235</v>
          </cell>
        </row>
        <row r="1198">
          <cell r="A1198">
            <v>1.3839999999999999</v>
          </cell>
          <cell r="B1198">
            <v>0</v>
          </cell>
          <cell r="C1198">
            <v>0</v>
          </cell>
          <cell r="D1198">
            <v>0.13</v>
          </cell>
          <cell r="E1198">
            <v>2.46</v>
          </cell>
          <cell r="F1198">
            <v>0.32500000000000001</v>
          </cell>
          <cell r="G1198">
            <v>0.20809248554913296</v>
          </cell>
        </row>
        <row r="1199">
          <cell r="A1199">
            <v>5.8410000000000002</v>
          </cell>
          <cell r="B1199">
            <v>0</v>
          </cell>
          <cell r="C1199">
            <v>0</v>
          </cell>
          <cell r="D1199">
            <v>0.21</v>
          </cell>
          <cell r="E1199">
            <v>1.32</v>
          </cell>
          <cell r="F1199">
            <v>0.97531000000000001</v>
          </cell>
          <cell r="G1199">
            <v>0.41568224619072075</v>
          </cell>
        </row>
        <row r="1200">
          <cell r="A1200">
            <v>4.5810000000000004</v>
          </cell>
          <cell r="B1200">
            <v>0</v>
          </cell>
          <cell r="C1200">
            <v>0</v>
          </cell>
          <cell r="D1200">
            <v>0.1</v>
          </cell>
          <cell r="E1200">
            <v>1.06</v>
          </cell>
          <cell r="F1200">
            <v>0.79700000000000004</v>
          </cell>
          <cell r="G1200">
            <v>0.32591137306265006</v>
          </cell>
        </row>
        <row r="1201">
          <cell r="A1201">
            <v>2.7839999999999998</v>
          </cell>
          <cell r="B1201">
            <v>0</v>
          </cell>
          <cell r="C1201">
            <v>0</v>
          </cell>
          <cell r="D1201">
            <v>0.04</v>
          </cell>
          <cell r="E1201">
            <v>1.3</v>
          </cell>
          <cell r="F1201">
            <v>1.1290500000000001</v>
          </cell>
          <cell r="G1201">
            <v>0.89870689655172409</v>
          </cell>
        </row>
        <row r="1202">
          <cell r="A1202">
            <v>2.7625000000000002</v>
          </cell>
          <cell r="B1202">
            <v>0</v>
          </cell>
          <cell r="C1202">
            <v>0</v>
          </cell>
          <cell r="D1202">
            <v>0.13</v>
          </cell>
          <cell r="E1202">
            <v>2.11</v>
          </cell>
          <cell r="F1202">
            <v>1.3805000000000001</v>
          </cell>
          <cell r="G1202">
            <v>0.71149321266968324</v>
          </cell>
        </row>
        <row r="1203">
          <cell r="A1203">
            <v>8.5284999999999993</v>
          </cell>
          <cell r="B1203">
            <v>1</v>
          </cell>
          <cell r="C1203">
            <v>0</v>
          </cell>
          <cell r="D1203">
            <v>0.17</v>
          </cell>
          <cell r="E1203">
            <v>1.38</v>
          </cell>
          <cell r="F1203">
            <v>0.91563000000000005</v>
          </cell>
          <cell r="G1203">
            <v>0.91956381544234045</v>
          </cell>
        </row>
        <row r="1204">
          <cell r="A1204">
            <v>6.7030000000000003</v>
          </cell>
          <cell r="B1204">
            <v>0</v>
          </cell>
          <cell r="C1204">
            <v>0</v>
          </cell>
          <cell r="D1204">
            <v>0.05</v>
          </cell>
          <cell r="E1204">
            <v>1.37</v>
          </cell>
          <cell r="F1204">
            <v>1.1715599999999999</v>
          </cell>
          <cell r="G1204">
            <v>0.38833358197821871</v>
          </cell>
        </row>
        <row r="1205">
          <cell r="A1205">
            <v>3.6844999999999999</v>
          </cell>
          <cell r="B1205">
            <v>0</v>
          </cell>
          <cell r="C1205">
            <v>0</v>
          </cell>
          <cell r="D1205">
            <v>0.24</v>
          </cell>
          <cell r="E1205">
            <v>1.1200000000000001</v>
          </cell>
          <cell r="F1205">
            <v>1.18638</v>
          </cell>
          <cell r="G1205">
            <v>-8.6714615280227988E-2</v>
          </cell>
        </row>
        <row r="1206">
          <cell r="A1206">
            <v>3.7534999999999998</v>
          </cell>
          <cell r="B1206">
            <v>0</v>
          </cell>
          <cell r="C1206">
            <v>1</v>
          </cell>
          <cell r="D1206">
            <v>0.17</v>
          </cell>
          <cell r="E1206">
            <v>1.79</v>
          </cell>
          <cell r="F1206">
            <v>1.1388100000000001</v>
          </cell>
          <cell r="G1206">
            <v>5.2084720927134676E-2</v>
          </cell>
        </row>
        <row r="1207">
          <cell r="A1207">
            <v>5.4515000000000002</v>
          </cell>
          <cell r="B1207">
            <v>0</v>
          </cell>
          <cell r="C1207">
            <v>0</v>
          </cell>
          <cell r="D1207">
            <v>0.15</v>
          </cell>
          <cell r="E1207">
            <v>1.1399999999999999</v>
          </cell>
          <cell r="F1207">
            <v>1.0327900000000001</v>
          </cell>
          <cell r="G1207">
            <v>0.33706319361643583</v>
          </cell>
        </row>
        <row r="1208">
          <cell r="A1208">
            <v>3.0539999999999998</v>
          </cell>
          <cell r="B1208">
            <v>0</v>
          </cell>
          <cell r="C1208">
            <v>0</v>
          </cell>
          <cell r="D1208">
            <v>0.37</v>
          </cell>
          <cell r="E1208">
            <v>1.1499999999999999</v>
          </cell>
          <cell r="F1208">
            <v>1.8636699999999999</v>
          </cell>
          <cell r="G1208">
            <v>-0.41879502292075965</v>
          </cell>
        </row>
        <row r="1209">
          <cell r="A1209">
            <v>11.098000000000001</v>
          </cell>
          <cell r="B1209">
            <v>0</v>
          </cell>
          <cell r="C1209">
            <v>0</v>
          </cell>
          <cell r="D1209">
            <v>0.23</v>
          </cell>
          <cell r="E1209">
            <v>2.08</v>
          </cell>
          <cell r="F1209">
            <v>1.7749299999999999</v>
          </cell>
          <cell r="G1209">
            <v>0.86006487655433406</v>
          </cell>
        </row>
        <row r="1210">
          <cell r="A1210">
            <v>5.7380000000000004</v>
          </cell>
          <cell r="B1210">
            <v>0</v>
          </cell>
          <cell r="C1210">
            <v>0</v>
          </cell>
          <cell r="D1210">
            <v>0.13</v>
          </cell>
          <cell r="E1210">
            <v>1.25</v>
          </cell>
          <cell r="F1210">
            <v>1.82043</v>
          </cell>
          <cell r="G1210">
            <v>0.52422446845590798</v>
          </cell>
        </row>
        <row r="1211">
          <cell r="A1211">
            <v>5.7809999999999997</v>
          </cell>
          <cell r="B1211">
            <v>0</v>
          </cell>
          <cell r="C1211">
            <v>1</v>
          </cell>
          <cell r="D1211">
            <v>0.05</v>
          </cell>
          <cell r="E1211">
            <v>1.47</v>
          </cell>
          <cell r="F1211">
            <v>2.16601</v>
          </cell>
          <cell r="G1211">
            <v>0.53174191316381247</v>
          </cell>
        </row>
        <row r="1212">
          <cell r="A1212">
            <v>8.5589999999999993</v>
          </cell>
          <cell r="B1212">
            <v>0</v>
          </cell>
          <cell r="C1212">
            <v>1</v>
          </cell>
          <cell r="D1212">
            <v>0.24</v>
          </cell>
          <cell r="E1212">
            <v>2.4500000000000002</v>
          </cell>
          <cell r="F1212">
            <v>1.4570000000000001</v>
          </cell>
          <cell r="G1212">
            <v>0.61701133309966116</v>
          </cell>
        </row>
        <row r="1213">
          <cell r="A1213">
            <v>7.6219999999999999</v>
          </cell>
          <cell r="B1213">
            <v>0</v>
          </cell>
          <cell r="C1213">
            <v>1</v>
          </cell>
          <cell r="D1213">
            <v>0.15</v>
          </cell>
          <cell r="E1213">
            <v>1.68</v>
          </cell>
          <cell r="F1213">
            <v>1.6245000000000001</v>
          </cell>
          <cell r="G1213">
            <v>0.3819207557071635</v>
          </cell>
        </row>
        <row r="1214">
          <cell r="A1214">
            <v>5.5069999999999997</v>
          </cell>
          <cell r="B1214">
            <v>0</v>
          </cell>
          <cell r="C1214">
            <v>1</v>
          </cell>
          <cell r="D1214">
            <v>0.2</v>
          </cell>
          <cell r="E1214">
            <v>0.96</v>
          </cell>
          <cell r="F1214">
            <v>0.98455000000000004</v>
          </cell>
          <cell r="G1214">
            <v>0.33956782277101877</v>
          </cell>
        </row>
        <row r="1215">
          <cell r="A1215">
            <v>9.3420000000000005</v>
          </cell>
          <cell r="B1215">
            <v>0</v>
          </cell>
          <cell r="C1215">
            <v>0</v>
          </cell>
          <cell r="D1215">
            <v>0.21</v>
          </cell>
          <cell r="E1215">
            <v>1.4</v>
          </cell>
          <cell r="F1215">
            <v>0.82845000000000002</v>
          </cell>
          <cell r="G1215">
            <v>0.70070648683365444</v>
          </cell>
        </row>
        <row r="1216">
          <cell r="A1216">
            <v>6.6970000000000001</v>
          </cell>
          <cell r="B1216">
            <v>1</v>
          </cell>
          <cell r="C1216">
            <v>0</v>
          </cell>
          <cell r="D1216">
            <v>0.47</v>
          </cell>
          <cell r="E1216">
            <v>1.3579159399529601</v>
          </cell>
          <cell r="F1216">
            <v>1.6509499999999999</v>
          </cell>
          <cell r="G1216">
            <v>0.41451396147528741</v>
          </cell>
        </row>
        <row r="1217">
          <cell r="A1217">
            <v>6.4980000000000002</v>
          </cell>
          <cell r="B1217">
            <v>0</v>
          </cell>
          <cell r="C1217">
            <v>1</v>
          </cell>
          <cell r="D1217">
            <v>0.24</v>
          </cell>
          <cell r="E1217">
            <v>0.8</v>
          </cell>
          <cell r="F1217">
            <v>1.4988300000000001</v>
          </cell>
          <cell r="G1217">
            <v>0.27931671283471837</v>
          </cell>
        </row>
        <row r="1218">
          <cell r="A1218">
            <v>2.8574999999999999</v>
          </cell>
          <cell r="B1218">
            <v>0</v>
          </cell>
          <cell r="C1218">
            <v>1</v>
          </cell>
          <cell r="D1218">
            <v>0.03</v>
          </cell>
          <cell r="E1218">
            <v>1.1499999999999999</v>
          </cell>
          <cell r="F1218">
            <v>0.49226999999999999</v>
          </cell>
          <cell r="G1218">
            <v>0.48346456692913387</v>
          </cell>
        </row>
        <row r="1219">
          <cell r="A1219">
            <v>2.0510000000000002</v>
          </cell>
          <cell r="B1219">
            <v>0</v>
          </cell>
          <cell r="C1219">
            <v>1</v>
          </cell>
          <cell r="D1219">
            <v>0.27</v>
          </cell>
          <cell r="E1219">
            <v>1.01</v>
          </cell>
          <cell r="F1219">
            <v>0.62688999999999995</v>
          </cell>
          <cell r="G1219">
            <v>4.4856167723061918E-2</v>
          </cell>
        </row>
        <row r="1220">
          <cell r="A1220">
            <v>2.117</v>
          </cell>
          <cell r="B1220">
            <v>0</v>
          </cell>
          <cell r="C1220">
            <v>0</v>
          </cell>
          <cell r="D1220">
            <v>0.3</v>
          </cell>
          <cell r="E1220">
            <v>2.38</v>
          </cell>
          <cell r="F1220">
            <v>0.53164999999999996</v>
          </cell>
          <cell r="G1220">
            <v>0.61880018894662259</v>
          </cell>
        </row>
        <row r="1221">
          <cell r="A1221">
            <v>1.2889999999999999</v>
          </cell>
          <cell r="B1221">
            <v>0</v>
          </cell>
          <cell r="C1221">
            <v>0</v>
          </cell>
          <cell r="D1221">
            <v>0.11</v>
          </cell>
          <cell r="E1221">
            <v>1.89</v>
          </cell>
          <cell r="F1221">
            <v>0.42662</v>
          </cell>
          <cell r="G1221">
            <v>0.29712955779674166</v>
          </cell>
        </row>
        <row r="1222">
          <cell r="A1222">
            <v>3.1139999999999999</v>
          </cell>
          <cell r="B1222">
            <v>0</v>
          </cell>
          <cell r="C1222">
            <v>1</v>
          </cell>
          <cell r="D1222">
            <v>0.03</v>
          </cell>
          <cell r="E1222">
            <v>0.91</v>
          </cell>
          <cell r="F1222">
            <v>0.45239000000000001</v>
          </cell>
          <cell r="G1222">
            <v>0.5722543352601156</v>
          </cell>
        </row>
        <row r="1223">
          <cell r="A1223">
            <v>4.4139999999999997</v>
          </cell>
          <cell r="B1223">
            <v>1</v>
          </cell>
          <cell r="C1223">
            <v>0</v>
          </cell>
          <cell r="D1223">
            <v>0.03</v>
          </cell>
          <cell r="E1223">
            <v>1.26</v>
          </cell>
          <cell r="F1223">
            <v>0.42597000000000002</v>
          </cell>
          <cell r="G1223">
            <v>0.66900770276393295</v>
          </cell>
        </row>
        <row r="1224">
          <cell r="A1224">
            <v>4.7640000000000002</v>
          </cell>
          <cell r="B1224">
            <v>1</v>
          </cell>
          <cell r="C1224">
            <v>0</v>
          </cell>
          <cell r="D1224">
            <v>0.15</v>
          </cell>
          <cell r="E1224">
            <v>2.35</v>
          </cell>
          <cell r="F1224">
            <v>1.2773699999999999</v>
          </cell>
          <cell r="G1224">
            <v>0.26280436607892527</v>
          </cell>
        </row>
        <row r="1225">
          <cell r="A1225">
            <v>4.1369999999999996</v>
          </cell>
          <cell r="B1225">
            <v>1</v>
          </cell>
          <cell r="C1225">
            <v>0</v>
          </cell>
          <cell r="D1225">
            <v>0.16</v>
          </cell>
          <cell r="E1225">
            <v>1.36</v>
          </cell>
          <cell r="F1225">
            <v>0.85309999999999997</v>
          </cell>
          <cell r="G1225">
            <v>0.32994923857868025</v>
          </cell>
        </row>
        <row r="1226">
          <cell r="A1226">
            <v>3.5705</v>
          </cell>
          <cell r="B1226">
            <v>0</v>
          </cell>
          <cell r="C1226">
            <v>0</v>
          </cell>
          <cell r="D1226">
            <v>0.34</v>
          </cell>
          <cell r="E1226">
            <v>1.39</v>
          </cell>
          <cell r="F1226">
            <v>0.63995000000000002</v>
          </cell>
          <cell r="G1226">
            <v>0.55216356252625687</v>
          </cell>
        </row>
        <row r="1227">
          <cell r="A1227">
            <v>5.516</v>
          </cell>
          <cell r="B1227">
            <v>0</v>
          </cell>
          <cell r="C1227">
            <v>0</v>
          </cell>
          <cell r="D1227">
            <v>0.28000000000000003</v>
          </cell>
          <cell r="E1227">
            <v>1.38</v>
          </cell>
          <cell r="F1227">
            <v>1.59727</v>
          </cell>
          <cell r="G1227">
            <v>0.65844815083393771</v>
          </cell>
        </row>
        <row r="1228">
          <cell r="A1228">
            <v>7.3075000000000001</v>
          </cell>
          <cell r="B1228">
            <v>1</v>
          </cell>
          <cell r="C1228">
            <v>0</v>
          </cell>
          <cell r="D1228">
            <v>0.23</v>
          </cell>
          <cell r="E1228">
            <v>0.23</v>
          </cell>
          <cell r="F1228">
            <v>2.1112000000000002</v>
          </cell>
          <cell r="G1228">
            <v>0.29113924050632911</v>
          </cell>
        </row>
        <row r="1229">
          <cell r="A1229">
            <v>3.5640000000000001</v>
          </cell>
          <cell r="B1229">
            <v>0</v>
          </cell>
          <cell r="C1229">
            <v>0</v>
          </cell>
          <cell r="D1229">
            <v>0.17</v>
          </cell>
          <cell r="E1229">
            <v>1.9</v>
          </cell>
          <cell r="F1229">
            <v>1.1804399999999999</v>
          </cell>
          <cell r="G1229">
            <v>1.6835016835016835E-2</v>
          </cell>
        </row>
        <row r="1230">
          <cell r="A1230">
            <v>1.0549999999999999</v>
          </cell>
          <cell r="B1230">
            <v>0</v>
          </cell>
          <cell r="C1230">
            <v>0</v>
          </cell>
          <cell r="D1230">
            <v>7.0000000000000007E-2</v>
          </cell>
          <cell r="E1230">
            <v>1.53</v>
          </cell>
          <cell r="F1230">
            <v>1.4069199999999999</v>
          </cell>
          <cell r="G1230">
            <v>0.33364928909952607</v>
          </cell>
        </row>
        <row r="1231">
          <cell r="A1231">
            <v>3.41</v>
          </cell>
          <cell r="B1231">
            <v>0</v>
          </cell>
          <cell r="C1231">
            <v>0</v>
          </cell>
          <cell r="D1231">
            <v>0.05</v>
          </cell>
          <cell r="E1231">
            <v>1.11255717479728</v>
          </cell>
          <cell r="F1231">
            <v>0.74824999999999997</v>
          </cell>
          <cell r="G1231">
            <v>0.36920821114369495</v>
          </cell>
        </row>
        <row r="1232">
          <cell r="A1232">
            <v>7.8179999999999996</v>
          </cell>
          <cell r="B1232">
            <v>0</v>
          </cell>
          <cell r="C1232">
            <v>0</v>
          </cell>
          <cell r="D1232">
            <v>0.05</v>
          </cell>
          <cell r="E1232">
            <v>1.66</v>
          </cell>
          <cell r="F1232">
            <v>1.1099000000000001</v>
          </cell>
          <cell r="G1232">
            <v>0.50319774878485546</v>
          </cell>
        </row>
        <row r="1233">
          <cell r="A1233">
            <v>2.7069999999999999</v>
          </cell>
          <cell r="B1233">
            <v>0</v>
          </cell>
          <cell r="C1233">
            <v>0</v>
          </cell>
          <cell r="D1233">
            <v>0.05</v>
          </cell>
          <cell r="E1233">
            <v>1.83</v>
          </cell>
          <cell r="F1233">
            <v>0.91278000000000004</v>
          </cell>
          <cell r="G1233">
            <v>-1.1451791651274475E-2</v>
          </cell>
        </row>
        <row r="1234">
          <cell r="A1234">
            <v>4.9240000000000004</v>
          </cell>
          <cell r="B1234">
            <v>0</v>
          </cell>
          <cell r="C1234">
            <v>0</v>
          </cell>
          <cell r="D1234">
            <v>0.08</v>
          </cell>
          <cell r="E1234">
            <v>1.38</v>
          </cell>
          <cell r="F1234">
            <v>0.70440999999999998</v>
          </cell>
          <cell r="G1234">
            <v>0.58874898456539393</v>
          </cell>
        </row>
        <row r="1235">
          <cell r="A1235">
            <v>4.0010000000000003</v>
          </cell>
          <cell r="B1235">
            <v>0</v>
          </cell>
          <cell r="C1235">
            <v>0</v>
          </cell>
          <cell r="D1235">
            <v>0.2</v>
          </cell>
          <cell r="E1235">
            <v>1.31</v>
          </cell>
          <cell r="F1235">
            <v>1.28915</v>
          </cell>
          <cell r="G1235">
            <v>0.86353411647088218</v>
          </cell>
        </row>
        <row r="1236">
          <cell r="A1236">
            <v>3.395</v>
          </cell>
          <cell r="B1236">
            <v>0</v>
          </cell>
          <cell r="C1236">
            <v>0</v>
          </cell>
          <cell r="D1236">
            <v>0.15</v>
          </cell>
          <cell r="E1236">
            <v>1.0544910519191604</v>
          </cell>
          <cell r="F1236">
            <v>0.72462000000000004</v>
          </cell>
          <cell r="G1236">
            <v>0.11958762886597939</v>
          </cell>
        </row>
        <row r="1237">
          <cell r="A1237">
            <v>3.0569999999999999</v>
          </cell>
          <cell r="B1237">
            <v>0</v>
          </cell>
          <cell r="C1237">
            <v>0</v>
          </cell>
          <cell r="D1237">
            <v>0.14000000000000001</v>
          </cell>
          <cell r="E1237">
            <v>1.61</v>
          </cell>
          <cell r="F1237">
            <v>0.50599000000000005</v>
          </cell>
          <cell r="G1237">
            <v>0.68138698070003278</v>
          </cell>
        </row>
        <row r="1238">
          <cell r="A1238">
            <v>3.4670000000000001</v>
          </cell>
          <cell r="B1238">
            <v>0</v>
          </cell>
          <cell r="C1238">
            <v>0</v>
          </cell>
          <cell r="D1238">
            <v>0.1</v>
          </cell>
          <cell r="E1238">
            <v>0.28999999999999998</v>
          </cell>
          <cell r="F1238">
            <v>1.34006</v>
          </cell>
          <cell r="G1238">
            <v>0.66195558119411591</v>
          </cell>
        </row>
        <row r="1239">
          <cell r="A1239">
            <v>4.3644999999999996</v>
          </cell>
          <cell r="B1239">
            <v>0</v>
          </cell>
          <cell r="C1239">
            <v>0</v>
          </cell>
          <cell r="D1239">
            <v>0.21</v>
          </cell>
          <cell r="E1239">
            <v>1.35</v>
          </cell>
          <cell r="F1239">
            <v>1.54647</v>
          </cell>
          <cell r="G1239">
            <v>-8.2827357085576814E-2</v>
          </cell>
        </row>
        <row r="1240">
          <cell r="A1240">
            <v>9.82</v>
          </cell>
          <cell r="B1240">
            <v>1</v>
          </cell>
          <cell r="C1240">
            <v>0</v>
          </cell>
          <cell r="D1240">
            <v>0.14000000000000001</v>
          </cell>
          <cell r="E1240">
            <v>0.67</v>
          </cell>
          <cell r="F1240">
            <v>1.3389800000000001</v>
          </cell>
          <cell r="G1240">
            <v>0.7212830957230143</v>
          </cell>
        </row>
        <row r="1241">
          <cell r="A1241">
            <v>6.3215000000000003</v>
          </cell>
          <cell r="B1241">
            <v>0</v>
          </cell>
          <cell r="C1241">
            <v>0</v>
          </cell>
          <cell r="D1241">
            <v>0.41</v>
          </cell>
          <cell r="E1241">
            <v>1.46</v>
          </cell>
          <cell r="F1241">
            <v>2.0299999999999998</v>
          </cell>
          <cell r="G1241">
            <v>7.8699675709878986E-2</v>
          </cell>
        </row>
        <row r="1242">
          <cell r="A1242">
            <v>8.9405000000000001</v>
          </cell>
          <cell r="B1242">
            <v>0</v>
          </cell>
          <cell r="C1242">
            <v>0</v>
          </cell>
          <cell r="D1242">
            <v>0.19</v>
          </cell>
          <cell r="E1242">
            <v>1.31</v>
          </cell>
          <cell r="F1242">
            <v>1.9395</v>
          </cell>
          <cell r="G1242">
            <v>0.52843800682288466</v>
          </cell>
        </row>
        <row r="1243">
          <cell r="A1243">
            <v>2.1800000000000002</v>
          </cell>
          <cell r="B1243">
            <v>0</v>
          </cell>
          <cell r="C1243">
            <v>0</v>
          </cell>
          <cell r="D1243">
            <v>0.28999999999999998</v>
          </cell>
          <cell r="E1243">
            <v>1.5</v>
          </cell>
          <cell r="F1243">
            <v>0.60392000000000001</v>
          </cell>
          <cell r="G1243">
            <v>0.27293577981651373</v>
          </cell>
        </row>
        <row r="1244">
          <cell r="A1244">
            <v>5.6890000000000001</v>
          </cell>
          <cell r="B1244">
            <v>1</v>
          </cell>
          <cell r="C1244">
            <v>0</v>
          </cell>
          <cell r="D1244">
            <v>0.28000000000000003</v>
          </cell>
          <cell r="E1244">
            <v>1.69</v>
          </cell>
          <cell r="F1244">
            <v>1.5669999999999999</v>
          </cell>
          <cell r="G1244">
            <v>0.86377219194937593</v>
          </cell>
        </row>
        <row r="1245">
          <cell r="A1245">
            <v>5.6059999999999999</v>
          </cell>
          <cell r="B1245">
            <v>0</v>
          </cell>
          <cell r="C1245">
            <v>0</v>
          </cell>
          <cell r="D1245">
            <v>0.08</v>
          </cell>
          <cell r="E1245">
            <v>0.92264768162790001</v>
          </cell>
          <cell r="F1245">
            <v>0.89992000000000005</v>
          </cell>
          <cell r="G1245">
            <v>0.59079557616839096</v>
          </cell>
        </row>
        <row r="1246">
          <cell r="A1246">
            <v>5.0629999999999997</v>
          </cell>
          <cell r="B1246">
            <v>1</v>
          </cell>
          <cell r="C1246">
            <v>0</v>
          </cell>
          <cell r="D1246">
            <v>0.1</v>
          </cell>
          <cell r="E1246">
            <v>2.1800000000000002</v>
          </cell>
          <cell r="F1246">
            <v>1.1068</v>
          </cell>
          <cell r="G1246">
            <v>0.57515307130159987</v>
          </cell>
        </row>
        <row r="1247">
          <cell r="A1247">
            <v>2.2244999999999999</v>
          </cell>
          <cell r="B1247">
            <v>1</v>
          </cell>
          <cell r="C1247">
            <v>0</v>
          </cell>
          <cell r="D1247">
            <v>0.08</v>
          </cell>
          <cell r="E1247">
            <v>2.02</v>
          </cell>
          <cell r="F1247">
            <v>0.48110999999999998</v>
          </cell>
          <cell r="G1247">
            <v>0.40525960890087659</v>
          </cell>
        </row>
        <row r="1248">
          <cell r="A1248">
            <v>2.2789999999999999</v>
          </cell>
          <cell r="B1248">
            <v>0</v>
          </cell>
          <cell r="C1248">
            <v>0</v>
          </cell>
          <cell r="D1248">
            <v>0.28000000000000003</v>
          </cell>
          <cell r="E1248">
            <v>2.41</v>
          </cell>
          <cell r="F1248">
            <v>0.81257000000000001</v>
          </cell>
          <cell r="G1248">
            <v>6.4063185607722686E-2</v>
          </cell>
        </row>
        <row r="1249">
          <cell r="A1249">
            <v>2.71</v>
          </cell>
          <cell r="B1249">
            <v>0</v>
          </cell>
          <cell r="C1249">
            <v>0</v>
          </cell>
          <cell r="D1249">
            <v>0.09</v>
          </cell>
          <cell r="E1249">
            <v>2.25</v>
          </cell>
          <cell r="F1249">
            <v>0.75404000000000004</v>
          </cell>
          <cell r="G1249">
            <v>0.30442804428044279</v>
          </cell>
        </row>
        <row r="1250">
          <cell r="A1250">
            <v>15.635</v>
          </cell>
          <cell r="B1250">
            <v>0</v>
          </cell>
          <cell r="C1250">
            <v>0</v>
          </cell>
          <cell r="D1250">
            <v>0.36</v>
          </cell>
          <cell r="E1250">
            <v>1.77</v>
          </cell>
          <cell r="F1250">
            <v>2.2644600000000001</v>
          </cell>
          <cell r="G1250">
            <v>0.64950431723696833</v>
          </cell>
        </row>
        <row r="1251">
          <cell r="A1251">
            <v>2.6739999999999999</v>
          </cell>
          <cell r="B1251">
            <v>0</v>
          </cell>
          <cell r="C1251">
            <v>0</v>
          </cell>
          <cell r="D1251">
            <v>0.22</v>
          </cell>
          <cell r="E1251">
            <v>1.37</v>
          </cell>
          <cell r="F1251">
            <v>0.62980000000000003</v>
          </cell>
          <cell r="G1251">
            <v>0.47008227374719519</v>
          </cell>
        </row>
        <row r="1252">
          <cell r="A1252">
            <v>2.7080000000000002</v>
          </cell>
          <cell r="B1252">
            <v>0</v>
          </cell>
          <cell r="C1252">
            <v>0</v>
          </cell>
          <cell r="D1252">
            <v>0.3</v>
          </cell>
          <cell r="E1252">
            <v>1.2</v>
          </cell>
          <cell r="F1252">
            <v>0.93532000000000004</v>
          </cell>
          <cell r="G1252">
            <v>0.11927621861152142</v>
          </cell>
        </row>
        <row r="1253">
          <cell r="A1253">
            <v>7.44</v>
          </cell>
          <cell r="B1253">
            <v>0</v>
          </cell>
          <cell r="C1253">
            <v>1</v>
          </cell>
          <cell r="D1253">
            <v>0.11</v>
          </cell>
          <cell r="E1253">
            <v>1.46</v>
          </cell>
          <cell r="F1253">
            <v>1.1223000000000001</v>
          </cell>
          <cell r="G1253">
            <v>0.6040322580645161</v>
          </cell>
        </row>
        <row r="1254">
          <cell r="A1254">
            <v>5.3380000000000001</v>
          </cell>
          <cell r="B1254">
            <v>0</v>
          </cell>
          <cell r="C1254">
            <v>0</v>
          </cell>
          <cell r="D1254">
            <v>0.12</v>
          </cell>
          <cell r="E1254">
            <v>1.72</v>
          </cell>
          <cell r="F1254">
            <v>1.1943299999999999</v>
          </cell>
          <cell r="G1254">
            <v>0.23379542899962533</v>
          </cell>
        </row>
        <row r="1255">
          <cell r="A1255">
            <v>4.423</v>
          </cell>
          <cell r="B1255">
            <v>0</v>
          </cell>
          <cell r="C1255">
            <v>0</v>
          </cell>
          <cell r="D1255">
            <v>0.11</v>
          </cell>
          <cell r="E1255">
            <v>1.32</v>
          </cell>
          <cell r="F1255">
            <v>0.88568000000000002</v>
          </cell>
          <cell r="G1255">
            <v>0.27424824779561385</v>
          </cell>
        </row>
        <row r="1256">
          <cell r="A1256">
            <v>3.3780000000000001</v>
          </cell>
          <cell r="B1256">
            <v>0</v>
          </cell>
          <cell r="C1256">
            <v>0</v>
          </cell>
          <cell r="D1256">
            <v>0.11</v>
          </cell>
          <cell r="E1256">
            <v>1.96</v>
          </cell>
          <cell r="F1256">
            <v>0.64122000000000001</v>
          </cell>
          <cell r="G1256">
            <v>0.34162226169330961</v>
          </cell>
        </row>
        <row r="1257">
          <cell r="A1257">
            <v>4.532</v>
          </cell>
          <cell r="B1257">
            <v>0</v>
          </cell>
          <cell r="C1257">
            <v>1</v>
          </cell>
          <cell r="D1257">
            <v>0.1</v>
          </cell>
          <cell r="E1257">
            <v>1.74</v>
          </cell>
          <cell r="F1257">
            <v>1.1931400000000001</v>
          </cell>
          <cell r="G1257">
            <v>0.86849073256840248</v>
          </cell>
        </row>
        <row r="1258">
          <cell r="A1258">
            <v>6.0380000000000003</v>
          </cell>
          <cell r="B1258">
            <v>0</v>
          </cell>
          <cell r="C1258">
            <v>0</v>
          </cell>
          <cell r="D1258">
            <v>0.26</v>
          </cell>
          <cell r="E1258">
            <v>1.81</v>
          </cell>
          <cell r="F1258">
            <v>1.72296</v>
          </cell>
          <cell r="G1258">
            <v>0.75057966213978133</v>
          </cell>
        </row>
        <row r="1259">
          <cell r="A1259">
            <v>3.9</v>
          </cell>
          <cell r="B1259">
            <v>1</v>
          </cell>
          <cell r="C1259">
            <v>0</v>
          </cell>
          <cell r="D1259">
            <v>0.14000000000000001</v>
          </cell>
          <cell r="E1259">
            <v>0.53</v>
          </cell>
          <cell r="F1259">
            <v>0.51095999999999997</v>
          </cell>
          <cell r="G1259">
            <v>0.6561538461538462</v>
          </cell>
        </row>
        <row r="1260">
          <cell r="A1260">
            <v>3.6549999999999998</v>
          </cell>
          <cell r="B1260">
            <v>1</v>
          </cell>
          <cell r="C1260">
            <v>0</v>
          </cell>
          <cell r="D1260">
            <v>0.11</v>
          </cell>
          <cell r="E1260">
            <v>1.58</v>
          </cell>
          <cell r="F1260">
            <v>0.90578000000000003</v>
          </cell>
          <cell r="G1260">
            <v>0.25389876880984957</v>
          </cell>
        </row>
        <row r="1261">
          <cell r="A1261">
            <v>3.3919999999999999</v>
          </cell>
          <cell r="B1261">
            <v>1</v>
          </cell>
          <cell r="C1261">
            <v>0</v>
          </cell>
          <cell r="D1261">
            <v>0.32</v>
          </cell>
          <cell r="E1261">
            <v>1.68</v>
          </cell>
          <cell r="F1261">
            <v>0.75710999999999995</v>
          </cell>
          <cell r="G1261">
            <v>0.33048349056603776</v>
          </cell>
        </row>
        <row r="1262">
          <cell r="A1262">
            <v>3.4180000000000001</v>
          </cell>
          <cell r="B1262">
            <v>1</v>
          </cell>
          <cell r="C1262">
            <v>0</v>
          </cell>
          <cell r="D1262">
            <v>0.06</v>
          </cell>
          <cell r="E1262">
            <v>1.01</v>
          </cell>
          <cell r="F1262">
            <v>0.84333000000000002</v>
          </cell>
          <cell r="G1262">
            <v>0.35254534815681687</v>
          </cell>
        </row>
        <row r="1263">
          <cell r="A1263">
            <v>4.2930000000000001</v>
          </cell>
          <cell r="B1263">
            <v>1</v>
          </cell>
          <cell r="C1263">
            <v>0</v>
          </cell>
          <cell r="D1263">
            <v>0.17</v>
          </cell>
          <cell r="E1263">
            <v>0</v>
          </cell>
          <cell r="F1263">
            <v>0.66464999999999996</v>
          </cell>
          <cell r="G1263">
            <v>0.57442348008385746</v>
          </cell>
        </row>
        <row r="1264">
          <cell r="A1264">
            <v>1.883</v>
          </cell>
          <cell r="B1264">
            <v>1</v>
          </cell>
          <cell r="C1264">
            <v>0</v>
          </cell>
          <cell r="D1264">
            <v>0.13</v>
          </cell>
          <cell r="E1264">
            <v>1.10607031134409</v>
          </cell>
          <cell r="F1264">
            <v>0.41594999999999999</v>
          </cell>
          <cell r="G1264">
            <v>0.39298990971853426</v>
          </cell>
        </row>
        <row r="1265">
          <cell r="A1265">
            <v>5.2320000000000002</v>
          </cell>
          <cell r="B1265">
            <v>0</v>
          </cell>
          <cell r="C1265">
            <v>0</v>
          </cell>
          <cell r="D1265">
            <v>0.14000000000000001</v>
          </cell>
          <cell r="E1265">
            <v>0.75</v>
          </cell>
          <cell r="F1265">
            <v>1.28189</v>
          </cell>
          <cell r="G1265">
            <v>-7.1865443425076447E-2</v>
          </cell>
        </row>
        <row r="1266">
          <cell r="A1266">
            <v>4.9569999999999999</v>
          </cell>
          <cell r="B1266">
            <v>0</v>
          </cell>
          <cell r="C1266">
            <v>1</v>
          </cell>
          <cell r="D1266">
            <v>0.14000000000000001</v>
          </cell>
          <cell r="E1266">
            <v>2.4300000000000002</v>
          </cell>
          <cell r="F1266">
            <v>1.0353699999999999</v>
          </cell>
          <cell r="G1266">
            <v>0.42566068186403067</v>
          </cell>
        </row>
        <row r="1267">
          <cell r="A1267">
            <v>6.1559999999999997</v>
          </cell>
          <cell r="B1267">
            <v>0</v>
          </cell>
          <cell r="C1267">
            <v>1</v>
          </cell>
          <cell r="D1267">
            <v>0.02</v>
          </cell>
          <cell r="E1267">
            <v>1.45</v>
          </cell>
          <cell r="F1267">
            <v>0.79747999999999997</v>
          </cell>
          <cell r="G1267">
            <v>0.5628654970760234</v>
          </cell>
        </row>
        <row r="1268">
          <cell r="A1268">
            <v>10.813499999999999</v>
          </cell>
          <cell r="B1268">
            <v>0</v>
          </cell>
          <cell r="C1268">
            <v>0</v>
          </cell>
          <cell r="D1268">
            <v>0.08</v>
          </cell>
          <cell r="E1268">
            <v>1.52</v>
          </cell>
          <cell r="F1268">
            <v>1.36852</v>
          </cell>
          <cell r="G1268">
            <v>0.68363619549637034</v>
          </cell>
        </row>
        <row r="1269">
          <cell r="A1269">
            <v>13.914999999999999</v>
          </cell>
          <cell r="B1269">
            <v>0</v>
          </cell>
          <cell r="C1269">
            <v>0</v>
          </cell>
          <cell r="D1269">
            <v>0.25</v>
          </cell>
          <cell r="E1269">
            <v>1.81</v>
          </cell>
          <cell r="F1269">
            <v>2.4283800000000002</v>
          </cell>
          <cell r="G1269">
            <v>0.91254042400287472</v>
          </cell>
        </row>
        <row r="1270">
          <cell r="A1270">
            <v>6.0540000000000003</v>
          </cell>
          <cell r="B1270">
            <v>0</v>
          </cell>
          <cell r="C1270">
            <v>1</v>
          </cell>
          <cell r="D1270">
            <v>0.03</v>
          </cell>
          <cell r="E1270">
            <v>1.32</v>
          </cell>
          <cell r="F1270">
            <v>0.79291</v>
          </cell>
          <cell r="G1270">
            <v>0.5908490254377271</v>
          </cell>
        </row>
        <row r="1271">
          <cell r="A1271">
            <v>5.3644999999999996</v>
          </cell>
          <cell r="B1271">
            <v>0</v>
          </cell>
          <cell r="C1271">
            <v>1</v>
          </cell>
          <cell r="D1271">
            <v>0.14000000000000001</v>
          </cell>
          <cell r="E1271">
            <v>1.4809991542250702</v>
          </cell>
          <cell r="F1271">
            <v>0.83255999999999997</v>
          </cell>
          <cell r="G1271">
            <v>0.76735949296299755</v>
          </cell>
        </row>
        <row r="1272">
          <cell r="A1272">
            <v>6.0030000000000001</v>
          </cell>
          <cell r="B1272">
            <v>0</v>
          </cell>
          <cell r="C1272">
            <v>0</v>
          </cell>
          <cell r="D1272">
            <v>0.18</v>
          </cell>
          <cell r="E1272">
            <v>1.6495006605470905</v>
          </cell>
          <cell r="F1272">
            <v>1.13981</v>
          </cell>
          <cell r="G1272">
            <v>0.31184407796101948</v>
          </cell>
        </row>
        <row r="1273">
          <cell r="A1273">
            <v>3.6920000000000002</v>
          </cell>
          <cell r="B1273">
            <v>0</v>
          </cell>
          <cell r="C1273">
            <v>1</v>
          </cell>
          <cell r="D1273">
            <v>0.12</v>
          </cell>
          <cell r="E1273">
            <v>1.92</v>
          </cell>
          <cell r="F1273">
            <v>0.78300000000000003</v>
          </cell>
          <cell r="G1273">
            <v>0.39030335861321774</v>
          </cell>
        </row>
        <row r="1274">
          <cell r="A1274">
            <v>4.2160000000000002</v>
          </cell>
          <cell r="B1274">
            <v>0</v>
          </cell>
          <cell r="C1274">
            <v>1</v>
          </cell>
          <cell r="D1274">
            <v>0.08</v>
          </cell>
          <cell r="E1274">
            <v>0.8</v>
          </cell>
          <cell r="F1274">
            <v>1.0189999999999999</v>
          </cell>
          <cell r="G1274">
            <v>0.4864800759013283</v>
          </cell>
        </row>
        <row r="1275">
          <cell r="A1275">
            <v>4.819</v>
          </cell>
          <cell r="B1275">
            <v>0</v>
          </cell>
          <cell r="C1275">
            <v>1</v>
          </cell>
          <cell r="D1275">
            <v>0.09</v>
          </cell>
          <cell r="E1275">
            <v>1.31</v>
          </cell>
          <cell r="F1275">
            <v>0.82569999999999999</v>
          </cell>
          <cell r="G1275">
            <v>0.35754305872587677</v>
          </cell>
        </row>
        <row r="1276">
          <cell r="A1276">
            <v>5.8159999999999998</v>
          </cell>
          <cell r="B1276">
            <v>0</v>
          </cell>
          <cell r="C1276">
            <v>1</v>
          </cell>
          <cell r="D1276">
            <v>0.11</v>
          </cell>
          <cell r="E1276">
            <v>1.6</v>
          </cell>
          <cell r="F1276">
            <v>0.82603000000000004</v>
          </cell>
          <cell r="G1276">
            <v>0.52080467675378261</v>
          </cell>
        </row>
        <row r="1277">
          <cell r="A1277">
            <v>12.398999999999999</v>
          </cell>
          <cell r="B1277">
            <v>1</v>
          </cell>
          <cell r="C1277">
            <v>0</v>
          </cell>
          <cell r="D1277">
            <v>0.19</v>
          </cell>
          <cell r="E1277">
            <v>1.2</v>
          </cell>
          <cell r="F1277">
            <v>1.4275899999999999</v>
          </cell>
          <cell r="G1277">
            <v>0.61142027582869596</v>
          </cell>
        </row>
        <row r="1278">
          <cell r="A1278">
            <v>9.5860000000000003</v>
          </cell>
          <cell r="B1278">
            <v>1</v>
          </cell>
          <cell r="C1278">
            <v>0</v>
          </cell>
          <cell r="D1278">
            <v>0.15</v>
          </cell>
          <cell r="E1278">
            <v>1.72</v>
          </cell>
          <cell r="F1278">
            <v>1.19008</v>
          </cell>
          <cell r="G1278">
            <v>0.58105570623826419</v>
          </cell>
        </row>
        <row r="1279">
          <cell r="A1279">
            <v>3.6190000000000002</v>
          </cell>
          <cell r="B1279">
            <v>1</v>
          </cell>
          <cell r="C1279">
            <v>0</v>
          </cell>
          <cell r="D1279">
            <v>0.12</v>
          </cell>
          <cell r="E1279">
            <v>0.99</v>
          </cell>
          <cell r="F1279">
            <v>0.81716999999999995</v>
          </cell>
          <cell r="G1279">
            <v>0.20972644376899696</v>
          </cell>
        </row>
        <row r="1280">
          <cell r="A1280">
            <v>7.6109999999999998</v>
          </cell>
          <cell r="B1280">
            <v>1</v>
          </cell>
          <cell r="C1280">
            <v>0</v>
          </cell>
          <cell r="D1280">
            <v>0.19</v>
          </cell>
          <cell r="E1280">
            <v>0.52</v>
          </cell>
          <cell r="F1280">
            <v>1.0616000000000001</v>
          </cell>
          <cell r="G1280">
            <v>0.47694126921560898</v>
          </cell>
        </row>
        <row r="1281">
          <cell r="A1281">
            <v>9.5939999999999994</v>
          </cell>
          <cell r="B1281">
            <v>0</v>
          </cell>
          <cell r="C1281">
            <v>1</v>
          </cell>
          <cell r="D1281">
            <v>0.12</v>
          </cell>
          <cell r="E1281">
            <v>1.89</v>
          </cell>
          <cell r="F1281">
            <v>1.1895800000000001</v>
          </cell>
          <cell r="G1281">
            <v>0.45757765269960393</v>
          </cell>
        </row>
        <row r="1282">
          <cell r="A1282">
            <v>5.19</v>
          </cell>
          <cell r="B1282">
            <v>1</v>
          </cell>
          <cell r="C1282">
            <v>0</v>
          </cell>
          <cell r="D1282">
            <v>0.15</v>
          </cell>
          <cell r="E1282">
            <v>1.4</v>
          </cell>
          <cell r="F1282">
            <v>0.90578000000000003</v>
          </cell>
          <cell r="G1282">
            <v>0.33140655105973021</v>
          </cell>
        </row>
        <row r="1283">
          <cell r="A1283">
            <v>4.2590000000000003</v>
          </cell>
          <cell r="B1283">
            <v>1</v>
          </cell>
          <cell r="C1283">
            <v>0</v>
          </cell>
          <cell r="D1283">
            <v>0.13</v>
          </cell>
          <cell r="E1283">
            <v>1.78</v>
          </cell>
          <cell r="F1283">
            <v>0.93532000000000004</v>
          </cell>
          <cell r="G1283">
            <v>0.45104484620803004</v>
          </cell>
        </row>
        <row r="1284">
          <cell r="A1284">
            <v>3.47</v>
          </cell>
          <cell r="B1284">
            <v>1</v>
          </cell>
          <cell r="C1284">
            <v>0</v>
          </cell>
          <cell r="D1284">
            <v>0.19</v>
          </cell>
          <cell r="E1284">
            <v>2.13</v>
          </cell>
          <cell r="F1284">
            <v>1.31341</v>
          </cell>
          <cell r="G1284">
            <v>-0.37204610951008643</v>
          </cell>
        </row>
        <row r="1285">
          <cell r="A1285">
            <v>2.3839999999999999</v>
          </cell>
          <cell r="B1285">
            <v>0</v>
          </cell>
          <cell r="C1285">
            <v>0</v>
          </cell>
          <cell r="D1285">
            <v>0.22</v>
          </cell>
          <cell r="E1285">
            <v>2.2999999999999998</v>
          </cell>
          <cell r="F1285">
            <v>0.35525000000000001</v>
          </cell>
          <cell r="G1285">
            <v>0.47860738255033558</v>
          </cell>
        </row>
        <row r="1286">
          <cell r="A1286">
            <v>5.05</v>
          </cell>
          <cell r="B1286">
            <v>0</v>
          </cell>
          <cell r="C1286">
            <v>0</v>
          </cell>
          <cell r="D1286">
            <v>0.28000000000000003</v>
          </cell>
          <cell r="E1286">
            <v>2.25</v>
          </cell>
          <cell r="F1286">
            <v>0.67515000000000003</v>
          </cell>
          <cell r="G1286">
            <v>0.51504950495049506</v>
          </cell>
        </row>
        <row r="1287">
          <cell r="A1287">
            <v>5.8944999999999999</v>
          </cell>
          <cell r="B1287">
            <v>0</v>
          </cell>
          <cell r="C1287">
            <v>1</v>
          </cell>
          <cell r="D1287">
            <v>0.13</v>
          </cell>
          <cell r="E1287">
            <v>0.91</v>
          </cell>
          <cell r="F1287">
            <v>0.75056</v>
          </cell>
          <cell r="G1287">
            <v>0.52650776147255918</v>
          </cell>
        </row>
        <row r="1288">
          <cell r="A1288">
            <v>3.258</v>
          </cell>
          <cell r="B1288">
            <v>1</v>
          </cell>
          <cell r="C1288">
            <v>0</v>
          </cell>
          <cell r="D1288">
            <v>0.08</v>
          </cell>
          <cell r="E1288">
            <v>1.25</v>
          </cell>
          <cell r="F1288">
            <v>0.84233999999999998</v>
          </cell>
          <cell r="G1288">
            <v>0.13413136893799876</v>
          </cell>
        </row>
        <row r="1289">
          <cell r="A1289">
            <v>4.0720000000000001</v>
          </cell>
          <cell r="B1289">
            <v>0</v>
          </cell>
          <cell r="C1289">
            <v>0</v>
          </cell>
          <cell r="D1289">
            <v>0.18</v>
          </cell>
          <cell r="E1289">
            <v>0.96</v>
          </cell>
          <cell r="F1289">
            <v>1.1804699999999999</v>
          </cell>
          <cell r="G1289">
            <v>0.54567779960707263</v>
          </cell>
        </row>
        <row r="1290">
          <cell r="A1290">
            <v>6.7519999999999998</v>
          </cell>
          <cell r="B1290">
            <v>0</v>
          </cell>
          <cell r="C1290">
            <v>1</v>
          </cell>
          <cell r="D1290">
            <v>0.3</v>
          </cell>
          <cell r="E1290">
            <v>2.17</v>
          </cell>
          <cell r="F1290">
            <v>1.32914</v>
          </cell>
          <cell r="G1290">
            <v>0.28643364928909953</v>
          </cell>
        </row>
        <row r="1291">
          <cell r="A1291">
            <v>7.0739999999999998</v>
          </cell>
          <cell r="B1291">
            <v>1</v>
          </cell>
          <cell r="C1291">
            <v>0</v>
          </cell>
          <cell r="D1291">
            <v>0.17</v>
          </cell>
          <cell r="E1291">
            <v>0.41</v>
          </cell>
          <cell r="F1291">
            <v>1.0623199999999999</v>
          </cell>
          <cell r="G1291">
            <v>0.5682782018659881</v>
          </cell>
        </row>
        <row r="1292">
          <cell r="A1292">
            <v>4.4340000000000002</v>
          </cell>
          <cell r="B1292">
            <v>1</v>
          </cell>
          <cell r="C1292">
            <v>0</v>
          </cell>
          <cell r="D1292">
            <v>0.11</v>
          </cell>
          <cell r="E1292">
            <v>1.2045848670888801</v>
          </cell>
          <cell r="F1292">
            <v>0.79373000000000005</v>
          </cell>
          <cell r="G1292">
            <v>0.3511502029769959</v>
          </cell>
        </row>
        <row r="1293">
          <cell r="A1293">
            <v>8.3689999999999998</v>
          </cell>
          <cell r="B1293">
            <v>1</v>
          </cell>
          <cell r="C1293">
            <v>0</v>
          </cell>
          <cell r="D1293">
            <v>0.13</v>
          </cell>
          <cell r="E1293">
            <v>2.2000000000000002</v>
          </cell>
          <cell r="F1293">
            <v>1.18937</v>
          </cell>
          <cell r="G1293">
            <v>0.4848846935117696</v>
          </cell>
        </row>
        <row r="1294">
          <cell r="A1294">
            <v>12.5375</v>
          </cell>
          <cell r="B1294">
            <v>0</v>
          </cell>
          <cell r="C1294">
            <v>1</v>
          </cell>
          <cell r="D1294">
            <v>0.09</v>
          </cell>
          <cell r="E1294">
            <v>1.2</v>
          </cell>
          <cell r="F1294">
            <v>1.6737299999999999</v>
          </cell>
          <cell r="G1294">
            <v>0.46608175473579261</v>
          </cell>
        </row>
        <row r="1295">
          <cell r="A1295">
            <v>12.346</v>
          </cell>
          <cell r="B1295">
            <v>0</v>
          </cell>
          <cell r="C1295">
            <v>0</v>
          </cell>
          <cell r="D1295">
            <v>0.25</v>
          </cell>
          <cell r="E1295">
            <v>0.88</v>
          </cell>
          <cell r="F1295">
            <v>1.6640900000000001</v>
          </cell>
          <cell r="G1295">
            <v>0.45148226146120202</v>
          </cell>
        </row>
        <row r="1296">
          <cell r="A1296">
            <v>5.1349999999999998</v>
          </cell>
          <cell r="B1296">
            <v>0</v>
          </cell>
          <cell r="C1296">
            <v>0</v>
          </cell>
          <cell r="D1296">
            <v>0.11</v>
          </cell>
          <cell r="E1296">
            <v>1.17</v>
          </cell>
          <cell r="F1296">
            <v>0.86724000000000001</v>
          </cell>
          <cell r="G1296">
            <v>0.81012658227848111</v>
          </cell>
        </row>
        <row r="1297">
          <cell r="A1297">
            <v>2.6960000000000002</v>
          </cell>
          <cell r="B1297">
            <v>0</v>
          </cell>
          <cell r="C1297">
            <v>0</v>
          </cell>
          <cell r="D1297">
            <v>0.08</v>
          </cell>
          <cell r="E1297">
            <v>0.63</v>
          </cell>
          <cell r="F1297">
            <v>0.37412000000000001</v>
          </cell>
          <cell r="G1297">
            <v>0.67433234421364985</v>
          </cell>
        </row>
        <row r="1298">
          <cell r="A1298">
            <v>8.8759999999999994</v>
          </cell>
          <cell r="B1298">
            <v>0</v>
          </cell>
          <cell r="C1298">
            <v>0</v>
          </cell>
          <cell r="D1298">
            <v>0.31</v>
          </cell>
          <cell r="E1298">
            <v>1.01</v>
          </cell>
          <cell r="F1298">
            <v>0.98658000000000001</v>
          </cell>
          <cell r="G1298">
            <v>0.60872014420910314</v>
          </cell>
        </row>
        <row r="1299">
          <cell r="A1299">
            <v>12.250999999999999</v>
          </cell>
          <cell r="B1299">
            <v>1</v>
          </cell>
          <cell r="C1299">
            <v>0</v>
          </cell>
          <cell r="D1299">
            <v>0.31</v>
          </cell>
          <cell r="E1299">
            <v>0.75</v>
          </cell>
          <cell r="F1299">
            <v>1.7744</v>
          </cell>
          <cell r="G1299">
            <v>0.71830870949310266</v>
          </cell>
        </row>
        <row r="1300">
          <cell r="A1300">
            <v>4.5945</v>
          </cell>
          <cell r="B1300">
            <v>0</v>
          </cell>
          <cell r="C1300">
            <v>0</v>
          </cell>
          <cell r="D1300">
            <v>0.17</v>
          </cell>
          <cell r="E1300">
            <v>1.5</v>
          </cell>
          <cell r="F1300">
            <v>1.2398199999999999</v>
          </cell>
          <cell r="G1300">
            <v>5.5609968440526715E-2</v>
          </cell>
        </row>
        <row r="1301">
          <cell r="A1301">
            <v>3.468</v>
          </cell>
          <cell r="B1301">
            <v>0</v>
          </cell>
          <cell r="C1301">
            <v>0</v>
          </cell>
          <cell r="D1301">
            <v>0.1</v>
          </cell>
          <cell r="E1301">
            <v>1.5817391053910501</v>
          </cell>
          <cell r="F1301">
            <v>0.89195000000000002</v>
          </cell>
          <cell r="G1301">
            <v>0.52422145328719727</v>
          </cell>
        </row>
        <row r="1302">
          <cell r="A1302">
            <v>11.893000000000001</v>
          </cell>
          <cell r="B1302">
            <v>1</v>
          </cell>
          <cell r="C1302">
            <v>0</v>
          </cell>
          <cell r="D1302">
            <v>0.17</v>
          </cell>
          <cell r="E1302">
            <v>1.83</v>
          </cell>
          <cell r="F1302">
            <v>1.8848499999999999</v>
          </cell>
          <cell r="G1302">
            <v>0.54443790464979391</v>
          </cell>
        </row>
        <row r="1303">
          <cell r="A1303">
            <v>11.117000000000001</v>
          </cell>
          <cell r="B1303">
            <v>0</v>
          </cell>
          <cell r="C1303">
            <v>0</v>
          </cell>
          <cell r="D1303">
            <v>0.14000000000000001</v>
          </cell>
          <cell r="E1303">
            <v>2.42</v>
          </cell>
          <cell r="F1303">
            <v>1.6866699999999999</v>
          </cell>
          <cell r="G1303">
            <v>0.48799136457677428</v>
          </cell>
        </row>
        <row r="1304">
          <cell r="A1304">
            <v>4.8875000000000002</v>
          </cell>
          <cell r="B1304">
            <v>0</v>
          </cell>
          <cell r="C1304">
            <v>0</v>
          </cell>
          <cell r="D1304">
            <v>0.1</v>
          </cell>
          <cell r="E1304">
            <v>1.42</v>
          </cell>
          <cell r="F1304">
            <v>0.57049000000000005</v>
          </cell>
          <cell r="G1304">
            <v>0.56235294117647061</v>
          </cell>
        </row>
        <row r="1305">
          <cell r="A1305">
            <v>5.5225</v>
          </cell>
          <cell r="B1305">
            <v>0</v>
          </cell>
          <cell r="C1305">
            <v>0</v>
          </cell>
          <cell r="D1305">
            <v>0.1</v>
          </cell>
          <cell r="E1305">
            <v>1.61</v>
          </cell>
          <cell r="F1305">
            <v>1.47784</v>
          </cell>
          <cell r="G1305">
            <v>0.11779085559076505</v>
          </cell>
        </row>
        <row r="1306">
          <cell r="A1306">
            <v>4.9619999999999997</v>
          </cell>
          <cell r="B1306">
            <v>0</v>
          </cell>
          <cell r="C1306">
            <v>0</v>
          </cell>
          <cell r="D1306">
            <v>0.22</v>
          </cell>
          <cell r="E1306">
            <v>1.17</v>
          </cell>
          <cell r="F1306">
            <v>1.35867</v>
          </cell>
          <cell r="G1306">
            <v>3.7686416767432486E-2</v>
          </cell>
        </row>
        <row r="1307">
          <cell r="A1307">
            <v>17.310500000000001</v>
          </cell>
          <cell r="B1307">
            <v>0</v>
          </cell>
          <cell r="C1307">
            <v>0</v>
          </cell>
          <cell r="D1307">
            <v>0.25</v>
          </cell>
          <cell r="E1307">
            <v>1.33</v>
          </cell>
          <cell r="F1307">
            <v>1.573</v>
          </cell>
          <cell r="G1307">
            <v>0.63652118656306855</v>
          </cell>
        </row>
        <row r="1308">
          <cell r="A1308">
            <v>11.811999999999999</v>
          </cell>
          <cell r="B1308">
            <v>0</v>
          </cell>
          <cell r="C1308">
            <v>0</v>
          </cell>
          <cell r="D1308">
            <v>0.16</v>
          </cell>
          <cell r="E1308">
            <v>1.46</v>
          </cell>
          <cell r="F1308">
            <v>1.40882</v>
          </cell>
          <cell r="G1308">
            <v>0.55274297324754484</v>
          </cell>
        </row>
        <row r="1309">
          <cell r="A1309">
            <v>9.2294999999999998</v>
          </cell>
          <cell r="B1309">
            <v>0</v>
          </cell>
          <cell r="C1309">
            <v>0</v>
          </cell>
          <cell r="D1309">
            <v>0.15</v>
          </cell>
          <cell r="E1309">
            <v>1.36</v>
          </cell>
          <cell r="F1309">
            <v>1.91835</v>
          </cell>
          <cell r="G1309">
            <v>0.1946475973779728</v>
          </cell>
        </row>
        <row r="1310">
          <cell r="A1310">
            <v>5.6580000000000004</v>
          </cell>
          <cell r="B1310">
            <v>0</v>
          </cell>
          <cell r="C1310">
            <v>0</v>
          </cell>
          <cell r="D1310">
            <v>0.21</v>
          </cell>
          <cell r="E1310">
            <v>1.83</v>
          </cell>
          <cell r="F1310">
            <v>1.29972</v>
          </cell>
          <cell r="G1310">
            <v>8.8370448921880521E-2</v>
          </cell>
        </row>
        <row r="1311">
          <cell r="A1311">
            <v>4.3620000000000001</v>
          </cell>
          <cell r="B1311">
            <v>1</v>
          </cell>
          <cell r="C1311">
            <v>0</v>
          </cell>
          <cell r="D1311">
            <v>7.0000000000000007E-2</v>
          </cell>
          <cell r="E1311">
            <v>1.35</v>
          </cell>
          <cell r="F1311">
            <v>0.56552000000000002</v>
          </cell>
          <cell r="G1311">
            <v>0.80559376432828966</v>
          </cell>
        </row>
        <row r="1312">
          <cell r="A1312">
            <v>1.47</v>
          </cell>
          <cell r="B1312">
            <v>1</v>
          </cell>
          <cell r="C1312">
            <v>0</v>
          </cell>
          <cell r="D1312">
            <v>0.05</v>
          </cell>
          <cell r="E1312">
            <v>2.67</v>
          </cell>
          <cell r="F1312">
            <v>0.27550000000000002</v>
          </cell>
          <cell r="G1312">
            <v>0.9068027210884354</v>
          </cell>
        </row>
        <row r="1313">
          <cell r="A1313">
            <v>6.9930000000000003</v>
          </cell>
          <cell r="B1313">
            <v>0</v>
          </cell>
          <cell r="C1313">
            <v>0</v>
          </cell>
          <cell r="D1313">
            <v>0.12</v>
          </cell>
          <cell r="E1313">
            <v>1.51</v>
          </cell>
          <cell r="F1313">
            <v>0.85812999999999995</v>
          </cell>
          <cell r="G1313">
            <v>0.60131560131560124</v>
          </cell>
        </row>
        <row r="1314">
          <cell r="A1314">
            <v>3.718</v>
          </cell>
          <cell r="B1314">
            <v>0</v>
          </cell>
          <cell r="C1314">
            <v>0</v>
          </cell>
          <cell r="D1314">
            <v>0.11</v>
          </cell>
          <cell r="E1314">
            <v>1.1599999999999999</v>
          </cell>
          <cell r="F1314">
            <v>0.63397999999999999</v>
          </cell>
          <cell r="G1314">
            <v>0.27541689080150622</v>
          </cell>
        </row>
        <row r="1315">
          <cell r="A1315">
            <v>2.4239999999999999</v>
          </cell>
          <cell r="B1315">
            <v>0</v>
          </cell>
          <cell r="C1315">
            <v>0</v>
          </cell>
          <cell r="D1315">
            <v>0.36</v>
          </cell>
          <cell r="E1315">
            <v>0.99</v>
          </cell>
          <cell r="F1315">
            <v>1.1775</v>
          </cell>
          <cell r="G1315">
            <v>0.65965346534653468</v>
          </cell>
        </row>
        <row r="1316">
          <cell r="A1316">
            <v>5.4589999999999996</v>
          </cell>
          <cell r="B1316">
            <v>0</v>
          </cell>
          <cell r="C1316">
            <v>0</v>
          </cell>
          <cell r="D1316">
            <v>0.38</v>
          </cell>
          <cell r="E1316">
            <v>1.75</v>
          </cell>
          <cell r="F1316">
            <v>1.4887999999999999</v>
          </cell>
          <cell r="G1316">
            <v>-1.5753801062465652E-2</v>
          </cell>
        </row>
        <row r="1317">
          <cell r="A1317">
            <v>5.8010000000000002</v>
          </cell>
          <cell r="B1317">
            <v>0</v>
          </cell>
          <cell r="C1317">
            <v>0</v>
          </cell>
          <cell r="D1317">
            <v>0.25</v>
          </cell>
          <cell r="E1317">
            <v>0.99</v>
          </cell>
          <cell r="F1317">
            <v>1.05297</v>
          </cell>
          <cell r="G1317">
            <v>0.28426133425271505</v>
          </cell>
        </row>
        <row r="1318">
          <cell r="A1318">
            <v>5.3940000000000001</v>
          </cell>
          <cell r="B1318">
            <v>0</v>
          </cell>
          <cell r="C1318">
            <v>0</v>
          </cell>
          <cell r="D1318">
            <v>0.1</v>
          </cell>
          <cell r="E1318">
            <v>2.14</v>
          </cell>
          <cell r="F1318">
            <v>0.59072999999999998</v>
          </cell>
          <cell r="G1318">
            <v>0.64423433444568035</v>
          </cell>
        </row>
        <row r="1319">
          <cell r="A1319">
            <v>2.5510000000000002</v>
          </cell>
          <cell r="B1319">
            <v>1</v>
          </cell>
          <cell r="C1319">
            <v>0</v>
          </cell>
          <cell r="D1319">
            <v>0.23</v>
          </cell>
          <cell r="E1319">
            <v>1.37</v>
          </cell>
          <cell r="F1319">
            <v>0.74726999999999999</v>
          </cell>
          <cell r="G1319">
            <v>0.90395923167385339</v>
          </cell>
        </row>
        <row r="1320">
          <cell r="A1320">
            <v>2.7589999999999999</v>
          </cell>
          <cell r="B1320">
            <v>1</v>
          </cell>
          <cell r="C1320">
            <v>0</v>
          </cell>
          <cell r="D1320">
            <v>0.12</v>
          </cell>
          <cell r="E1320">
            <v>1.2</v>
          </cell>
          <cell r="F1320">
            <v>0.54568000000000005</v>
          </cell>
          <cell r="G1320">
            <v>0.25842696629213485</v>
          </cell>
        </row>
        <row r="1321">
          <cell r="A1321">
            <v>1.5149999999999999</v>
          </cell>
          <cell r="B1321">
            <v>0</v>
          </cell>
          <cell r="C1321">
            <v>0</v>
          </cell>
          <cell r="D1321">
            <v>0.06</v>
          </cell>
          <cell r="E1321">
            <v>2.54</v>
          </cell>
          <cell r="F1321">
            <v>0.28665000000000002</v>
          </cell>
          <cell r="G1321">
            <v>0.83498349834983498</v>
          </cell>
        </row>
        <row r="1322">
          <cell r="A1322">
            <v>5.3769999999999998</v>
          </cell>
          <cell r="B1322">
            <v>0</v>
          </cell>
          <cell r="C1322">
            <v>0</v>
          </cell>
          <cell r="D1322">
            <v>0.39</v>
          </cell>
          <cell r="E1322">
            <v>1.5</v>
          </cell>
          <cell r="F1322">
            <v>0.73950000000000005</v>
          </cell>
          <cell r="G1322">
            <v>0.48093732564627117</v>
          </cell>
        </row>
        <row r="1323">
          <cell r="A1323">
            <v>4.6955</v>
          </cell>
          <cell r="B1323">
            <v>0</v>
          </cell>
          <cell r="C1323">
            <v>1</v>
          </cell>
          <cell r="D1323">
            <v>7.0000000000000007E-2</v>
          </cell>
          <cell r="E1323">
            <v>1.58</v>
          </cell>
          <cell r="F1323">
            <v>0.94140999999999997</v>
          </cell>
          <cell r="G1323">
            <v>0.52656799062932602</v>
          </cell>
        </row>
        <row r="1324">
          <cell r="A1324">
            <v>5.9139999999999997</v>
          </cell>
          <cell r="B1324">
            <v>0</v>
          </cell>
          <cell r="C1324">
            <v>1</v>
          </cell>
          <cell r="D1324">
            <v>0.06</v>
          </cell>
          <cell r="E1324">
            <v>1.1100000000000001</v>
          </cell>
          <cell r="F1324">
            <v>1.1519200000000001</v>
          </cell>
          <cell r="G1324">
            <v>0.41579303347987828</v>
          </cell>
        </row>
        <row r="1325">
          <cell r="A1325">
            <v>5.0875000000000004</v>
          </cell>
          <cell r="B1325">
            <v>0</v>
          </cell>
          <cell r="C1325">
            <v>0</v>
          </cell>
          <cell r="D1325">
            <v>0.14000000000000001</v>
          </cell>
          <cell r="E1325">
            <v>1.5069455331870598</v>
          </cell>
          <cell r="F1325">
            <v>0.99114000000000002</v>
          </cell>
          <cell r="G1325">
            <v>0.34250614250614247</v>
          </cell>
        </row>
        <row r="1326">
          <cell r="A1326">
            <v>6.1050000000000004</v>
          </cell>
          <cell r="B1326">
            <v>0</v>
          </cell>
          <cell r="C1326">
            <v>1</v>
          </cell>
          <cell r="D1326">
            <v>0.05</v>
          </cell>
          <cell r="E1326">
            <v>1.21</v>
          </cell>
          <cell r="F1326">
            <v>1.1596299999999999</v>
          </cell>
          <cell r="G1326">
            <v>0.35904995904995907</v>
          </cell>
        </row>
        <row r="1327">
          <cell r="A1327">
            <v>4.9210000000000003</v>
          </cell>
          <cell r="B1327">
            <v>0</v>
          </cell>
          <cell r="C1327">
            <v>0</v>
          </cell>
          <cell r="D1327">
            <v>0.13</v>
          </cell>
          <cell r="E1327">
            <v>1.4674941363791298</v>
          </cell>
          <cell r="F1327">
            <v>1.33117</v>
          </cell>
          <cell r="G1327">
            <v>0.35785409469619994</v>
          </cell>
        </row>
        <row r="1328">
          <cell r="A1328">
            <v>5.6479999999999997</v>
          </cell>
          <cell r="B1328">
            <v>0</v>
          </cell>
          <cell r="C1328">
            <v>1</v>
          </cell>
          <cell r="D1328">
            <v>0.09</v>
          </cell>
          <cell r="E1328">
            <v>1.47</v>
          </cell>
          <cell r="F1328">
            <v>1.07043</v>
          </cell>
          <cell r="G1328">
            <v>0.26575779036827196</v>
          </cell>
        </row>
        <row r="1329">
          <cell r="A1329">
            <v>4.7530000000000001</v>
          </cell>
          <cell r="B1329">
            <v>0</v>
          </cell>
          <cell r="C1329">
            <v>0</v>
          </cell>
          <cell r="D1329">
            <v>0.15</v>
          </cell>
          <cell r="E1329">
            <v>1.73</v>
          </cell>
          <cell r="F1329">
            <v>1.0140899999999999</v>
          </cell>
          <cell r="G1329">
            <v>0.59478224279402481</v>
          </cell>
        </row>
        <row r="1330">
          <cell r="A1330">
            <v>1.5225</v>
          </cell>
          <cell r="B1330">
            <v>0</v>
          </cell>
          <cell r="C1330">
            <v>1</v>
          </cell>
          <cell r="D1330">
            <v>0.24</v>
          </cell>
          <cell r="E1330">
            <v>2.4700000000000002</v>
          </cell>
          <cell r="F1330">
            <v>0.49735000000000001</v>
          </cell>
          <cell r="G1330">
            <v>0.52446633825944167</v>
          </cell>
        </row>
        <row r="1331">
          <cell r="A1331">
            <v>7.5439999999999996</v>
          </cell>
          <cell r="B1331">
            <v>0</v>
          </cell>
          <cell r="C1331">
            <v>0</v>
          </cell>
          <cell r="D1331">
            <v>0.14000000000000001</v>
          </cell>
          <cell r="E1331">
            <v>0.91</v>
          </cell>
          <cell r="F1331">
            <v>1.2488900000000001</v>
          </cell>
          <cell r="G1331">
            <v>0.43385471898197248</v>
          </cell>
        </row>
        <row r="1332">
          <cell r="A1332">
            <v>6.4119999999999999</v>
          </cell>
          <cell r="B1332">
            <v>0</v>
          </cell>
          <cell r="C1332">
            <v>1</v>
          </cell>
          <cell r="D1332">
            <v>0.06</v>
          </cell>
          <cell r="E1332">
            <v>1.5058377714669098</v>
          </cell>
          <cell r="F1332">
            <v>0.92503000000000002</v>
          </cell>
          <cell r="G1332">
            <v>0.49516531503431066</v>
          </cell>
        </row>
        <row r="1333">
          <cell r="A1333">
            <v>10.015499999999999</v>
          </cell>
          <cell r="B1333">
            <v>0</v>
          </cell>
          <cell r="C1333">
            <v>1</v>
          </cell>
          <cell r="D1333">
            <v>0.03</v>
          </cell>
          <cell r="E1333">
            <v>1.6471893282027894</v>
          </cell>
          <cell r="F1333">
            <v>1.1519200000000001</v>
          </cell>
          <cell r="G1333">
            <v>0.51145724127602221</v>
          </cell>
        </row>
        <row r="1334">
          <cell r="A1334">
            <v>5.7080000000000002</v>
          </cell>
          <cell r="B1334">
            <v>1</v>
          </cell>
          <cell r="C1334">
            <v>0</v>
          </cell>
          <cell r="D1334">
            <v>0.22</v>
          </cell>
          <cell r="E1334">
            <v>1.61</v>
          </cell>
          <cell r="F1334">
            <v>1.2602199999999999</v>
          </cell>
          <cell r="G1334">
            <v>0.11702873160476525</v>
          </cell>
        </row>
        <row r="1335">
          <cell r="A1335">
            <v>6.5054999999999996</v>
          </cell>
          <cell r="B1335">
            <v>0</v>
          </cell>
          <cell r="C1335">
            <v>1</v>
          </cell>
          <cell r="D1335">
            <v>0.02</v>
          </cell>
          <cell r="E1335">
            <v>1.62</v>
          </cell>
          <cell r="F1335">
            <v>0.88117000000000001</v>
          </cell>
          <cell r="G1335">
            <v>0.50903082007532097</v>
          </cell>
        </row>
        <row r="1336">
          <cell r="A1336">
            <v>4.6704999999999997</v>
          </cell>
          <cell r="B1336">
            <v>0</v>
          </cell>
          <cell r="C1336">
            <v>0</v>
          </cell>
          <cell r="D1336">
            <v>0.35</v>
          </cell>
          <cell r="E1336">
            <v>1.19</v>
          </cell>
          <cell r="F1336">
            <v>1.2895000000000001</v>
          </cell>
          <cell r="G1336">
            <v>-7.4938443421475223E-4</v>
          </cell>
        </row>
        <row r="1337">
          <cell r="A1337">
            <v>4.8674999999999997</v>
          </cell>
          <cell r="B1337">
            <v>0</v>
          </cell>
          <cell r="C1337">
            <v>0</v>
          </cell>
          <cell r="D1337">
            <v>0.14000000000000001</v>
          </cell>
          <cell r="E1337">
            <v>2.39</v>
          </cell>
          <cell r="F1337">
            <v>1.2484500000000001</v>
          </cell>
          <cell r="G1337">
            <v>6.4817668207498721E-2</v>
          </cell>
        </row>
        <row r="1338">
          <cell r="A1338">
            <v>8.4934999999999992</v>
          </cell>
          <cell r="B1338">
            <v>0</v>
          </cell>
          <cell r="C1338">
            <v>0</v>
          </cell>
          <cell r="D1338">
            <v>0.17</v>
          </cell>
          <cell r="E1338">
            <v>1.6809271456316401</v>
          </cell>
          <cell r="F1338">
            <v>1.26004</v>
          </cell>
          <cell r="G1338">
            <v>0.77747689409548493</v>
          </cell>
        </row>
        <row r="1339">
          <cell r="A1339">
            <v>4.9645000000000001</v>
          </cell>
          <cell r="B1339">
            <v>0</v>
          </cell>
          <cell r="C1339">
            <v>0</v>
          </cell>
          <cell r="D1339">
            <v>0.14000000000000001</v>
          </cell>
          <cell r="E1339">
            <v>1.33</v>
          </cell>
          <cell r="F1339">
            <v>0.92720000000000002</v>
          </cell>
          <cell r="G1339">
            <v>0.27646288649410816</v>
          </cell>
        </row>
        <row r="1340">
          <cell r="A1340">
            <v>8.2735000000000003</v>
          </cell>
          <cell r="B1340">
            <v>0</v>
          </cell>
          <cell r="C1340">
            <v>0</v>
          </cell>
          <cell r="D1340">
            <v>0.33</v>
          </cell>
          <cell r="E1340">
            <v>1.85</v>
          </cell>
          <cell r="F1340">
            <v>1.9092100000000001</v>
          </cell>
          <cell r="G1340">
            <v>1.8674079893636307E-2</v>
          </cell>
        </row>
        <row r="1341">
          <cell r="A1341">
            <v>6.1074999999999999</v>
          </cell>
          <cell r="B1341">
            <v>0</v>
          </cell>
          <cell r="C1341">
            <v>0</v>
          </cell>
          <cell r="D1341">
            <v>0.13</v>
          </cell>
          <cell r="E1341">
            <v>3.01</v>
          </cell>
          <cell r="F1341">
            <v>1.47682</v>
          </cell>
          <cell r="G1341">
            <v>0.51649611133851825</v>
          </cell>
        </row>
        <row r="1342">
          <cell r="A1342">
            <v>6.4284999999999997</v>
          </cell>
          <cell r="B1342">
            <v>0</v>
          </cell>
          <cell r="C1342">
            <v>0</v>
          </cell>
          <cell r="D1342">
            <v>0.34</v>
          </cell>
          <cell r="E1342">
            <v>1.1299999999999999</v>
          </cell>
          <cell r="F1342">
            <v>0.74411000000000005</v>
          </cell>
          <cell r="G1342">
            <v>0.75173057478416427</v>
          </cell>
        </row>
        <row r="1343">
          <cell r="A1343">
            <v>8.4954999999999998</v>
          </cell>
          <cell r="B1343">
            <v>0</v>
          </cell>
          <cell r="C1343">
            <v>1</v>
          </cell>
          <cell r="D1343">
            <v>7.0000000000000007E-2</v>
          </cell>
          <cell r="E1343">
            <v>1.8</v>
          </cell>
          <cell r="F1343">
            <v>1.06067</v>
          </cell>
          <cell r="G1343">
            <v>0.53493025719498566</v>
          </cell>
        </row>
        <row r="1344">
          <cell r="A1344">
            <v>7.3479999999999999</v>
          </cell>
          <cell r="B1344">
            <v>0</v>
          </cell>
          <cell r="C1344">
            <v>0</v>
          </cell>
          <cell r="D1344">
            <v>0.36</v>
          </cell>
          <cell r="E1344">
            <v>1.82</v>
          </cell>
          <cell r="F1344">
            <v>1.6625700000000001</v>
          </cell>
          <cell r="G1344">
            <v>1.0206859009254219E-2</v>
          </cell>
        </row>
        <row r="1345">
          <cell r="A1345">
            <v>8.1315000000000008</v>
          </cell>
          <cell r="B1345">
            <v>1</v>
          </cell>
          <cell r="C1345">
            <v>0</v>
          </cell>
          <cell r="D1345">
            <v>0.17</v>
          </cell>
          <cell r="E1345">
            <v>0.55000000000000004</v>
          </cell>
          <cell r="F1345">
            <v>1.12435</v>
          </cell>
          <cell r="G1345">
            <v>0.44696550451946132</v>
          </cell>
        </row>
        <row r="1346">
          <cell r="A1346">
            <v>4.2290000000000001</v>
          </cell>
          <cell r="B1346">
            <v>0</v>
          </cell>
          <cell r="C1346">
            <v>0</v>
          </cell>
          <cell r="D1346">
            <v>0.13</v>
          </cell>
          <cell r="E1346">
            <v>2.62</v>
          </cell>
          <cell r="F1346">
            <v>0.78764000000000001</v>
          </cell>
          <cell r="G1346">
            <v>0.30172617640104044</v>
          </cell>
        </row>
        <row r="1347">
          <cell r="A1347">
            <v>0.79500000000000004</v>
          </cell>
          <cell r="B1347">
            <v>0</v>
          </cell>
          <cell r="C1347">
            <v>0</v>
          </cell>
          <cell r="D1347">
            <v>0.1</v>
          </cell>
          <cell r="E1347">
            <v>1.37</v>
          </cell>
          <cell r="F1347">
            <v>0.44001000000000001</v>
          </cell>
          <cell r="G1347">
            <v>-0.88679245283018859</v>
          </cell>
        </row>
        <row r="1348">
          <cell r="A1348">
            <v>2.1240000000000001</v>
          </cell>
          <cell r="B1348">
            <v>0</v>
          </cell>
          <cell r="C1348">
            <v>0</v>
          </cell>
          <cell r="D1348">
            <v>0.11</v>
          </cell>
          <cell r="E1348">
            <v>1.25</v>
          </cell>
          <cell r="F1348">
            <v>0.42498000000000002</v>
          </cell>
          <cell r="G1348">
            <v>0.32485875706214684</v>
          </cell>
        </row>
        <row r="1349">
          <cell r="A1349">
            <v>10.728999999999999</v>
          </cell>
          <cell r="B1349">
            <v>0</v>
          </cell>
          <cell r="C1349">
            <v>0</v>
          </cell>
          <cell r="D1349">
            <v>0.22</v>
          </cell>
          <cell r="E1349">
            <v>2.02</v>
          </cell>
          <cell r="F1349">
            <v>2.16195</v>
          </cell>
          <cell r="G1349">
            <v>0.39556342622798024</v>
          </cell>
        </row>
        <row r="1350">
          <cell r="A1350">
            <v>9.7769999999999992</v>
          </cell>
          <cell r="B1350">
            <v>0</v>
          </cell>
          <cell r="C1350">
            <v>0</v>
          </cell>
          <cell r="D1350">
            <v>0.15</v>
          </cell>
          <cell r="E1350">
            <v>0.98</v>
          </cell>
          <cell r="F1350">
            <v>1.3385899999999999</v>
          </cell>
          <cell r="G1350">
            <v>0.40104326480515495</v>
          </cell>
        </row>
        <row r="1351">
          <cell r="A1351">
            <v>3.96</v>
          </cell>
          <cell r="B1351">
            <v>0</v>
          </cell>
          <cell r="C1351">
            <v>0</v>
          </cell>
          <cell r="D1351">
            <v>0.08</v>
          </cell>
          <cell r="E1351">
            <v>1.44</v>
          </cell>
          <cell r="F1351">
            <v>0.87624000000000002</v>
          </cell>
          <cell r="G1351">
            <v>0.17045454545454547</v>
          </cell>
        </row>
        <row r="1352">
          <cell r="A1352">
            <v>7.4215</v>
          </cell>
          <cell r="B1352">
            <v>0</v>
          </cell>
          <cell r="C1352">
            <v>0</v>
          </cell>
          <cell r="D1352">
            <v>0.09</v>
          </cell>
          <cell r="E1352">
            <v>1.42</v>
          </cell>
          <cell r="F1352">
            <v>0.68537000000000003</v>
          </cell>
          <cell r="G1352">
            <v>0.69992589099238689</v>
          </cell>
        </row>
        <row r="1353">
          <cell r="A1353">
            <v>4.7949999999999999</v>
          </cell>
          <cell r="B1353">
            <v>0</v>
          </cell>
          <cell r="C1353">
            <v>0</v>
          </cell>
          <cell r="D1353">
            <v>0.16</v>
          </cell>
          <cell r="E1353">
            <v>2.74</v>
          </cell>
          <cell r="F1353">
            <v>0.9546</v>
          </cell>
          <cell r="G1353">
            <v>0.31824817518248177</v>
          </cell>
        </row>
        <row r="1354">
          <cell r="A1354">
            <v>3.8054999999999999</v>
          </cell>
          <cell r="B1354">
            <v>1</v>
          </cell>
          <cell r="C1354">
            <v>0</v>
          </cell>
          <cell r="D1354">
            <v>0.14000000000000001</v>
          </cell>
          <cell r="E1354">
            <v>1.38</v>
          </cell>
          <cell r="F1354">
            <v>0.69425999999999999</v>
          </cell>
          <cell r="G1354">
            <v>0.27026671922217843</v>
          </cell>
        </row>
        <row r="1355">
          <cell r="A1355">
            <v>1.4475</v>
          </cell>
          <cell r="B1355">
            <v>1</v>
          </cell>
          <cell r="C1355">
            <v>0</v>
          </cell>
          <cell r="D1355">
            <v>0.03</v>
          </cell>
          <cell r="E1355">
            <v>0.85</v>
          </cell>
          <cell r="F1355">
            <v>0.35067999999999999</v>
          </cell>
          <cell r="G1355">
            <v>0.57651122625215889</v>
          </cell>
        </row>
        <row r="1356">
          <cell r="A1356">
            <v>2.9775</v>
          </cell>
          <cell r="B1356">
            <v>0</v>
          </cell>
          <cell r="C1356">
            <v>0</v>
          </cell>
          <cell r="D1356">
            <v>0.11</v>
          </cell>
          <cell r="E1356">
            <v>2.14</v>
          </cell>
          <cell r="F1356">
            <v>0.66474</v>
          </cell>
          <cell r="G1356">
            <v>7.9093198992443325E-2</v>
          </cell>
        </row>
        <row r="1357">
          <cell r="A1357">
            <v>4.2024999999999997</v>
          </cell>
          <cell r="B1357">
            <v>0</v>
          </cell>
          <cell r="C1357">
            <v>1</v>
          </cell>
          <cell r="D1357">
            <v>0.06</v>
          </cell>
          <cell r="E1357">
            <v>2.27</v>
          </cell>
          <cell r="F1357">
            <v>0.71750000000000003</v>
          </cell>
          <cell r="G1357">
            <v>0.55502676977989296</v>
          </cell>
        </row>
        <row r="1358">
          <cell r="A1358">
            <v>8.5704999999999991</v>
          </cell>
          <cell r="B1358">
            <v>1</v>
          </cell>
          <cell r="C1358">
            <v>0</v>
          </cell>
          <cell r="D1358">
            <v>0.17</v>
          </cell>
          <cell r="E1358">
            <v>1.19</v>
          </cell>
          <cell r="F1358">
            <v>0.81960999999999995</v>
          </cell>
          <cell r="G1358">
            <v>0.62954320051338908</v>
          </cell>
        </row>
        <row r="1359">
          <cell r="A1359">
            <v>2.8839999999999999</v>
          </cell>
          <cell r="B1359">
            <v>0</v>
          </cell>
          <cell r="C1359">
            <v>1</v>
          </cell>
          <cell r="D1359">
            <v>0.09</v>
          </cell>
          <cell r="E1359">
            <v>1.6311300927931802</v>
          </cell>
          <cell r="F1359">
            <v>0.65383000000000002</v>
          </cell>
          <cell r="G1359">
            <v>0.12170596393897365</v>
          </cell>
        </row>
        <row r="1360">
          <cell r="A1360">
            <v>7.4569999999999999</v>
          </cell>
          <cell r="B1360">
            <v>0</v>
          </cell>
          <cell r="C1360">
            <v>0</v>
          </cell>
          <cell r="D1360">
            <v>0.33</v>
          </cell>
          <cell r="E1360">
            <v>1.8</v>
          </cell>
          <cell r="F1360">
            <v>1.3791</v>
          </cell>
          <cell r="G1360">
            <v>0.34356980018774302</v>
          </cell>
        </row>
        <row r="1361">
          <cell r="A1361">
            <v>6.0629999999999997</v>
          </cell>
          <cell r="B1361">
            <v>0</v>
          </cell>
          <cell r="C1361">
            <v>0</v>
          </cell>
          <cell r="D1361">
            <v>0.38</v>
          </cell>
          <cell r="E1361">
            <v>2</v>
          </cell>
          <cell r="F1361">
            <v>0.94418000000000002</v>
          </cell>
          <cell r="G1361">
            <v>0.39666831601517399</v>
          </cell>
        </row>
        <row r="1362">
          <cell r="A1362">
            <v>11.143000000000001</v>
          </cell>
          <cell r="B1362">
            <v>0</v>
          </cell>
          <cell r="C1362">
            <v>0</v>
          </cell>
          <cell r="D1362">
            <v>0.55000000000000004</v>
          </cell>
          <cell r="E1362">
            <v>1.32</v>
          </cell>
          <cell r="F1362">
            <v>1.5447500000000001</v>
          </cell>
          <cell r="G1362">
            <v>0.49753208292201373</v>
          </cell>
        </row>
        <row r="1363">
          <cell r="A1363">
            <v>13.871</v>
          </cell>
          <cell r="B1363">
            <v>0</v>
          </cell>
          <cell r="C1363">
            <v>0</v>
          </cell>
          <cell r="D1363">
            <v>0.16</v>
          </cell>
          <cell r="E1363">
            <v>0.99</v>
          </cell>
          <cell r="F1363">
            <v>1.5306200000000001</v>
          </cell>
          <cell r="G1363">
            <v>0.66073102155576369</v>
          </cell>
        </row>
        <row r="1364">
          <cell r="A1364">
            <v>2.7509999999999999</v>
          </cell>
          <cell r="B1364">
            <v>0</v>
          </cell>
          <cell r="C1364">
            <v>0</v>
          </cell>
          <cell r="D1364">
            <v>0.08</v>
          </cell>
          <cell r="E1364">
            <v>1.83</v>
          </cell>
          <cell r="F1364">
            <v>0.71050000000000002</v>
          </cell>
          <cell r="G1364">
            <v>-3.3078880407124679E-2</v>
          </cell>
        </row>
        <row r="1365">
          <cell r="A1365">
            <v>4.9870000000000001</v>
          </cell>
          <cell r="B1365">
            <v>0</v>
          </cell>
          <cell r="C1365">
            <v>0</v>
          </cell>
          <cell r="D1365">
            <v>0.51</v>
          </cell>
          <cell r="E1365">
            <v>0.19</v>
          </cell>
          <cell r="F1365">
            <v>1.5329999999999999</v>
          </cell>
          <cell r="G1365">
            <v>-7.5797072388209347E-2</v>
          </cell>
        </row>
        <row r="1366">
          <cell r="A1366">
            <v>5.7460000000000004</v>
          </cell>
          <cell r="B1366">
            <v>0</v>
          </cell>
          <cell r="C1366">
            <v>0</v>
          </cell>
          <cell r="D1366">
            <v>0.17</v>
          </cell>
          <cell r="E1366">
            <v>1.64</v>
          </cell>
          <cell r="F1366">
            <v>0.91927999999999999</v>
          </cell>
          <cell r="G1366">
            <v>0.54020187956839538</v>
          </cell>
        </row>
        <row r="1367">
          <cell r="A1367">
            <v>5.883</v>
          </cell>
          <cell r="B1367">
            <v>0</v>
          </cell>
          <cell r="C1367">
            <v>0</v>
          </cell>
          <cell r="D1367">
            <v>0.15</v>
          </cell>
          <cell r="E1367">
            <v>1.17</v>
          </cell>
          <cell r="F1367">
            <v>1.1615</v>
          </cell>
          <cell r="G1367">
            <v>0.11167771545130036</v>
          </cell>
        </row>
        <row r="1368">
          <cell r="A1368">
            <v>4.3414999999999999</v>
          </cell>
          <cell r="B1368">
            <v>0</v>
          </cell>
          <cell r="C1368">
            <v>0</v>
          </cell>
          <cell r="D1368">
            <v>0.16</v>
          </cell>
          <cell r="E1368">
            <v>1.42</v>
          </cell>
          <cell r="F1368">
            <v>0.99502000000000002</v>
          </cell>
          <cell r="G1368">
            <v>0.33156743061153982</v>
          </cell>
        </row>
        <row r="1369">
          <cell r="A1369">
            <v>4.0365000000000002</v>
          </cell>
          <cell r="B1369">
            <v>0</v>
          </cell>
          <cell r="C1369">
            <v>0</v>
          </cell>
          <cell r="D1369">
            <v>7.0000000000000007E-2</v>
          </cell>
          <cell r="E1369">
            <v>2.4700000000000002</v>
          </cell>
          <cell r="F1369">
            <v>0.56118999999999997</v>
          </cell>
          <cell r="G1369">
            <v>0.51343986126594809</v>
          </cell>
        </row>
        <row r="1370">
          <cell r="A1370">
            <v>2.7650000000000001</v>
          </cell>
          <cell r="B1370">
            <v>1</v>
          </cell>
          <cell r="C1370">
            <v>0</v>
          </cell>
          <cell r="D1370">
            <v>0.1</v>
          </cell>
          <cell r="E1370">
            <v>2.1</v>
          </cell>
          <cell r="F1370">
            <v>0.34459000000000001</v>
          </cell>
          <cell r="G1370">
            <v>0.70415913200723323</v>
          </cell>
        </row>
        <row r="1371">
          <cell r="A1371">
            <v>6.1189999999999998</v>
          </cell>
          <cell r="B1371">
            <v>0</v>
          </cell>
          <cell r="C1371">
            <v>0</v>
          </cell>
          <cell r="D1371">
            <v>0.2</v>
          </cell>
          <cell r="E1371">
            <v>1.57</v>
          </cell>
          <cell r="F1371">
            <v>1.2602199999999999</v>
          </cell>
          <cell r="G1371">
            <v>0.12485700277823174</v>
          </cell>
        </row>
        <row r="1372">
          <cell r="A1372">
            <v>7.3289999999999997</v>
          </cell>
          <cell r="B1372">
            <v>0</v>
          </cell>
          <cell r="C1372">
            <v>0</v>
          </cell>
          <cell r="D1372">
            <v>0.39</v>
          </cell>
          <cell r="E1372">
            <v>0.56000000000000005</v>
          </cell>
          <cell r="F1372">
            <v>0.89102999999999999</v>
          </cell>
          <cell r="G1372">
            <v>0.24573611679628871</v>
          </cell>
        </row>
        <row r="1373">
          <cell r="A1373">
            <v>9.5884999999999998</v>
          </cell>
          <cell r="B1373">
            <v>0</v>
          </cell>
          <cell r="C1373">
            <v>0</v>
          </cell>
          <cell r="D1373">
            <v>0.2</v>
          </cell>
          <cell r="E1373">
            <v>1.89</v>
          </cell>
          <cell r="F1373">
            <v>1.3439099999999999</v>
          </cell>
          <cell r="G1373">
            <v>0.47457892266777918</v>
          </cell>
        </row>
        <row r="1374">
          <cell r="A1374">
            <v>3.6739999999999999</v>
          </cell>
          <cell r="B1374">
            <v>0</v>
          </cell>
          <cell r="C1374">
            <v>1</v>
          </cell>
          <cell r="D1374">
            <v>0.02</v>
          </cell>
          <cell r="E1374">
            <v>0.82</v>
          </cell>
          <cell r="F1374">
            <v>0.72855999999999999</v>
          </cell>
          <cell r="G1374">
            <v>0.38051170386499727</v>
          </cell>
        </row>
        <row r="1375">
          <cell r="A1375">
            <v>6.5620000000000003</v>
          </cell>
          <cell r="B1375">
            <v>1</v>
          </cell>
          <cell r="C1375">
            <v>0</v>
          </cell>
          <cell r="D1375">
            <v>0.3</v>
          </cell>
          <cell r="E1375">
            <v>0.56999999999999995</v>
          </cell>
          <cell r="F1375">
            <v>1.11155</v>
          </cell>
          <cell r="G1375">
            <v>0.61901859189271569</v>
          </cell>
        </row>
        <row r="1376">
          <cell r="A1376">
            <v>8.1229999999999993</v>
          </cell>
          <cell r="B1376">
            <v>1</v>
          </cell>
          <cell r="C1376">
            <v>0</v>
          </cell>
          <cell r="D1376">
            <v>0.14000000000000001</v>
          </cell>
          <cell r="E1376">
            <v>1.42</v>
          </cell>
          <cell r="F1376">
            <v>1.55053</v>
          </cell>
          <cell r="G1376">
            <v>0.42742829004062544</v>
          </cell>
        </row>
        <row r="1377">
          <cell r="A1377">
            <v>5.9290000000000003</v>
          </cell>
          <cell r="B1377">
            <v>1</v>
          </cell>
          <cell r="C1377">
            <v>0</v>
          </cell>
          <cell r="D1377">
            <v>0.28999999999999998</v>
          </cell>
          <cell r="E1377">
            <v>1.08</v>
          </cell>
          <cell r="F1377">
            <v>1.2996000000000001</v>
          </cell>
          <cell r="G1377">
            <v>0.28773823579018382</v>
          </cell>
        </row>
        <row r="1378">
          <cell r="A1378">
            <v>8.2029999999999994</v>
          </cell>
          <cell r="B1378">
            <v>0</v>
          </cell>
          <cell r="C1378">
            <v>0</v>
          </cell>
          <cell r="D1378">
            <v>0.42</v>
          </cell>
          <cell r="E1378">
            <v>1.63</v>
          </cell>
          <cell r="F1378">
            <v>0.88609000000000004</v>
          </cell>
          <cell r="G1378">
            <v>0.89199073509691584</v>
          </cell>
        </row>
        <row r="1379">
          <cell r="A1379">
            <v>2.1829999999999998</v>
          </cell>
          <cell r="B1379">
            <v>0</v>
          </cell>
          <cell r="C1379">
            <v>0</v>
          </cell>
          <cell r="D1379">
            <v>0.24</v>
          </cell>
          <cell r="E1379">
            <v>1.37</v>
          </cell>
          <cell r="F1379">
            <v>1.02058</v>
          </cell>
          <cell r="G1379">
            <v>0.299129638112689</v>
          </cell>
        </row>
        <row r="1380">
          <cell r="A1380">
            <v>3.2160000000000002</v>
          </cell>
          <cell r="B1380">
            <v>1</v>
          </cell>
          <cell r="C1380">
            <v>0</v>
          </cell>
          <cell r="D1380">
            <v>0.46</v>
          </cell>
          <cell r="E1380">
            <v>2.23</v>
          </cell>
          <cell r="F1380">
            <v>1.0534600000000001</v>
          </cell>
          <cell r="G1380">
            <v>0.50870646766169147</v>
          </cell>
        </row>
        <row r="1381">
          <cell r="A1381">
            <v>3.827</v>
          </cell>
          <cell r="B1381">
            <v>1</v>
          </cell>
          <cell r="C1381">
            <v>0</v>
          </cell>
          <cell r="D1381">
            <v>0.27</v>
          </cell>
          <cell r="E1381">
            <v>1.53</v>
          </cell>
          <cell r="F1381">
            <v>1.00244</v>
          </cell>
          <cell r="G1381">
            <v>0.24692970995557878</v>
          </cell>
        </row>
        <row r="1382">
          <cell r="A1382">
            <v>1.8660000000000001</v>
          </cell>
          <cell r="B1382">
            <v>1</v>
          </cell>
          <cell r="C1382">
            <v>0</v>
          </cell>
          <cell r="D1382">
            <v>0.09</v>
          </cell>
          <cell r="E1382">
            <v>2.66</v>
          </cell>
          <cell r="F1382">
            <v>0.39382</v>
          </cell>
          <cell r="G1382">
            <v>0.99785637727759913</v>
          </cell>
        </row>
        <row r="1383">
          <cell r="A1383">
            <v>1.448</v>
          </cell>
          <cell r="B1383">
            <v>0</v>
          </cell>
          <cell r="C1383">
            <v>0</v>
          </cell>
          <cell r="D1383">
            <v>0.17</v>
          </cell>
          <cell r="E1383">
            <v>1.17</v>
          </cell>
          <cell r="F1383">
            <v>1.3576900000000001</v>
          </cell>
          <cell r="G1383">
            <v>0.34392265193370164</v>
          </cell>
        </row>
        <row r="1384">
          <cell r="A1384">
            <v>5.98</v>
          </cell>
          <cell r="B1384">
            <v>0</v>
          </cell>
          <cell r="C1384">
            <v>1</v>
          </cell>
          <cell r="D1384">
            <v>0.19</v>
          </cell>
          <cell r="E1384">
            <v>1.04</v>
          </cell>
          <cell r="F1384">
            <v>1.17946</v>
          </cell>
          <cell r="G1384">
            <v>0.36655518394648828</v>
          </cell>
        </row>
        <row r="1385">
          <cell r="A1385">
            <v>8.8015000000000008</v>
          </cell>
          <cell r="B1385">
            <v>0</v>
          </cell>
          <cell r="C1385">
            <v>0</v>
          </cell>
          <cell r="D1385">
            <v>0.14000000000000001</v>
          </cell>
          <cell r="E1385">
            <v>0.08</v>
          </cell>
          <cell r="F1385">
            <v>1.3626100000000001</v>
          </cell>
          <cell r="G1385">
            <v>0.34204396977787871</v>
          </cell>
        </row>
        <row r="1386">
          <cell r="A1386">
            <v>3.9220000000000002</v>
          </cell>
          <cell r="B1386">
            <v>0</v>
          </cell>
          <cell r="C1386">
            <v>0</v>
          </cell>
          <cell r="D1386">
            <v>0.12</v>
          </cell>
          <cell r="E1386">
            <v>1.28</v>
          </cell>
          <cell r="F1386">
            <v>0.79256000000000004</v>
          </cell>
          <cell r="G1386">
            <v>0.11601223865374809</v>
          </cell>
        </row>
        <row r="1387">
          <cell r="A1387">
            <v>3.4695</v>
          </cell>
          <cell r="B1387">
            <v>0</v>
          </cell>
          <cell r="C1387">
            <v>0</v>
          </cell>
          <cell r="D1387">
            <v>0.17</v>
          </cell>
          <cell r="E1387">
            <v>1.82</v>
          </cell>
          <cell r="F1387">
            <v>0.60124</v>
          </cell>
          <cell r="G1387">
            <v>0.87029831387808032</v>
          </cell>
        </row>
        <row r="1388">
          <cell r="A1388">
            <v>4.7195</v>
          </cell>
          <cell r="B1388">
            <v>0</v>
          </cell>
          <cell r="C1388">
            <v>0</v>
          </cell>
          <cell r="D1388">
            <v>0.19</v>
          </cell>
          <cell r="E1388">
            <v>0.98</v>
          </cell>
          <cell r="F1388">
            <v>0.96221999999999996</v>
          </cell>
          <cell r="G1388">
            <v>5.710350672740757E-2</v>
          </cell>
        </row>
        <row r="1389">
          <cell r="A1389">
            <v>7.4749999999999996</v>
          </cell>
          <cell r="B1389">
            <v>0</v>
          </cell>
          <cell r="C1389">
            <v>1</v>
          </cell>
          <cell r="D1389">
            <v>0.15</v>
          </cell>
          <cell r="E1389">
            <v>1.22</v>
          </cell>
          <cell r="F1389">
            <v>1.15557</v>
          </cell>
          <cell r="G1389">
            <v>0.28508361204013377</v>
          </cell>
        </row>
        <row r="1390">
          <cell r="A1390">
            <v>4.5270000000000001</v>
          </cell>
          <cell r="B1390">
            <v>0</v>
          </cell>
          <cell r="C1390">
            <v>0</v>
          </cell>
          <cell r="D1390">
            <v>0.11</v>
          </cell>
          <cell r="E1390">
            <v>1.1399999999999999</v>
          </cell>
          <cell r="F1390">
            <v>1.21001</v>
          </cell>
          <cell r="G1390">
            <v>0.340622929092114</v>
          </cell>
        </row>
        <row r="1391">
          <cell r="A1391">
            <v>5.5410000000000004</v>
          </cell>
          <cell r="B1391">
            <v>0</v>
          </cell>
          <cell r="C1391">
            <v>0</v>
          </cell>
          <cell r="D1391">
            <v>0.17</v>
          </cell>
          <cell r="E1391">
            <v>1.35</v>
          </cell>
          <cell r="F1391">
            <v>0.81352000000000002</v>
          </cell>
          <cell r="G1391">
            <v>0.37249593936112613</v>
          </cell>
        </row>
        <row r="1392">
          <cell r="A1392">
            <v>3.8959999999999999</v>
          </cell>
          <cell r="B1392">
            <v>0</v>
          </cell>
          <cell r="C1392">
            <v>0</v>
          </cell>
          <cell r="D1392">
            <v>0.28999999999999998</v>
          </cell>
          <cell r="E1392">
            <v>1.94</v>
          </cell>
          <cell r="F1392">
            <v>0.55444000000000004</v>
          </cell>
          <cell r="G1392">
            <v>0.43095482546201236</v>
          </cell>
        </row>
        <row r="1393">
          <cell r="A1393">
            <v>11.4015</v>
          </cell>
          <cell r="B1393">
            <v>0</v>
          </cell>
          <cell r="C1393">
            <v>0</v>
          </cell>
          <cell r="D1393">
            <v>0.45</v>
          </cell>
          <cell r="E1393">
            <v>2.37</v>
          </cell>
          <cell r="F1393">
            <v>1.4261200000000001</v>
          </cell>
          <cell r="G1393">
            <v>0.78116914441082308</v>
          </cell>
        </row>
        <row r="1394">
          <cell r="A1394">
            <v>3.508</v>
          </cell>
          <cell r="B1394">
            <v>0</v>
          </cell>
          <cell r="C1394">
            <v>1</v>
          </cell>
          <cell r="D1394">
            <v>0.14000000000000001</v>
          </cell>
          <cell r="E1394">
            <v>2.41</v>
          </cell>
          <cell r="F1394">
            <v>1.2395400000000001</v>
          </cell>
          <cell r="G1394">
            <v>0.64680729760547329</v>
          </cell>
        </row>
        <row r="1395">
          <cell r="A1395">
            <v>5.6420000000000003</v>
          </cell>
          <cell r="B1395">
            <v>0</v>
          </cell>
          <cell r="C1395">
            <v>1</v>
          </cell>
          <cell r="D1395">
            <v>0.08</v>
          </cell>
          <cell r="E1395">
            <v>2.04</v>
          </cell>
          <cell r="F1395">
            <v>1.1223799999999999</v>
          </cell>
          <cell r="G1395">
            <v>0.7515065579581709</v>
          </cell>
        </row>
        <row r="1396">
          <cell r="A1396">
            <v>2.8534999999999999</v>
          </cell>
          <cell r="B1396">
            <v>0</v>
          </cell>
          <cell r="C1396">
            <v>0</v>
          </cell>
          <cell r="D1396">
            <v>0.19</v>
          </cell>
          <cell r="E1396">
            <v>2.77</v>
          </cell>
          <cell r="F1396">
            <v>0.67027000000000003</v>
          </cell>
          <cell r="G1396">
            <v>0.30366216926581396</v>
          </cell>
        </row>
        <row r="1397">
          <cell r="A1397">
            <v>5.8630000000000004</v>
          </cell>
          <cell r="B1397">
            <v>0</v>
          </cell>
          <cell r="C1397">
            <v>0</v>
          </cell>
          <cell r="D1397">
            <v>0.15</v>
          </cell>
          <cell r="E1397">
            <v>0.75</v>
          </cell>
          <cell r="F1397">
            <v>1.32914</v>
          </cell>
          <cell r="G1397">
            <v>6.498379669111376E-2</v>
          </cell>
        </row>
        <row r="1398">
          <cell r="A1398">
            <v>4.0730000000000004</v>
          </cell>
          <cell r="B1398">
            <v>0</v>
          </cell>
          <cell r="C1398">
            <v>1</v>
          </cell>
          <cell r="D1398">
            <v>0.28999999999999998</v>
          </cell>
          <cell r="E1398">
            <v>1.47</v>
          </cell>
          <cell r="F1398">
            <v>1.6737299999999999</v>
          </cell>
          <cell r="G1398">
            <v>0.51902774367787863</v>
          </cell>
        </row>
        <row r="1399">
          <cell r="A1399">
            <v>7.6630000000000003</v>
          </cell>
          <cell r="B1399">
            <v>0</v>
          </cell>
          <cell r="C1399">
            <v>1</v>
          </cell>
          <cell r="D1399">
            <v>0.12</v>
          </cell>
          <cell r="E1399">
            <v>2</v>
          </cell>
          <cell r="F1399">
            <v>1.7835000000000001</v>
          </cell>
          <cell r="G1399">
            <v>1.0961764322067077E-2</v>
          </cell>
        </row>
        <row r="1400">
          <cell r="A1400">
            <v>1.571</v>
          </cell>
          <cell r="B1400">
            <v>0</v>
          </cell>
          <cell r="C1400">
            <v>0</v>
          </cell>
          <cell r="D1400">
            <v>0.12</v>
          </cell>
          <cell r="E1400">
            <v>1.6</v>
          </cell>
          <cell r="F1400">
            <v>0.59377000000000002</v>
          </cell>
          <cell r="G1400">
            <v>-0.19541693189051559</v>
          </cell>
        </row>
        <row r="1401">
          <cell r="A1401">
            <v>6.2750000000000004</v>
          </cell>
          <cell r="B1401">
            <v>1</v>
          </cell>
          <cell r="C1401">
            <v>0</v>
          </cell>
          <cell r="D1401">
            <v>0.15</v>
          </cell>
          <cell r="E1401">
            <v>0.78</v>
          </cell>
          <cell r="F1401">
            <v>0.80364000000000002</v>
          </cell>
          <cell r="G1401">
            <v>0.51984063745019915</v>
          </cell>
        </row>
        <row r="1402">
          <cell r="A1402">
            <v>7.0019999999999998</v>
          </cell>
          <cell r="B1402">
            <v>1</v>
          </cell>
          <cell r="C1402">
            <v>0</v>
          </cell>
          <cell r="D1402">
            <v>0.09</v>
          </cell>
          <cell r="E1402">
            <v>1.34</v>
          </cell>
          <cell r="F1402">
            <v>0.73938999999999999</v>
          </cell>
          <cell r="G1402">
            <v>0.60411311053984584</v>
          </cell>
        </row>
        <row r="1403">
          <cell r="A1403">
            <v>5.6269999999999998</v>
          </cell>
          <cell r="B1403">
            <v>0</v>
          </cell>
          <cell r="C1403">
            <v>0</v>
          </cell>
          <cell r="D1403">
            <v>0.2</v>
          </cell>
          <cell r="E1403">
            <v>1.18</v>
          </cell>
          <cell r="F1403">
            <v>1.02885</v>
          </cell>
          <cell r="G1403">
            <v>8.5836147147680827E-2</v>
          </cell>
        </row>
        <row r="1404">
          <cell r="A1404">
            <v>1.6879999999999999</v>
          </cell>
          <cell r="B1404">
            <v>0</v>
          </cell>
          <cell r="C1404">
            <v>0</v>
          </cell>
          <cell r="D1404">
            <v>0.1</v>
          </cell>
          <cell r="E1404">
            <v>1.7</v>
          </cell>
          <cell r="F1404">
            <v>0.46943000000000001</v>
          </cell>
          <cell r="G1404">
            <v>0.3400473933649289</v>
          </cell>
        </row>
        <row r="1405">
          <cell r="A1405">
            <v>3.4740000000000002</v>
          </cell>
          <cell r="B1405">
            <v>0</v>
          </cell>
          <cell r="C1405">
            <v>1</v>
          </cell>
          <cell r="D1405">
            <v>0.47</v>
          </cell>
          <cell r="E1405">
            <v>2.48</v>
          </cell>
          <cell r="F1405">
            <v>0.78764000000000001</v>
          </cell>
          <cell r="G1405">
            <v>6.4766839378238336E-2</v>
          </cell>
        </row>
        <row r="1406">
          <cell r="A1406">
            <v>3.6480000000000001</v>
          </cell>
          <cell r="B1406">
            <v>0</v>
          </cell>
          <cell r="C1406">
            <v>0</v>
          </cell>
          <cell r="D1406">
            <v>0.08</v>
          </cell>
          <cell r="E1406">
            <v>2.8</v>
          </cell>
          <cell r="F1406">
            <v>0.57118000000000002</v>
          </cell>
          <cell r="G1406">
            <v>0.73163377192982459</v>
          </cell>
        </row>
        <row r="1407">
          <cell r="A1407">
            <v>3.552</v>
          </cell>
          <cell r="B1407">
            <v>1</v>
          </cell>
          <cell r="C1407">
            <v>0</v>
          </cell>
          <cell r="D1407">
            <v>0.02</v>
          </cell>
          <cell r="E1407">
            <v>1.63</v>
          </cell>
          <cell r="F1407">
            <v>0.73350000000000004</v>
          </cell>
          <cell r="G1407">
            <v>0.79363738738738732</v>
          </cell>
        </row>
        <row r="1408">
          <cell r="A1408">
            <v>6.6139999999999999</v>
          </cell>
          <cell r="B1408">
            <v>0</v>
          </cell>
          <cell r="C1408">
            <v>0</v>
          </cell>
          <cell r="D1408">
            <v>0.17</v>
          </cell>
          <cell r="E1408">
            <v>1.56</v>
          </cell>
          <cell r="F1408">
            <v>1.0665100000000001</v>
          </cell>
          <cell r="G1408">
            <v>0.21394012700332629</v>
          </cell>
        </row>
        <row r="1409">
          <cell r="A1409">
            <v>12.189500000000001</v>
          </cell>
          <cell r="B1409">
            <v>1</v>
          </cell>
          <cell r="C1409">
            <v>0</v>
          </cell>
          <cell r="D1409">
            <v>0.36</v>
          </cell>
          <cell r="E1409">
            <v>0.76</v>
          </cell>
          <cell r="F1409">
            <v>1.7255</v>
          </cell>
          <cell r="G1409">
            <v>0.41613683908281712</v>
          </cell>
        </row>
        <row r="1410">
          <cell r="A1410">
            <v>1.5609999999999999</v>
          </cell>
          <cell r="B1410">
            <v>1</v>
          </cell>
          <cell r="C1410">
            <v>0</v>
          </cell>
          <cell r="D1410">
            <v>0.57999999999999996</v>
          </cell>
          <cell r="E1410">
            <v>2.4700000000000002</v>
          </cell>
          <cell r="F1410">
            <v>0.79349999999999998</v>
          </cell>
          <cell r="G1410">
            <v>-1.0333119795003203</v>
          </cell>
        </row>
        <row r="1411">
          <cell r="A1411">
            <v>5.8935000000000004</v>
          </cell>
          <cell r="B1411">
            <v>0</v>
          </cell>
          <cell r="C1411">
            <v>0</v>
          </cell>
          <cell r="D1411">
            <v>0.22</v>
          </cell>
          <cell r="E1411">
            <v>1.45</v>
          </cell>
          <cell r="F1411">
            <v>1.1261000000000001</v>
          </cell>
          <cell r="G1411">
            <v>0.11631458386357851</v>
          </cell>
        </row>
        <row r="1412">
          <cell r="A1412">
            <v>2.5905</v>
          </cell>
          <cell r="B1412">
            <v>1</v>
          </cell>
          <cell r="C1412">
            <v>0</v>
          </cell>
          <cell r="D1412">
            <v>0.06</v>
          </cell>
          <cell r="E1412">
            <v>1.19</v>
          </cell>
          <cell r="F1412">
            <v>0.41970000000000002</v>
          </cell>
          <cell r="G1412">
            <v>0.35224860065624397</v>
          </cell>
        </row>
        <row r="1413">
          <cell r="A1413">
            <v>3.5125000000000002</v>
          </cell>
          <cell r="B1413">
            <v>1</v>
          </cell>
          <cell r="C1413">
            <v>0</v>
          </cell>
          <cell r="D1413">
            <v>0.12</v>
          </cell>
          <cell r="E1413">
            <v>2.75</v>
          </cell>
          <cell r="F1413">
            <v>0.57398000000000005</v>
          </cell>
          <cell r="G1413">
            <v>0.30562277580071168</v>
          </cell>
        </row>
        <row r="1414">
          <cell r="A1414">
            <v>6.9065000000000003</v>
          </cell>
          <cell r="B1414">
            <v>0</v>
          </cell>
          <cell r="C1414">
            <v>0</v>
          </cell>
          <cell r="D1414">
            <v>0.27</v>
          </cell>
          <cell r="E1414">
            <v>1.94</v>
          </cell>
          <cell r="F1414">
            <v>1.3687199999999999</v>
          </cell>
          <cell r="G1414">
            <v>0.13299066097154855</v>
          </cell>
        </row>
        <row r="1415">
          <cell r="A1415">
            <v>11.787000000000001</v>
          </cell>
          <cell r="B1415">
            <v>0</v>
          </cell>
          <cell r="C1415">
            <v>1</v>
          </cell>
          <cell r="D1415">
            <v>0.2</v>
          </cell>
          <cell r="E1415">
            <v>1.94</v>
          </cell>
          <cell r="F1415">
            <v>1.0390900000000001</v>
          </cell>
          <cell r="G1415">
            <v>0.45261729023500463</v>
          </cell>
        </row>
        <row r="1416">
          <cell r="A1416">
            <v>13.313000000000001</v>
          </cell>
          <cell r="B1416">
            <v>0</v>
          </cell>
          <cell r="C1416">
            <v>0</v>
          </cell>
          <cell r="D1416">
            <v>0.12</v>
          </cell>
          <cell r="E1416">
            <v>1.6</v>
          </cell>
          <cell r="F1416">
            <v>1.3334600000000001</v>
          </cell>
          <cell r="G1416">
            <v>0.5117554270262149</v>
          </cell>
        </row>
      </sheetData>
      <sheetData sheetId="6"/>
      <sheetData sheetId="7"/>
      <sheetData sheetId="8"/>
      <sheetData sheetId="11"/>
      <sheetData sheetId="12"/>
      <sheetData sheetId="13">
        <row r="5">
          <cell r="K5">
            <v>7.5</v>
          </cell>
          <cell r="L5">
            <v>-3.875</v>
          </cell>
          <cell r="M5">
            <v>0.4</v>
          </cell>
        </row>
        <row r="6">
          <cell r="K6">
            <v>7.625</v>
          </cell>
          <cell r="L6">
            <v>-3.125</v>
          </cell>
          <cell r="M6">
            <v>0.35355339059327379</v>
          </cell>
        </row>
        <row r="7">
          <cell r="K7">
            <v>7.75</v>
          </cell>
          <cell r="L7">
            <v>-2.625</v>
          </cell>
          <cell r="M7">
            <v>0.35355339059327379</v>
          </cell>
        </row>
        <row r="8">
          <cell r="K8">
            <v>7.875</v>
          </cell>
          <cell r="L8">
            <v>-2.296999999999997</v>
          </cell>
          <cell r="M8">
            <v>0.2065822408195411</v>
          </cell>
        </row>
        <row r="9">
          <cell r="K9">
            <v>8</v>
          </cell>
          <cell r="L9">
            <v>-1.6146666666666647</v>
          </cell>
          <cell r="M9">
            <v>0.2538725139375162</v>
          </cell>
        </row>
        <row r="10">
          <cell r="K10">
            <v>8.125</v>
          </cell>
          <cell r="L10">
            <v>-1.03125</v>
          </cell>
          <cell r="M10">
            <v>0.19683399718793396</v>
          </cell>
        </row>
        <row r="11">
          <cell r="K11">
            <v>8.25</v>
          </cell>
          <cell r="L11">
            <v>-0.51880000000001303</v>
          </cell>
          <cell r="M11">
            <v>0.14496221730052014</v>
          </cell>
        </row>
        <row r="12">
          <cell r="K12">
            <v>8.375</v>
          </cell>
          <cell r="L12">
            <v>-1.1454545454540721E-2</v>
          </cell>
          <cell r="M12">
            <v>0.1372040351908799</v>
          </cell>
        </row>
        <row r="13">
          <cell r="K13">
            <v>8.5</v>
          </cell>
          <cell r="L13">
            <v>0.4166666666666714</v>
          </cell>
          <cell r="M13">
            <v>0.13284604482401591</v>
          </cell>
        </row>
        <row r="14">
          <cell r="K14">
            <v>8.625</v>
          </cell>
          <cell r="L14">
            <v>0.97400000000000375</v>
          </cell>
          <cell r="M14">
            <v>0.1026431675008722</v>
          </cell>
        </row>
        <row r="15">
          <cell r="K15">
            <v>8.75</v>
          </cell>
          <cell r="L15">
            <v>1.3593333333333248</v>
          </cell>
          <cell r="M15">
            <v>0.12498683126285354</v>
          </cell>
        </row>
        <row r="16">
          <cell r="K16">
            <v>8.875</v>
          </cell>
          <cell r="L16">
            <v>1.8384999999999962</v>
          </cell>
          <cell r="M16">
            <v>0.11257449324320998</v>
          </cell>
        </row>
        <row r="17">
          <cell r="K17">
            <v>9</v>
          </cell>
          <cell r="L17">
            <v>2.1080000000000041</v>
          </cell>
          <cell r="M17">
            <v>0.16147346531142875</v>
          </cell>
        </row>
        <row r="18">
          <cell r="K18">
            <v>9.125</v>
          </cell>
          <cell r="L18">
            <v>2.4432727272727419</v>
          </cell>
          <cell r="M18">
            <v>0.15619827725639357</v>
          </cell>
        </row>
        <row r="19">
          <cell r="K19">
            <v>9.25</v>
          </cell>
          <cell r="L19">
            <v>3.0178571428571388</v>
          </cell>
          <cell r="M19">
            <v>0.12299987095125753</v>
          </cell>
        </row>
        <row r="20">
          <cell r="K20">
            <v>9.375</v>
          </cell>
          <cell r="L20">
            <v>3.2249999999999943</v>
          </cell>
          <cell r="M20">
            <v>0.15562374497427472</v>
          </cell>
        </row>
        <row r="21">
          <cell r="K21">
            <v>9.5</v>
          </cell>
          <cell r="L21">
            <v>3.46875</v>
          </cell>
          <cell r="M21">
            <v>0.17052818274734269</v>
          </cell>
        </row>
        <row r="22">
          <cell r="K22">
            <v>9.625</v>
          </cell>
          <cell r="L22">
            <v>3.5833333333333286</v>
          </cell>
          <cell r="M22">
            <v>0.25515518154050842</v>
          </cell>
        </row>
        <row r="23">
          <cell r="K23">
            <v>9.75</v>
          </cell>
          <cell r="L23">
            <v>3.7083333333333286</v>
          </cell>
          <cell r="M23">
            <v>0.18399501804932064</v>
          </cell>
        </row>
        <row r="24">
          <cell r="K24">
            <v>9.875</v>
          </cell>
          <cell r="L24">
            <v>4</v>
          </cell>
          <cell r="M24">
            <v>0.4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ey variables"/>
      <sheetName val="Key vars brokered"/>
      <sheetName val="sorted"/>
      <sheetName val="YSP v rate"/>
      <sheetName val="rate-cost sort"/>
      <sheetName val="T sample"/>
      <sheetName val="T rates"/>
      <sheetName val="dens"/>
      <sheetName val="compdist"/>
      <sheetName val="F dist"/>
      <sheetName val="F compdistC"/>
      <sheetName val="Fitted Dist"/>
      <sheetName val="To Matlab"/>
    </sheetNames>
    <sheetDataSet>
      <sheetData sheetId="0" refreshError="1"/>
      <sheetData sheetId="1" refreshError="1"/>
      <sheetData sheetId="2" refreshError="1"/>
      <sheetData sheetId="3">
        <row r="112">
          <cell r="B112">
            <v>7</v>
          </cell>
          <cell r="D112">
            <v>121043</v>
          </cell>
          <cell r="I112">
            <v>696</v>
          </cell>
        </row>
        <row r="113">
          <cell r="B113">
            <v>7</v>
          </cell>
          <cell r="D113">
            <v>131929</v>
          </cell>
          <cell r="I113">
            <v>1039</v>
          </cell>
        </row>
        <row r="114">
          <cell r="B114">
            <v>7</v>
          </cell>
          <cell r="D114">
            <v>130630</v>
          </cell>
          <cell r="I114">
            <v>1102</v>
          </cell>
        </row>
        <row r="115">
          <cell r="B115">
            <v>7</v>
          </cell>
          <cell r="D115">
            <v>128189</v>
          </cell>
          <cell r="I115">
            <v>320</v>
          </cell>
        </row>
        <row r="116">
          <cell r="B116">
            <v>7</v>
          </cell>
          <cell r="D116">
            <v>78994</v>
          </cell>
          <cell r="I116">
            <v>98</v>
          </cell>
        </row>
        <row r="117">
          <cell r="B117">
            <v>7</v>
          </cell>
          <cell r="D117">
            <v>113881</v>
          </cell>
          <cell r="I117">
            <v>1495</v>
          </cell>
        </row>
        <row r="118">
          <cell r="B118">
            <v>7</v>
          </cell>
          <cell r="D118">
            <v>95124</v>
          </cell>
          <cell r="I118">
            <v>1070</v>
          </cell>
        </row>
        <row r="119">
          <cell r="B119">
            <v>7</v>
          </cell>
          <cell r="D119">
            <v>114873</v>
          </cell>
          <cell r="I119">
            <v>287</v>
          </cell>
        </row>
        <row r="120">
          <cell r="B120">
            <v>7</v>
          </cell>
          <cell r="D120">
            <v>80777</v>
          </cell>
          <cell r="I120">
            <v>1211</v>
          </cell>
        </row>
        <row r="121">
          <cell r="B121">
            <v>7</v>
          </cell>
          <cell r="D121">
            <v>131640</v>
          </cell>
          <cell r="I121">
            <v>822</v>
          </cell>
        </row>
        <row r="122">
          <cell r="B122">
            <v>7</v>
          </cell>
          <cell r="D122">
            <v>131048</v>
          </cell>
          <cell r="I122">
            <v>982</v>
          </cell>
        </row>
        <row r="123">
          <cell r="B123">
            <v>7</v>
          </cell>
          <cell r="D123">
            <v>138329</v>
          </cell>
          <cell r="I123">
            <v>1902</v>
          </cell>
        </row>
        <row r="124">
          <cell r="B124">
            <v>7</v>
          </cell>
          <cell r="D124">
            <v>96337</v>
          </cell>
          <cell r="I124">
            <v>1324</v>
          </cell>
        </row>
        <row r="125">
          <cell r="B125">
            <v>7</v>
          </cell>
          <cell r="D125">
            <v>127581</v>
          </cell>
          <cell r="I125">
            <v>797</v>
          </cell>
        </row>
        <row r="126">
          <cell r="B126">
            <v>7</v>
          </cell>
          <cell r="D126">
            <v>102092</v>
          </cell>
          <cell r="I126">
            <v>1403</v>
          </cell>
        </row>
        <row r="127">
          <cell r="B127">
            <v>7</v>
          </cell>
          <cell r="D127">
            <v>74900</v>
          </cell>
          <cell r="I127">
            <v>749</v>
          </cell>
        </row>
        <row r="128">
          <cell r="B128">
            <v>7</v>
          </cell>
          <cell r="D128">
            <v>50115</v>
          </cell>
          <cell r="I128">
            <v>438</v>
          </cell>
        </row>
        <row r="129">
          <cell r="B129">
            <v>7</v>
          </cell>
          <cell r="D129">
            <v>80200</v>
          </cell>
          <cell r="I129">
            <v>790</v>
          </cell>
        </row>
        <row r="130">
          <cell r="B130">
            <v>7</v>
          </cell>
          <cell r="D130">
            <v>132356</v>
          </cell>
          <cell r="I130">
            <v>1489</v>
          </cell>
        </row>
        <row r="131">
          <cell r="B131">
            <v>7</v>
          </cell>
          <cell r="D131">
            <v>72150</v>
          </cell>
          <cell r="I131">
            <v>711</v>
          </cell>
        </row>
        <row r="132">
          <cell r="B132">
            <v>7</v>
          </cell>
          <cell r="D132">
            <v>169342</v>
          </cell>
          <cell r="I132">
            <v>2370</v>
          </cell>
        </row>
        <row r="133">
          <cell r="B133">
            <v>7</v>
          </cell>
          <cell r="D133">
            <v>148748</v>
          </cell>
          <cell r="I133">
            <v>2527</v>
          </cell>
        </row>
        <row r="134">
          <cell r="B134">
            <v>7</v>
          </cell>
          <cell r="D134">
            <v>157528</v>
          </cell>
          <cell r="I134">
            <v>984</v>
          </cell>
        </row>
        <row r="135">
          <cell r="B135">
            <v>7</v>
          </cell>
          <cell r="D135">
            <v>145855</v>
          </cell>
          <cell r="I135">
            <v>1960</v>
          </cell>
        </row>
        <row r="136">
          <cell r="B136">
            <v>7</v>
          </cell>
          <cell r="D136">
            <v>144231</v>
          </cell>
          <cell r="I136">
            <v>1442</v>
          </cell>
        </row>
        <row r="137">
          <cell r="B137">
            <v>7</v>
          </cell>
          <cell r="D137">
            <v>141994</v>
          </cell>
          <cell r="I137">
            <v>1242</v>
          </cell>
        </row>
        <row r="138">
          <cell r="B138">
            <v>7</v>
          </cell>
          <cell r="D138">
            <v>109924</v>
          </cell>
          <cell r="I138">
            <v>549</v>
          </cell>
        </row>
        <row r="139">
          <cell r="B139">
            <v>7</v>
          </cell>
          <cell r="D139">
            <v>172296</v>
          </cell>
          <cell r="I139">
            <v>2584</v>
          </cell>
        </row>
        <row r="140">
          <cell r="B140">
            <v>7</v>
          </cell>
          <cell r="D140">
            <v>104069</v>
          </cell>
          <cell r="I140">
            <v>1561</v>
          </cell>
        </row>
        <row r="141">
          <cell r="B141">
            <v>7</v>
          </cell>
          <cell r="D141">
            <v>197115</v>
          </cell>
          <cell r="I141">
            <v>2463</v>
          </cell>
        </row>
        <row r="142">
          <cell r="B142">
            <v>7</v>
          </cell>
          <cell r="D142">
            <v>152248</v>
          </cell>
          <cell r="I142">
            <v>1522</v>
          </cell>
        </row>
        <row r="143">
          <cell r="B143">
            <v>7</v>
          </cell>
          <cell r="D143">
            <v>120607</v>
          </cell>
          <cell r="I143">
            <v>548</v>
          </cell>
        </row>
        <row r="144">
          <cell r="B144">
            <v>7</v>
          </cell>
          <cell r="D144">
            <v>196417</v>
          </cell>
          <cell r="I144">
            <v>1885</v>
          </cell>
        </row>
        <row r="145">
          <cell r="B145">
            <v>7</v>
          </cell>
          <cell r="D145">
            <v>209039</v>
          </cell>
          <cell r="I145">
            <v>1797</v>
          </cell>
        </row>
        <row r="146">
          <cell r="B146">
            <v>7</v>
          </cell>
          <cell r="D146">
            <v>163927</v>
          </cell>
          <cell r="I146">
            <v>1740</v>
          </cell>
        </row>
        <row r="147">
          <cell r="B147">
            <v>7</v>
          </cell>
          <cell r="D147">
            <v>173410</v>
          </cell>
          <cell r="I147">
            <v>1300</v>
          </cell>
        </row>
        <row r="148">
          <cell r="B148">
            <v>7</v>
          </cell>
          <cell r="D148">
            <v>126875</v>
          </cell>
          <cell r="I148">
            <v>1268</v>
          </cell>
        </row>
        <row r="149">
          <cell r="B149">
            <v>7</v>
          </cell>
          <cell r="D149">
            <v>137837</v>
          </cell>
          <cell r="I149">
            <v>2096</v>
          </cell>
        </row>
        <row r="150">
          <cell r="B150">
            <v>7</v>
          </cell>
          <cell r="D150">
            <v>128778</v>
          </cell>
          <cell r="I150">
            <v>1227</v>
          </cell>
        </row>
        <row r="151">
          <cell r="B151">
            <v>7</v>
          </cell>
          <cell r="D151">
            <v>164912</v>
          </cell>
          <cell r="I151">
            <v>353</v>
          </cell>
        </row>
        <row r="152">
          <cell r="B152">
            <v>7</v>
          </cell>
          <cell r="D152">
            <v>182141</v>
          </cell>
          <cell r="I152">
            <v>2525</v>
          </cell>
        </row>
        <row r="153">
          <cell r="B153">
            <v>7</v>
          </cell>
          <cell r="D153">
            <v>172296</v>
          </cell>
          <cell r="I153">
            <v>2369</v>
          </cell>
        </row>
        <row r="154">
          <cell r="B154">
            <v>7</v>
          </cell>
          <cell r="D154">
            <v>105838</v>
          </cell>
          <cell r="I154">
            <v>1852</v>
          </cell>
        </row>
        <row r="155">
          <cell r="B155">
            <v>7</v>
          </cell>
          <cell r="D155">
            <v>85750</v>
          </cell>
          <cell r="I155">
            <v>680</v>
          </cell>
        </row>
        <row r="156">
          <cell r="B156">
            <v>7</v>
          </cell>
          <cell r="D156">
            <v>152605</v>
          </cell>
          <cell r="I156">
            <v>1526</v>
          </cell>
        </row>
        <row r="157">
          <cell r="B157">
            <v>7</v>
          </cell>
          <cell r="D157">
            <v>87378</v>
          </cell>
          <cell r="I157">
            <v>1310</v>
          </cell>
        </row>
        <row r="158">
          <cell r="B158">
            <v>7</v>
          </cell>
          <cell r="D158">
            <v>98455</v>
          </cell>
          <cell r="I158">
            <v>1476</v>
          </cell>
        </row>
        <row r="159">
          <cell r="B159">
            <v>7</v>
          </cell>
          <cell r="D159">
            <v>199400</v>
          </cell>
          <cell r="I159">
            <v>747</v>
          </cell>
        </row>
        <row r="160">
          <cell r="B160">
            <v>7</v>
          </cell>
          <cell r="D160">
            <v>106160</v>
          </cell>
          <cell r="I160">
            <v>1412</v>
          </cell>
        </row>
        <row r="161">
          <cell r="B161">
            <v>7</v>
          </cell>
          <cell r="D161">
            <v>110526</v>
          </cell>
          <cell r="I161">
            <v>552</v>
          </cell>
        </row>
        <row r="162">
          <cell r="B162">
            <v>7</v>
          </cell>
          <cell r="D162">
            <v>139806</v>
          </cell>
          <cell r="I162">
            <v>873</v>
          </cell>
        </row>
        <row r="163">
          <cell r="B163">
            <v>7</v>
          </cell>
          <cell r="D163">
            <v>85325</v>
          </cell>
          <cell r="I163">
            <v>1642</v>
          </cell>
        </row>
        <row r="164">
          <cell r="B164">
            <v>7</v>
          </cell>
          <cell r="D164">
            <v>126897</v>
          </cell>
          <cell r="I164">
            <v>1268</v>
          </cell>
        </row>
        <row r="165">
          <cell r="B165">
            <v>7</v>
          </cell>
          <cell r="D165">
            <v>89726</v>
          </cell>
          <cell r="I165">
            <v>1345</v>
          </cell>
        </row>
        <row r="166">
          <cell r="B166">
            <v>7</v>
          </cell>
          <cell r="D166">
            <v>148724</v>
          </cell>
          <cell r="I166">
            <v>2044</v>
          </cell>
        </row>
        <row r="167">
          <cell r="B167">
            <v>7</v>
          </cell>
          <cell r="D167">
            <v>81200</v>
          </cell>
          <cell r="I167">
            <v>710</v>
          </cell>
        </row>
        <row r="168">
          <cell r="B168">
            <v>7</v>
          </cell>
          <cell r="D168">
            <v>86813</v>
          </cell>
          <cell r="I168">
            <v>217</v>
          </cell>
        </row>
        <row r="169">
          <cell r="B169">
            <v>7</v>
          </cell>
          <cell r="D169">
            <v>108300</v>
          </cell>
          <cell r="I169">
            <v>1083</v>
          </cell>
        </row>
        <row r="170">
          <cell r="B170">
            <v>7</v>
          </cell>
          <cell r="D170">
            <v>76794</v>
          </cell>
          <cell r="I170">
            <v>287</v>
          </cell>
        </row>
        <row r="171">
          <cell r="B171">
            <v>7</v>
          </cell>
          <cell r="D171">
            <v>158746</v>
          </cell>
          <cell r="I171">
            <v>2365</v>
          </cell>
        </row>
        <row r="172">
          <cell r="B172">
            <v>7</v>
          </cell>
          <cell r="D172">
            <v>83686</v>
          </cell>
          <cell r="I172">
            <v>643</v>
          </cell>
        </row>
        <row r="173">
          <cell r="B173">
            <v>7</v>
          </cell>
          <cell r="D173">
            <v>163313</v>
          </cell>
          <cell r="I173">
            <v>204</v>
          </cell>
        </row>
        <row r="174">
          <cell r="B174">
            <v>7</v>
          </cell>
          <cell r="D174">
            <v>121099</v>
          </cell>
          <cell r="I174">
            <v>416</v>
          </cell>
        </row>
        <row r="175">
          <cell r="B175">
            <v>7</v>
          </cell>
          <cell r="D175">
            <v>142267</v>
          </cell>
          <cell r="I175">
            <v>2052</v>
          </cell>
        </row>
        <row r="176">
          <cell r="B176">
            <v>7</v>
          </cell>
          <cell r="D176">
            <v>176972</v>
          </cell>
          <cell r="I176">
            <v>1548</v>
          </cell>
        </row>
        <row r="177">
          <cell r="B177">
            <v>7</v>
          </cell>
          <cell r="D177">
            <v>129566</v>
          </cell>
          <cell r="I177">
            <v>1169</v>
          </cell>
        </row>
        <row r="178">
          <cell r="B178">
            <v>7</v>
          </cell>
          <cell r="D178">
            <v>141779</v>
          </cell>
          <cell r="I178">
            <v>531</v>
          </cell>
        </row>
        <row r="179">
          <cell r="B179">
            <v>7</v>
          </cell>
          <cell r="D179">
            <v>72572</v>
          </cell>
          <cell r="I179">
            <v>901</v>
          </cell>
        </row>
        <row r="180">
          <cell r="B180">
            <v>7</v>
          </cell>
          <cell r="D180">
            <v>111548</v>
          </cell>
          <cell r="I180">
            <v>2405</v>
          </cell>
        </row>
        <row r="181">
          <cell r="B181">
            <v>7</v>
          </cell>
          <cell r="D181">
            <v>180573</v>
          </cell>
          <cell r="I181">
            <v>4243</v>
          </cell>
        </row>
        <row r="182">
          <cell r="B182">
            <v>7</v>
          </cell>
          <cell r="D182">
            <v>114593</v>
          </cell>
          <cell r="I182">
            <v>2577</v>
          </cell>
        </row>
        <row r="183">
          <cell r="B183">
            <v>7</v>
          </cell>
          <cell r="D183">
            <v>151700</v>
          </cell>
          <cell r="I183">
            <v>3157</v>
          </cell>
        </row>
        <row r="184">
          <cell r="B184">
            <v>7</v>
          </cell>
          <cell r="D184">
            <v>179580</v>
          </cell>
          <cell r="I184">
            <v>4219</v>
          </cell>
        </row>
        <row r="185">
          <cell r="B185">
            <v>7</v>
          </cell>
          <cell r="D185">
            <v>148724</v>
          </cell>
          <cell r="I185">
            <v>3021</v>
          </cell>
        </row>
        <row r="186">
          <cell r="B186">
            <v>7</v>
          </cell>
          <cell r="D186">
            <v>90367</v>
          </cell>
          <cell r="I186">
            <v>564</v>
          </cell>
        </row>
        <row r="187">
          <cell r="B187">
            <v>7</v>
          </cell>
          <cell r="D187">
            <v>115192</v>
          </cell>
          <cell r="I187">
            <v>374</v>
          </cell>
        </row>
        <row r="188">
          <cell r="B188">
            <v>7</v>
          </cell>
          <cell r="D188">
            <v>113858</v>
          </cell>
          <cell r="I188">
            <v>1137</v>
          </cell>
        </row>
        <row r="189">
          <cell r="B189">
            <v>7</v>
          </cell>
          <cell r="D189">
            <v>69380</v>
          </cell>
          <cell r="I189">
            <v>338</v>
          </cell>
        </row>
        <row r="190">
          <cell r="B190">
            <v>7</v>
          </cell>
          <cell r="D190">
            <v>172562</v>
          </cell>
          <cell r="I190">
            <v>2804</v>
          </cell>
        </row>
        <row r="191">
          <cell r="B191">
            <v>7</v>
          </cell>
          <cell r="D191">
            <v>194600</v>
          </cell>
          <cell r="I191">
            <v>1946</v>
          </cell>
        </row>
        <row r="192">
          <cell r="B192">
            <v>7</v>
          </cell>
          <cell r="D192">
            <v>152506</v>
          </cell>
          <cell r="I192">
            <v>3175</v>
          </cell>
        </row>
        <row r="193">
          <cell r="B193">
            <v>7</v>
          </cell>
          <cell r="D193">
            <v>71253</v>
          </cell>
          <cell r="I193">
            <v>267</v>
          </cell>
        </row>
        <row r="194">
          <cell r="B194">
            <v>7</v>
          </cell>
          <cell r="D194">
            <v>75810</v>
          </cell>
          <cell r="I194">
            <v>294</v>
          </cell>
        </row>
        <row r="195">
          <cell r="B195">
            <v>7</v>
          </cell>
          <cell r="D195">
            <v>136754</v>
          </cell>
          <cell r="I195">
            <v>1025</v>
          </cell>
        </row>
        <row r="196">
          <cell r="B196">
            <v>7</v>
          </cell>
          <cell r="D196">
            <v>134538</v>
          </cell>
          <cell r="I196">
            <v>1436</v>
          </cell>
        </row>
        <row r="197">
          <cell r="B197">
            <v>7</v>
          </cell>
          <cell r="D197">
            <v>64400</v>
          </cell>
          <cell r="I197">
            <v>1281</v>
          </cell>
        </row>
        <row r="198">
          <cell r="B198">
            <v>7</v>
          </cell>
          <cell r="D198">
            <v>86750</v>
          </cell>
          <cell r="I198">
            <v>1830</v>
          </cell>
        </row>
        <row r="199">
          <cell r="B199">
            <v>7</v>
          </cell>
          <cell r="D199">
            <v>70700</v>
          </cell>
          <cell r="I199">
            <v>1456</v>
          </cell>
        </row>
        <row r="200">
          <cell r="B200">
            <v>7</v>
          </cell>
          <cell r="D200">
            <v>73350</v>
          </cell>
          <cell r="I200">
            <v>1714</v>
          </cell>
        </row>
        <row r="201">
          <cell r="B201">
            <v>7</v>
          </cell>
          <cell r="D201">
            <v>77388</v>
          </cell>
          <cell r="I201">
            <v>870</v>
          </cell>
        </row>
        <row r="202">
          <cell r="B202">
            <v>7</v>
          </cell>
          <cell r="D202">
            <v>142912</v>
          </cell>
          <cell r="I202">
            <v>2093</v>
          </cell>
        </row>
        <row r="203">
          <cell r="B203">
            <v>7</v>
          </cell>
          <cell r="D203">
            <v>63833</v>
          </cell>
          <cell r="I203">
            <v>540</v>
          </cell>
        </row>
        <row r="204">
          <cell r="B204">
            <v>7</v>
          </cell>
          <cell r="D204">
            <v>70887</v>
          </cell>
          <cell r="I204">
            <v>233</v>
          </cell>
        </row>
        <row r="205">
          <cell r="B205">
            <v>7</v>
          </cell>
          <cell r="D205">
            <v>69451</v>
          </cell>
          <cell r="I205">
            <v>434</v>
          </cell>
        </row>
        <row r="206">
          <cell r="B206">
            <v>7</v>
          </cell>
          <cell r="D206">
            <v>90081</v>
          </cell>
          <cell r="I206">
            <v>327</v>
          </cell>
        </row>
        <row r="207">
          <cell r="B207">
            <v>7</v>
          </cell>
          <cell r="D207">
            <v>73841</v>
          </cell>
          <cell r="I207">
            <v>646</v>
          </cell>
        </row>
        <row r="208">
          <cell r="B208">
            <v>7</v>
          </cell>
          <cell r="D208">
            <v>81200</v>
          </cell>
          <cell r="I208">
            <v>1015</v>
          </cell>
        </row>
        <row r="209">
          <cell r="B209">
            <v>7</v>
          </cell>
          <cell r="D209">
            <v>83991</v>
          </cell>
          <cell r="I209">
            <v>1259</v>
          </cell>
        </row>
        <row r="210">
          <cell r="B210">
            <v>7</v>
          </cell>
          <cell r="D210">
            <v>84333</v>
          </cell>
          <cell r="I210">
            <v>607</v>
          </cell>
        </row>
        <row r="211">
          <cell r="B211">
            <v>7</v>
          </cell>
          <cell r="D211">
            <v>122000</v>
          </cell>
          <cell r="I211">
            <v>2440</v>
          </cell>
        </row>
        <row r="212">
          <cell r="B212">
            <v>7</v>
          </cell>
          <cell r="D212">
            <v>218250</v>
          </cell>
          <cell r="I212">
            <v>1909</v>
          </cell>
        </row>
        <row r="213">
          <cell r="B213">
            <v>7</v>
          </cell>
          <cell r="D213">
            <v>166686</v>
          </cell>
          <cell r="I213">
            <v>1458</v>
          </cell>
        </row>
        <row r="214">
          <cell r="B214">
            <v>7</v>
          </cell>
          <cell r="D214">
            <v>104176</v>
          </cell>
          <cell r="I214">
            <v>651</v>
          </cell>
        </row>
        <row r="215">
          <cell r="B215">
            <v>7</v>
          </cell>
          <cell r="D215">
            <v>134243</v>
          </cell>
          <cell r="I215">
            <v>2013</v>
          </cell>
        </row>
        <row r="216">
          <cell r="B216">
            <v>7</v>
          </cell>
          <cell r="D216">
            <v>127597</v>
          </cell>
          <cell r="I216">
            <v>1913</v>
          </cell>
        </row>
        <row r="217">
          <cell r="B217">
            <v>7</v>
          </cell>
          <cell r="D217">
            <v>161232</v>
          </cell>
          <cell r="I217">
            <v>1057</v>
          </cell>
        </row>
        <row r="218">
          <cell r="B218">
            <v>7</v>
          </cell>
          <cell r="D218">
            <v>95200</v>
          </cell>
          <cell r="I218">
            <v>476</v>
          </cell>
        </row>
        <row r="219">
          <cell r="B219">
            <v>7</v>
          </cell>
          <cell r="D219">
            <v>176361</v>
          </cell>
          <cell r="I219">
            <v>1984</v>
          </cell>
        </row>
        <row r="220">
          <cell r="B220">
            <v>7</v>
          </cell>
          <cell r="D220">
            <v>132815</v>
          </cell>
          <cell r="I220">
            <v>830</v>
          </cell>
        </row>
        <row r="221">
          <cell r="B221">
            <v>7</v>
          </cell>
          <cell r="D221">
            <v>174478</v>
          </cell>
          <cell r="I221">
            <v>1962</v>
          </cell>
        </row>
        <row r="222">
          <cell r="B222">
            <v>7</v>
          </cell>
          <cell r="D222">
            <v>144700</v>
          </cell>
          <cell r="I222">
            <v>3255</v>
          </cell>
        </row>
        <row r="223">
          <cell r="B223">
            <v>7</v>
          </cell>
          <cell r="D223">
            <v>140703</v>
          </cell>
          <cell r="I223">
            <v>1055</v>
          </cell>
        </row>
        <row r="224">
          <cell r="B224">
            <v>7</v>
          </cell>
          <cell r="D224">
            <v>89294</v>
          </cell>
          <cell r="I224">
            <v>1857</v>
          </cell>
        </row>
        <row r="225">
          <cell r="B225">
            <v>7</v>
          </cell>
          <cell r="D225">
            <v>136517</v>
          </cell>
          <cell r="I225">
            <v>2184</v>
          </cell>
        </row>
        <row r="226">
          <cell r="B226">
            <v>7</v>
          </cell>
          <cell r="D226">
            <v>143470</v>
          </cell>
          <cell r="I226">
            <v>3371</v>
          </cell>
        </row>
        <row r="227">
          <cell r="B227">
            <v>7</v>
          </cell>
          <cell r="D227">
            <v>111022</v>
          </cell>
          <cell r="I227">
            <v>693</v>
          </cell>
        </row>
        <row r="228">
          <cell r="B228">
            <v>7</v>
          </cell>
          <cell r="D228">
            <v>133428</v>
          </cell>
          <cell r="I228">
            <v>3598</v>
          </cell>
        </row>
        <row r="229">
          <cell r="B229">
            <v>7</v>
          </cell>
          <cell r="D229">
            <v>167779</v>
          </cell>
          <cell r="I229">
            <v>3942</v>
          </cell>
        </row>
        <row r="230">
          <cell r="B230">
            <v>7</v>
          </cell>
          <cell r="D230">
            <v>44701</v>
          </cell>
          <cell r="I230">
            <v>614</v>
          </cell>
        </row>
        <row r="231">
          <cell r="B231">
            <v>7</v>
          </cell>
          <cell r="D231">
            <v>85655</v>
          </cell>
          <cell r="I231">
            <v>403</v>
          </cell>
        </row>
        <row r="232">
          <cell r="B232">
            <v>7</v>
          </cell>
          <cell r="D232">
            <v>95917</v>
          </cell>
          <cell r="I232">
            <v>599</v>
          </cell>
        </row>
        <row r="233">
          <cell r="B233">
            <v>7</v>
          </cell>
          <cell r="D233">
            <v>116166</v>
          </cell>
          <cell r="I233">
            <v>551</v>
          </cell>
        </row>
        <row r="234">
          <cell r="B234">
            <v>7</v>
          </cell>
          <cell r="D234">
            <v>87310</v>
          </cell>
          <cell r="I234">
            <v>1187</v>
          </cell>
        </row>
        <row r="235">
          <cell r="B235">
            <v>7</v>
          </cell>
          <cell r="D235">
            <v>73841</v>
          </cell>
          <cell r="I235">
            <v>923</v>
          </cell>
        </row>
        <row r="236">
          <cell r="B236">
            <v>7</v>
          </cell>
          <cell r="D236">
            <v>108478</v>
          </cell>
          <cell r="I236">
            <v>2169</v>
          </cell>
        </row>
        <row r="237">
          <cell r="B237">
            <v>7</v>
          </cell>
          <cell r="D237">
            <v>140009</v>
          </cell>
          <cell r="I237">
            <v>2984</v>
          </cell>
        </row>
        <row r="238">
          <cell r="B238">
            <v>7</v>
          </cell>
          <cell r="D238">
            <v>105248</v>
          </cell>
          <cell r="I238">
            <v>844</v>
          </cell>
        </row>
        <row r="239">
          <cell r="B239">
            <v>7</v>
          </cell>
          <cell r="D239">
            <v>97150</v>
          </cell>
          <cell r="I239">
            <v>2117</v>
          </cell>
        </row>
        <row r="240">
          <cell r="B240">
            <v>7</v>
          </cell>
          <cell r="D240">
            <v>135867</v>
          </cell>
          <cell r="I240">
            <v>339</v>
          </cell>
        </row>
        <row r="241">
          <cell r="B241">
            <v>7</v>
          </cell>
          <cell r="D241">
            <v>118442</v>
          </cell>
          <cell r="I241">
            <v>740</v>
          </cell>
        </row>
        <row r="242">
          <cell r="B242">
            <v>7</v>
          </cell>
          <cell r="D242">
            <v>87624</v>
          </cell>
          <cell r="I242">
            <v>547</v>
          </cell>
        </row>
        <row r="243">
          <cell r="B243">
            <v>7</v>
          </cell>
          <cell r="D243">
            <v>133109</v>
          </cell>
          <cell r="I243">
            <v>1164</v>
          </cell>
        </row>
        <row r="244">
          <cell r="B244">
            <v>7</v>
          </cell>
          <cell r="D244">
            <v>132914</v>
          </cell>
          <cell r="I244">
            <v>1329</v>
          </cell>
        </row>
        <row r="245">
          <cell r="B245">
            <v>7</v>
          </cell>
          <cell r="D245">
            <v>133878</v>
          </cell>
          <cell r="I245">
            <v>1590</v>
          </cell>
        </row>
        <row r="246">
          <cell r="B246">
            <v>7</v>
          </cell>
          <cell r="D246">
            <v>97962</v>
          </cell>
          <cell r="I246">
            <v>1216</v>
          </cell>
        </row>
        <row r="247">
          <cell r="B247">
            <v>7</v>
          </cell>
          <cell r="D247">
            <v>116900</v>
          </cell>
          <cell r="I247">
            <v>911</v>
          </cell>
        </row>
        <row r="248">
          <cell r="B248">
            <v>7</v>
          </cell>
          <cell r="D248">
            <v>111155</v>
          </cell>
          <cell r="I248">
            <v>750</v>
          </cell>
        </row>
        <row r="249">
          <cell r="B249">
            <v>7</v>
          </cell>
          <cell r="D249">
            <v>86640</v>
          </cell>
          <cell r="I249">
            <v>674</v>
          </cell>
        </row>
        <row r="250">
          <cell r="B250">
            <v>7</v>
          </cell>
          <cell r="D250">
            <v>121910</v>
          </cell>
          <cell r="I250">
            <v>1523</v>
          </cell>
        </row>
        <row r="251">
          <cell r="B251">
            <v>7</v>
          </cell>
          <cell r="D251">
            <v>120338</v>
          </cell>
          <cell r="I251">
            <v>1353</v>
          </cell>
        </row>
        <row r="252">
          <cell r="B252">
            <v>7</v>
          </cell>
          <cell r="D252">
            <v>45675</v>
          </cell>
          <cell r="I252">
            <v>57</v>
          </cell>
        </row>
        <row r="253">
          <cell r="B253">
            <v>7</v>
          </cell>
          <cell r="D253">
            <v>88301</v>
          </cell>
          <cell r="I253">
            <v>110</v>
          </cell>
        </row>
        <row r="254">
          <cell r="B254">
            <v>7</v>
          </cell>
          <cell r="D254">
            <v>100704</v>
          </cell>
          <cell r="I254">
            <v>1959</v>
          </cell>
        </row>
        <row r="255">
          <cell r="B255">
            <v>7</v>
          </cell>
          <cell r="D255">
            <v>111244</v>
          </cell>
          <cell r="I255">
            <v>556</v>
          </cell>
        </row>
        <row r="256">
          <cell r="B256">
            <v>7</v>
          </cell>
          <cell r="D256">
            <v>63993</v>
          </cell>
          <cell r="I256">
            <v>524</v>
          </cell>
        </row>
        <row r="257">
          <cell r="B257">
            <v>7</v>
          </cell>
          <cell r="D257">
            <v>144728</v>
          </cell>
          <cell r="I257">
            <v>2547</v>
          </cell>
        </row>
        <row r="258">
          <cell r="B258">
            <v>7</v>
          </cell>
          <cell r="D258">
            <v>111853</v>
          </cell>
          <cell r="I258">
            <v>1559</v>
          </cell>
        </row>
        <row r="259">
          <cell r="B259">
            <v>7</v>
          </cell>
          <cell r="D259">
            <v>141350</v>
          </cell>
          <cell r="I259">
            <v>1236</v>
          </cell>
        </row>
        <row r="260">
          <cell r="B260">
            <v>7</v>
          </cell>
          <cell r="D260">
            <v>100424</v>
          </cell>
          <cell r="I260">
            <v>1004</v>
          </cell>
        </row>
        <row r="261">
          <cell r="B261">
            <v>7</v>
          </cell>
          <cell r="D261">
            <v>101125</v>
          </cell>
          <cell r="I261">
            <v>1082</v>
          </cell>
        </row>
        <row r="262">
          <cell r="B262">
            <v>7</v>
          </cell>
          <cell r="D262">
            <v>103377</v>
          </cell>
          <cell r="I262">
            <v>516</v>
          </cell>
        </row>
        <row r="263">
          <cell r="B263">
            <v>7</v>
          </cell>
          <cell r="D263">
            <v>101500</v>
          </cell>
          <cell r="I263">
            <v>1639</v>
          </cell>
        </row>
        <row r="264">
          <cell r="B264">
            <v>7</v>
          </cell>
          <cell r="D264">
            <v>88406</v>
          </cell>
          <cell r="I264">
            <v>2688</v>
          </cell>
        </row>
        <row r="265">
          <cell r="B265">
            <v>7</v>
          </cell>
          <cell r="D265">
            <v>98455</v>
          </cell>
          <cell r="I265">
            <v>492</v>
          </cell>
        </row>
        <row r="266">
          <cell r="B266">
            <v>7</v>
          </cell>
          <cell r="D266">
            <v>131000</v>
          </cell>
          <cell r="I266">
            <v>1473</v>
          </cell>
        </row>
        <row r="267">
          <cell r="B267">
            <v>7</v>
          </cell>
          <cell r="D267">
            <v>163188</v>
          </cell>
          <cell r="I267">
            <v>2243</v>
          </cell>
        </row>
        <row r="268">
          <cell r="B268">
            <v>7</v>
          </cell>
          <cell r="D268">
            <v>113781</v>
          </cell>
          <cell r="I268">
            <v>426</v>
          </cell>
        </row>
        <row r="269">
          <cell r="B269">
            <v>7</v>
          </cell>
          <cell r="D269">
            <v>106118</v>
          </cell>
          <cell r="I269">
            <v>1857</v>
          </cell>
        </row>
        <row r="270">
          <cell r="B270">
            <v>7</v>
          </cell>
          <cell r="D270">
            <v>46740</v>
          </cell>
          <cell r="I270">
            <v>72</v>
          </cell>
        </row>
        <row r="271">
          <cell r="B271">
            <v>7</v>
          </cell>
          <cell r="D271">
            <v>75404</v>
          </cell>
          <cell r="I271">
            <v>814</v>
          </cell>
        </row>
        <row r="272">
          <cell r="B272">
            <v>7</v>
          </cell>
          <cell r="D272">
            <v>70897</v>
          </cell>
          <cell r="I272">
            <v>505</v>
          </cell>
        </row>
        <row r="273">
          <cell r="B273">
            <v>7</v>
          </cell>
          <cell r="D273">
            <v>118120</v>
          </cell>
          <cell r="I273">
            <v>1823</v>
          </cell>
        </row>
        <row r="274">
          <cell r="B274">
            <v>7</v>
          </cell>
          <cell r="D274">
            <v>158238</v>
          </cell>
          <cell r="I274">
            <v>939</v>
          </cell>
        </row>
        <row r="275">
          <cell r="B275">
            <v>7</v>
          </cell>
          <cell r="D275">
            <v>127940</v>
          </cell>
          <cell r="I275">
            <v>1919</v>
          </cell>
        </row>
        <row r="276">
          <cell r="B276">
            <v>7</v>
          </cell>
          <cell r="D276">
            <v>153589</v>
          </cell>
          <cell r="I276">
            <v>1581</v>
          </cell>
        </row>
        <row r="277">
          <cell r="B277">
            <v>7</v>
          </cell>
          <cell r="D277">
            <v>158999</v>
          </cell>
          <cell r="I277">
            <v>1192</v>
          </cell>
        </row>
        <row r="278">
          <cell r="B278">
            <v>7</v>
          </cell>
          <cell r="D278">
            <v>103276</v>
          </cell>
          <cell r="I278">
            <v>903</v>
          </cell>
        </row>
        <row r="279">
          <cell r="B279">
            <v>7</v>
          </cell>
          <cell r="D279">
            <v>96754</v>
          </cell>
          <cell r="I279">
            <v>538</v>
          </cell>
        </row>
        <row r="280">
          <cell r="B280">
            <v>7</v>
          </cell>
          <cell r="D280">
            <v>112665</v>
          </cell>
          <cell r="I280">
            <v>422</v>
          </cell>
        </row>
        <row r="281">
          <cell r="B281">
            <v>7</v>
          </cell>
          <cell r="D281">
            <v>49581</v>
          </cell>
          <cell r="I281">
            <v>526</v>
          </cell>
        </row>
        <row r="282">
          <cell r="B282">
            <v>7</v>
          </cell>
          <cell r="D282">
            <v>80692</v>
          </cell>
          <cell r="I282">
            <v>1230</v>
          </cell>
        </row>
        <row r="283">
          <cell r="B283">
            <v>7</v>
          </cell>
          <cell r="D283">
            <v>63011</v>
          </cell>
          <cell r="I283">
            <v>882</v>
          </cell>
        </row>
        <row r="284">
          <cell r="B284">
            <v>7</v>
          </cell>
          <cell r="D284">
            <v>83382</v>
          </cell>
          <cell r="I284">
            <v>896</v>
          </cell>
        </row>
        <row r="285">
          <cell r="B285">
            <v>7</v>
          </cell>
          <cell r="D285">
            <v>71478</v>
          </cell>
          <cell r="I285">
            <v>89</v>
          </cell>
        </row>
        <row r="286">
          <cell r="B286">
            <v>7</v>
          </cell>
          <cell r="D286">
            <v>66654</v>
          </cell>
          <cell r="I286">
            <v>583</v>
          </cell>
        </row>
        <row r="287">
          <cell r="B287">
            <v>7</v>
          </cell>
          <cell r="D287">
            <v>92547</v>
          </cell>
          <cell r="I287">
            <v>115</v>
          </cell>
        </row>
        <row r="288">
          <cell r="B288">
            <v>7</v>
          </cell>
          <cell r="D288">
            <v>152554</v>
          </cell>
          <cell r="I288">
            <v>312</v>
          </cell>
        </row>
        <row r="289">
          <cell r="B289">
            <v>7</v>
          </cell>
          <cell r="D289">
            <v>148646</v>
          </cell>
          <cell r="I289">
            <v>1337</v>
          </cell>
        </row>
        <row r="290">
          <cell r="B290">
            <v>7</v>
          </cell>
          <cell r="D290">
            <v>37453</v>
          </cell>
          <cell r="I290">
            <v>842</v>
          </cell>
        </row>
        <row r="291">
          <cell r="B291">
            <v>7</v>
          </cell>
          <cell r="D291">
            <v>127991</v>
          </cell>
          <cell r="I291">
            <v>1759</v>
          </cell>
        </row>
        <row r="292">
          <cell r="B292">
            <v>7</v>
          </cell>
          <cell r="D292">
            <v>115405</v>
          </cell>
          <cell r="I292">
            <v>1586</v>
          </cell>
        </row>
        <row r="293">
          <cell r="B293">
            <v>7</v>
          </cell>
          <cell r="D293">
            <v>88254</v>
          </cell>
          <cell r="I293">
            <v>647</v>
          </cell>
        </row>
        <row r="294">
          <cell r="B294">
            <v>7</v>
          </cell>
          <cell r="D294">
            <v>54556</v>
          </cell>
          <cell r="I294">
            <v>564</v>
          </cell>
        </row>
        <row r="295">
          <cell r="B295">
            <v>7</v>
          </cell>
          <cell r="D295">
            <v>86681</v>
          </cell>
          <cell r="I295">
            <v>1002</v>
          </cell>
        </row>
        <row r="296">
          <cell r="B296">
            <v>7</v>
          </cell>
          <cell r="D296">
            <v>131450</v>
          </cell>
          <cell r="I296">
            <v>2392</v>
          </cell>
        </row>
        <row r="297">
          <cell r="B297">
            <v>7</v>
          </cell>
          <cell r="D297">
            <v>150143</v>
          </cell>
          <cell r="I297">
            <v>1849</v>
          </cell>
        </row>
        <row r="298">
          <cell r="B298">
            <v>7</v>
          </cell>
          <cell r="D298">
            <v>75304</v>
          </cell>
          <cell r="I298">
            <v>753</v>
          </cell>
        </row>
        <row r="299">
          <cell r="B299">
            <v>7</v>
          </cell>
          <cell r="D299">
            <v>126748</v>
          </cell>
          <cell r="I299">
            <v>1584</v>
          </cell>
        </row>
        <row r="300">
          <cell r="B300">
            <v>7</v>
          </cell>
          <cell r="D300">
            <v>122967</v>
          </cell>
          <cell r="I300">
            <v>1383</v>
          </cell>
        </row>
        <row r="301">
          <cell r="B301">
            <v>7</v>
          </cell>
          <cell r="D301">
            <v>83331</v>
          </cell>
          <cell r="I301">
            <v>833</v>
          </cell>
        </row>
        <row r="302">
          <cell r="B302">
            <v>7</v>
          </cell>
          <cell r="D302">
            <v>99341</v>
          </cell>
          <cell r="I302">
            <v>869</v>
          </cell>
        </row>
        <row r="303">
          <cell r="B303">
            <v>7</v>
          </cell>
          <cell r="D303">
            <v>95004</v>
          </cell>
          <cell r="I303">
            <v>1306</v>
          </cell>
        </row>
        <row r="304">
          <cell r="B304">
            <v>7</v>
          </cell>
          <cell r="D304">
            <v>105306</v>
          </cell>
          <cell r="I304">
            <v>1211</v>
          </cell>
        </row>
        <row r="305">
          <cell r="B305">
            <v>7</v>
          </cell>
          <cell r="D305">
            <v>78380</v>
          </cell>
          <cell r="I305">
            <v>1273</v>
          </cell>
        </row>
        <row r="306">
          <cell r="B306">
            <v>7</v>
          </cell>
          <cell r="D306">
            <v>144728</v>
          </cell>
          <cell r="I306">
            <v>2170</v>
          </cell>
        </row>
        <row r="307">
          <cell r="B307">
            <v>7</v>
          </cell>
          <cell r="D307">
            <v>151755</v>
          </cell>
          <cell r="I307">
            <v>1515</v>
          </cell>
        </row>
        <row r="308">
          <cell r="B308">
            <v>7</v>
          </cell>
          <cell r="D308">
            <v>140298</v>
          </cell>
          <cell r="I308">
            <v>2104</v>
          </cell>
        </row>
        <row r="309">
          <cell r="B309">
            <v>7</v>
          </cell>
          <cell r="D309">
            <v>188450</v>
          </cell>
          <cell r="I309">
            <v>1648</v>
          </cell>
        </row>
        <row r="310">
          <cell r="B310">
            <v>7</v>
          </cell>
          <cell r="D310">
            <v>89889</v>
          </cell>
          <cell r="I310">
            <v>421</v>
          </cell>
        </row>
        <row r="311">
          <cell r="B311">
            <v>7</v>
          </cell>
          <cell r="D311">
            <v>139867</v>
          </cell>
          <cell r="I311">
            <v>1552</v>
          </cell>
        </row>
        <row r="312">
          <cell r="B312">
            <v>7</v>
          </cell>
          <cell r="D312">
            <v>157528</v>
          </cell>
          <cell r="I312">
            <v>590</v>
          </cell>
        </row>
        <row r="313">
          <cell r="B313">
            <v>7</v>
          </cell>
          <cell r="D313">
            <v>139313</v>
          </cell>
          <cell r="I313">
            <v>1392</v>
          </cell>
        </row>
        <row r="314">
          <cell r="B314">
            <v>7</v>
          </cell>
          <cell r="D314">
            <v>112309</v>
          </cell>
          <cell r="I314">
            <v>701</v>
          </cell>
        </row>
        <row r="315">
          <cell r="B315">
            <v>7</v>
          </cell>
          <cell r="D315">
            <v>97470</v>
          </cell>
          <cell r="I315">
            <v>852</v>
          </cell>
        </row>
        <row r="316">
          <cell r="B316">
            <v>7</v>
          </cell>
          <cell r="D316">
            <v>164125</v>
          </cell>
          <cell r="I316">
            <v>2302</v>
          </cell>
        </row>
        <row r="317">
          <cell r="B317">
            <v>7</v>
          </cell>
          <cell r="D317">
            <v>147630</v>
          </cell>
          <cell r="I317">
            <v>1660</v>
          </cell>
        </row>
        <row r="318">
          <cell r="B318">
            <v>7</v>
          </cell>
          <cell r="D318">
            <v>148393</v>
          </cell>
          <cell r="I318">
            <v>370</v>
          </cell>
        </row>
        <row r="319">
          <cell r="B319">
            <v>7</v>
          </cell>
          <cell r="D319">
            <v>176377</v>
          </cell>
          <cell r="I319">
            <v>1268</v>
          </cell>
        </row>
        <row r="320">
          <cell r="B320">
            <v>7</v>
          </cell>
          <cell r="D320">
            <v>187064</v>
          </cell>
          <cell r="I320">
            <v>2689</v>
          </cell>
        </row>
        <row r="321">
          <cell r="B321">
            <v>7</v>
          </cell>
          <cell r="D321">
            <v>69351</v>
          </cell>
          <cell r="I321">
            <v>520</v>
          </cell>
        </row>
        <row r="322">
          <cell r="B322">
            <v>7</v>
          </cell>
          <cell r="D322">
            <v>147607</v>
          </cell>
          <cell r="I322">
            <v>184</v>
          </cell>
        </row>
        <row r="323">
          <cell r="B323">
            <v>7</v>
          </cell>
          <cell r="D323">
            <v>141048</v>
          </cell>
          <cell r="I323">
            <v>2619</v>
          </cell>
        </row>
        <row r="324">
          <cell r="B324">
            <v>7</v>
          </cell>
          <cell r="D324">
            <v>133980</v>
          </cell>
          <cell r="I324">
            <v>2210</v>
          </cell>
        </row>
        <row r="325">
          <cell r="B325">
            <v>7.1</v>
          </cell>
          <cell r="D325">
            <v>41056</v>
          </cell>
          <cell r="I325">
            <v>902</v>
          </cell>
        </row>
        <row r="326">
          <cell r="B326">
            <v>7.1</v>
          </cell>
          <cell r="D326">
            <v>38062</v>
          </cell>
          <cell r="I326">
            <v>836</v>
          </cell>
        </row>
        <row r="327">
          <cell r="B327">
            <v>7.125</v>
          </cell>
          <cell r="D327">
            <v>121099</v>
          </cell>
          <cell r="I327">
            <v>2724</v>
          </cell>
        </row>
        <row r="328">
          <cell r="B328">
            <v>7.125</v>
          </cell>
          <cell r="D328">
            <v>132949</v>
          </cell>
          <cell r="I328">
            <v>166</v>
          </cell>
        </row>
        <row r="329">
          <cell r="B329">
            <v>7.125</v>
          </cell>
          <cell r="D329">
            <v>118960</v>
          </cell>
          <cell r="I329">
            <v>1867</v>
          </cell>
        </row>
        <row r="330">
          <cell r="B330">
            <v>7.125</v>
          </cell>
          <cell r="D330">
            <v>123757</v>
          </cell>
          <cell r="I330">
            <v>502</v>
          </cell>
        </row>
        <row r="331">
          <cell r="B331">
            <v>7.125</v>
          </cell>
          <cell r="D331">
            <v>176604</v>
          </cell>
          <cell r="I331">
            <v>3230</v>
          </cell>
        </row>
        <row r="332">
          <cell r="B332">
            <v>7.125</v>
          </cell>
          <cell r="D332">
            <v>136852</v>
          </cell>
          <cell r="I332">
            <v>2446</v>
          </cell>
        </row>
        <row r="333">
          <cell r="B333">
            <v>7.125</v>
          </cell>
          <cell r="D333">
            <v>208232</v>
          </cell>
          <cell r="I333">
            <v>3933</v>
          </cell>
        </row>
        <row r="334">
          <cell r="B334">
            <v>7.125</v>
          </cell>
          <cell r="D334">
            <v>133980</v>
          </cell>
          <cell r="I334">
            <v>2847</v>
          </cell>
        </row>
        <row r="335">
          <cell r="B335">
            <v>7.125</v>
          </cell>
          <cell r="D335">
            <v>95176</v>
          </cell>
          <cell r="I335">
            <v>832</v>
          </cell>
        </row>
        <row r="336">
          <cell r="B336">
            <v>7.125</v>
          </cell>
          <cell r="D336">
            <v>120582</v>
          </cell>
          <cell r="I336">
            <v>1808</v>
          </cell>
        </row>
        <row r="337">
          <cell r="B337">
            <v>7.125</v>
          </cell>
          <cell r="D337">
            <v>107153</v>
          </cell>
          <cell r="I337">
            <v>1741</v>
          </cell>
        </row>
        <row r="338">
          <cell r="B338">
            <v>7.125</v>
          </cell>
          <cell r="D338">
            <v>172739</v>
          </cell>
          <cell r="I338">
            <v>3454</v>
          </cell>
        </row>
        <row r="339">
          <cell r="B339">
            <v>7.125</v>
          </cell>
          <cell r="D339">
            <v>89298</v>
          </cell>
          <cell r="I339">
            <v>439</v>
          </cell>
        </row>
        <row r="340">
          <cell r="B340">
            <v>7.125</v>
          </cell>
          <cell r="D340">
            <v>108300</v>
          </cell>
          <cell r="I340">
            <v>406</v>
          </cell>
        </row>
        <row r="341">
          <cell r="B341">
            <v>7.125</v>
          </cell>
          <cell r="D341">
            <v>112238</v>
          </cell>
          <cell r="I341">
            <v>691</v>
          </cell>
        </row>
        <row r="342">
          <cell r="B342">
            <v>7.125</v>
          </cell>
          <cell r="D342">
            <v>99931</v>
          </cell>
          <cell r="I342">
            <v>999</v>
          </cell>
        </row>
        <row r="343">
          <cell r="B343">
            <v>7.25</v>
          </cell>
          <cell r="D343">
            <v>70390</v>
          </cell>
          <cell r="I343">
            <v>721</v>
          </cell>
        </row>
        <row r="344">
          <cell r="B344">
            <v>7.25</v>
          </cell>
          <cell r="D344">
            <v>94516</v>
          </cell>
          <cell r="I344">
            <v>1488</v>
          </cell>
        </row>
        <row r="345">
          <cell r="B345">
            <v>7.25</v>
          </cell>
          <cell r="D345">
            <v>76695</v>
          </cell>
          <cell r="I345">
            <v>632</v>
          </cell>
        </row>
        <row r="346">
          <cell r="B346">
            <v>7.25</v>
          </cell>
          <cell r="D346">
            <v>67396</v>
          </cell>
          <cell r="I346">
            <v>1179</v>
          </cell>
        </row>
        <row r="347">
          <cell r="B347">
            <v>7.25</v>
          </cell>
          <cell r="D347">
            <v>92153</v>
          </cell>
          <cell r="I347">
            <v>731</v>
          </cell>
        </row>
        <row r="348">
          <cell r="B348">
            <v>7.25</v>
          </cell>
          <cell r="D348">
            <v>76794</v>
          </cell>
          <cell r="I348">
            <v>678</v>
          </cell>
        </row>
        <row r="349">
          <cell r="B349">
            <v>7.25</v>
          </cell>
          <cell r="D349">
            <v>71872</v>
          </cell>
          <cell r="I349">
            <v>1078</v>
          </cell>
        </row>
        <row r="350">
          <cell r="B350">
            <v>7.25</v>
          </cell>
          <cell r="D350">
            <v>99931</v>
          </cell>
          <cell r="I350">
            <v>999</v>
          </cell>
        </row>
        <row r="351">
          <cell r="B351">
            <v>7.25</v>
          </cell>
          <cell r="D351">
            <v>83737</v>
          </cell>
          <cell r="I351">
            <v>837</v>
          </cell>
        </row>
        <row r="352">
          <cell r="B352">
            <v>7.25</v>
          </cell>
          <cell r="D352">
            <v>113981</v>
          </cell>
          <cell r="I352">
            <v>170</v>
          </cell>
        </row>
        <row r="353">
          <cell r="B353">
            <v>7.25</v>
          </cell>
          <cell r="D353">
            <v>74335</v>
          </cell>
          <cell r="I353">
            <v>650</v>
          </cell>
        </row>
        <row r="354">
          <cell r="B354">
            <v>7.25</v>
          </cell>
          <cell r="D354">
            <v>99439</v>
          </cell>
          <cell r="I354">
            <v>988</v>
          </cell>
        </row>
        <row r="355">
          <cell r="B355">
            <v>7.25</v>
          </cell>
          <cell r="D355">
            <v>114847</v>
          </cell>
          <cell r="I355">
            <v>574</v>
          </cell>
        </row>
        <row r="356">
          <cell r="B356">
            <v>7.25</v>
          </cell>
          <cell r="D356">
            <v>101408</v>
          </cell>
          <cell r="I356">
            <v>1647</v>
          </cell>
        </row>
        <row r="357">
          <cell r="B357">
            <v>7.25</v>
          </cell>
          <cell r="D357">
            <v>134598</v>
          </cell>
          <cell r="I357">
            <v>1345</v>
          </cell>
        </row>
        <row r="358">
          <cell r="B358">
            <v>7.25</v>
          </cell>
          <cell r="D358">
            <v>54000</v>
          </cell>
          <cell r="I358">
            <v>532</v>
          </cell>
        </row>
        <row r="359">
          <cell r="B359">
            <v>7.25</v>
          </cell>
          <cell r="D359">
            <v>70641</v>
          </cell>
          <cell r="I359">
            <v>1059</v>
          </cell>
        </row>
        <row r="360">
          <cell r="B360">
            <v>7.25</v>
          </cell>
          <cell r="D360">
            <v>69451</v>
          </cell>
          <cell r="I360">
            <v>824</v>
          </cell>
        </row>
        <row r="361">
          <cell r="B361">
            <v>7.25</v>
          </cell>
          <cell r="D361">
            <v>184395</v>
          </cell>
          <cell r="I361">
            <v>3226</v>
          </cell>
        </row>
        <row r="362">
          <cell r="B362">
            <v>7.25</v>
          </cell>
          <cell r="D362">
            <v>209191</v>
          </cell>
          <cell r="I362">
            <v>2928</v>
          </cell>
        </row>
        <row r="363">
          <cell r="B363">
            <v>7.25</v>
          </cell>
          <cell r="D363">
            <v>116669</v>
          </cell>
          <cell r="I363">
            <v>1604</v>
          </cell>
        </row>
        <row r="364">
          <cell r="B364">
            <v>7.25</v>
          </cell>
          <cell r="D364">
            <v>221523</v>
          </cell>
          <cell r="I364">
            <v>2215</v>
          </cell>
        </row>
        <row r="365">
          <cell r="B365">
            <v>7.25</v>
          </cell>
          <cell r="D365">
            <v>113680</v>
          </cell>
          <cell r="I365">
            <v>1563</v>
          </cell>
        </row>
        <row r="366">
          <cell r="B366">
            <v>7.25</v>
          </cell>
          <cell r="D366">
            <v>132000</v>
          </cell>
          <cell r="I366">
            <v>1305</v>
          </cell>
        </row>
        <row r="367">
          <cell r="B367">
            <v>7.25</v>
          </cell>
          <cell r="D367">
            <v>220356</v>
          </cell>
          <cell r="I367">
            <v>3029</v>
          </cell>
        </row>
        <row r="368">
          <cell r="B368">
            <v>7.25</v>
          </cell>
          <cell r="D368">
            <v>114098</v>
          </cell>
          <cell r="I368">
            <v>1711</v>
          </cell>
        </row>
        <row r="369">
          <cell r="B369">
            <v>7.25</v>
          </cell>
          <cell r="D369">
            <v>129921</v>
          </cell>
          <cell r="I369">
            <v>2436</v>
          </cell>
        </row>
        <row r="370">
          <cell r="B370">
            <v>7.25</v>
          </cell>
          <cell r="D370">
            <v>191486</v>
          </cell>
          <cell r="I370">
            <v>3569</v>
          </cell>
        </row>
        <row r="371">
          <cell r="B371">
            <v>7.25</v>
          </cell>
          <cell r="D371">
            <v>171803</v>
          </cell>
          <cell r="I371">
            <v>1909</v>
          </cell>
        </row>
        <row r="372">
          <cell r="B372">
            <v>7.25</v>
          </cell>
          <cell r="D372">
            <v>135150</v>
          </cell>
          <cell r="I372">
            <v>1351</v>
          </cell>
        </row>
        <row r="373">
          <cell r="B373">
            <v>7.25</v>
          </cell>
          <cell r="D373">
            <v>89294</v>
          </cell>
          <cell r="I373">
            <v>1674</v>
          </cell>
        </row>
        <row r="374">
          <cell r="B374">
            <v>7.25</v>
          </cell>
          <cell r="D374">
            <v>98350</v>
          </cell>
          <cell r="I374">
            <v>1352</v>
          </cell>
        </row>
        <row r="375">
          <cell r="B375">
            <v>7.25</v>
          </cell>
          <cell r="D375">
            <v>113650</v>
          </cell>
          <cell r="I375">
            <v>1497</v>
          </cell>
        </row>
        <row r="376">
          <cell r="B376">
            <v>7.25</v>
          </cell>
          <cell r="D376">
            <v>147584</v>
          </cell>
          <cell r="I376">
            <v>956</v>
          </cell>
        </row>
        <row r="377">
          <cell r="B377">
            <v>7.25</v>
          </cell>
          <cell r="D377">
            <v>131857</v>
          </cell>
          <cell r="I377">
            <v>2472</v>
          </cell>
        </row>
        <row r="378">
          <cell r="B378">
            <v>7.25</v>
          </cell>
          <cell r="D378">
            <v>115557</v>
          </cell>
          <cell r="I378">
            <v>1155</v>
          </cell>
        </row>
        <row r="379">
          <cell r="B379">
            <v>7.25</v>
          </cell>
          <cell r="D379">
            <v>87493</v>
          </cell>
          <cell r="I379">
            <v>1312</v>
          </cell>
        </row>
        <row r="380">
          <cell r="B380">
            <v>7.25</v>
          </cell>
          <cell r="D380">
            <v>131460</v>
          </cell>
          <cell r="I380">
            <v>2300</v>
          </cell>
        </row>
        <row r="381">
          <cell r="B381">
            <v>7.25</v>
          </cell>
          <cell r="D381">
            <v>123028</v>
          </cell>
          <cell r="I381">
            <v>1845</v>
          </cell>
        </row>
        <row r="382">
          <cell r="B382">
            <v>7.25</v>
          </cell>
          <cell r="D382">
            <v>127737</v>
          </cell>
          <cell r="I382">
            <v>2874</v>
          </cell>
        </row>
        <row r="383">
          <cell r="B383">
            <v>7.25</v>
          </cell>
          <cell r="D383">
            <v>137126</v>
          </cell>
          <cell r="I383">
            <v>3084</v>
          </cell>
        </row>
        <row r="384">
          <cell r="B384">
            <v>7.25</v>
          </cell>
          <cell r="D384">
            <v>97182</v>
          </cell>
          <cell r="I384">
            <v>1027</v>
          </cell>
        </row>
        <row r="385">
          <cell r="B385">
            <v>7.25</v>
          </cell>
          <cell r="D385">
            <v>99114</v>
          </cell>
          <cell r="I385">
            <v>1461</v>
          </cell>
        </row>
        <row r="386">
          <cell r="B386">
            <v>7.25</v>
          </cell>
          <cell r="D386">
            <v>63398</v>
          </cell>
          <cell r="I386">
            <v>1267</v>
          </cell>
        </row>
        <row r="387">
          <cell r="B387">
            <v>7.25</v>
          </cell>
          <cell r="D387">
            <v>165404</v>
          </cell>
          <cell r="I387">
            <v>620</v>
          </cell>
        </row>
        <row r="388">
          <cell r="B388">
            <v>7.25</v>
          </cell>
          <cell r="D388">
            <v>94242</v>
          </cell>
          <cell r="I388">
            <v>769</v>
          </cell>
        </row>
        <row r="389">
          <cell r="B389">
            <v>7.25</v>
          </cell>
          <cell r="D389">
            <v>160826</v>
          </cell>
          <cell r="I389">
            <v>1809</v>
          </cell>
        </row>
        <row r="390">
          <cell r="B390">
            <v>7.25</v>
          </cell>
          <cell r="D390">
            <v>106686</v>
          </cell>
          <cell r="I390">
            <v>1333</v>
          </cell>
        </row>
        <row r="391">
          <cell r="B391">
            <v>7.25</v>
          </cell>
          <cell r="D391">
            <v>151432</v>
          </cell>
          <cell r="I391">
            <v>2945</v>
          </cell>
        </row>
        <row r="392">
          <cell r="B392">
            <v>7.25</v>
          </cell>
          <cell r="D392">
            <v>189033</v>
          </cell>
          <cell r="I392">
            <v>3461</v>
          </cell>
        </row>
        <row r="393">
          <cell r="B393">
            <v>7.25</v>
          </cell>
          <cell r="D393">
            <v>172636</v>
          </cell>
          <cell r="I393">
            <v>4056</v>
          </cell>
        </row>
        <row r="394">
          <cell r="B394">
            <v>7.25</v>
          </cell>
          <cell r="D394">
            <v>169244</v>
          </cell>
          <cell r="I394">
            <v>4262</v>
          </cell>
        </row>
        <row r="395">
          <cell r="B395">
            <v>7.25</v>
          </cell>
          <cell r="D395">
            <v>115093</v>
          </cell>
          <cell r="I395">
            <v>900</v>
          </cell>
        </row>
        <row r="396">
          <cell r="B396">
            <v>7.25</v>
          </cell>
          <cell r="D396">
            <v>67398</v>
          </cell>
          <cell r="I396">
            <v>589</v>
          </cell>
        </row>
        <row r="397">
          <cell r="B397">
            <v>7.25</v>
          </cell>
          <cell r="D397">
            <v>129174</v>
          </cell>
          <cell r="I397">
            <v>1840</v>
          </cell>
        </row>
        <row r="398">
          <cell r="B398">
            <v>7.25</v>
          </cell>
          <cell r="D398">
            <v>85655</v>
          </cell>
          <cell r="I398">
            <v>915</v>
          </cell>
        </row>
        <row r="399">
          <cell r="B399">
            <v>7.25</v>
          </cell>
          <cell r="D399">
            <v>125723</v>
          </cell>
          <cell r="I399">
            <v>3205</v>
          </cell>
        </row>
        <row r="400">
          <cell r="B400">
            <v>7.25</v>
          </cell>
          <cell r="D400">
            <v>185381</v>
          </cell>
          <cell r="I400">
            <v>3012</v>
          </cell>
        </row>
        <row r="401">
          <cell r="B401">
            <v>7.25</v>
          </cell>
          <cell r="D401">
            <v>138937</v>
          </cell>
          <cell r="I401">
            <v>347</v>
          </cell>
        </row>
        <row r="402">
          <cell r="B402">
            <v>7.25</v>
          </cell>
          <cell r="D402">
            <v>142760</v>
          </cell>
          <cell r="I402">
            <v>3033</v>
          </cell>
        </row>
        <row r="403">
          <cell r="B403">
            <v>7.25</v>
          </cell>
          <cell r="D403">
            <v>207161</v>
          </cell>
          <cell r="I403">
            <v>4143</v>
          </cell>
        </row>
        <row r="404">
          <cell r="B404">
            <v>7.25</v>
          </cell>
          <cell r="D404">
            <v>157771</v>
          </cell>
          <cell r="I404">
            <v>1972</v>
          </cell>
        </row>
        <row r="405">
          <cell r="B405">
            <v>7.25</v>
          </cell>
          <cell r="D405">
            <v>149814</v>
          </cell>
          <cell r="I405">
            <v>3445</v>
          </cell>
        </row>
        <row r="406">
          <cell r="B406">
            <v>7.25</v>
          </cell>
          <cell r="D406">
            <v>136912</v>
          </cell>
          <cell r="I406">
            <v>1600</v>
          </cell>
        </row>
        <row r="407">
          <cell r="B407">
            <v>7.25</v>
          </cell>
          <cell r="D407">
            <v>114086</v>
          </cell>
          <cell r="I407">
            <v>1283</v>
          </cell>
        </row>
        <row r="408">
          <cell r="B408">
            <v>7.25</v>
          </cell>
          <cell r="D408">
            <v>96414</v>
          </cell>
          <cell r="I408">
            <v>1747</v>
          </cell>
        </row>
        <row r="409">
          <cell r="B409">
            <v>7.25</v>
          </cell>
          <cell r="D409">
            <v>132421</v>
          </cell>
          <cell r="I409">
            <v>2151</v>
          </cell>
        </row>
        <row r="410">
          <cell r="B410">
            <v>7.25</v>
          </cell>
          <cell r="D410">
            <v>147319</v>
          </cell>
          <cell r="I410">
            <v>2725</v>
          </cell>
        </row>
        <row r="411">
          <cell r="B411">
            <v>7.25</v>
          </cell>
          <cell r="D411">
            <v>81656</v>
          </cell>
          <cell r="I411">
            <v>1531</v>
          </cell>
        </row>
        <row r="412">
          <cell r="B412">
            <v>7.25</v>
          </cell>
          <cell r="D412">
            <v>87188</v>
          </cell>
          <cell r="I412">
            <v>1743</v>
          </cell>
        </row>
        <row r="413">
          <cell r="B413">
            <v>7.25</v>
          </cell>
          <cell r="D413">
            <v>112494</v>
          </cell>
          <cell r="I413">
            <v>703</v>
          </cell>
        </row>
        <row r="414">
          <cell r="B414">
            <v>7.25</v>
          </cell>
          <cell r="D414">
            <v>75711</v>
          </cell>
          <cell r="I414">
            <v>1419</v>
          </cell>
        </row>
        <row r="415">
          <cell r="B415">
            <v>7.25</v>
          </cell>
          <cell r="D415">
            <v>109521</v>
          </cell>
          <cell r="I415">
            <v>1539</v>
          </cell>
        </row>
        <row r="416">
          <cell r="B416">
            <v>7.25</v>
          </cell>
          <cell r="D416">
            <v>131048</v>
          </cell>
          <cell r="I416">
            <v>1310</v>
          </cell>
        </row>
        <row r="417">
          <cell r="B417">
            <v>7.25</v>
          </cell>
          <cell r="D417">
            <v>84333</v>
          </cell>
          <cell r="I417">
            <v>917</v>
          </cell>
        </row>
        <row r="418">
          <cell r="B418">
            <v>7.25</v>
          </cell>
          <cell r="D418">
            <v>133980</v>
          </cell>
          <cell r="I418">
            <v>1702</v>
          </cell>
        </row>
        <row r="419">
          <cell r="B419">
            <v>7.25</v>
          </cell>
          <cell r="D419">
            <v>62016</v>
          </cell>
          <cell r="I419">
            <v>732</v>
          </cell>
        </row>
        <row r="420">
          <cell r="B420">
            <v>7.25</v>
          </cell>
          <cell r="D420">
            <v>119494</v>
          </cell>
          <cell r="I420">
            <v>1493</v>
          </cell>
        </row>
        <row r="421">
          <cell r="B421">
            <v>7.25</v>
          </cell>
          <cell r="D421">
            <v>109112</v>
          </cell>
          <cell r="I421">
            <v>1091</v>
          </cell>
        </row>
        <row r="422">
          <cell r="B422">
            <v>7.25</v>
          </cell>
          <cell r="D422">
            <v>91873</v>
          </cell>
          <cell r="I422">
            <v>1236</v>
          </cell>
        </row>
        <row r="423">
          <cell r="B423">
            <v>7.25</v>
          </cell>
          <cell r="D423">
            <v>221523</v>
          </cell>
          <cell r="I423">
            <v>2769</v>
          </cell>
        </row>
        <row r="424">
          <cell r="B424">
            <v>7.25</v>
          </cell>
          <cell r="D424">
            <v>114098</v>
          </cell>
          <cell r="I424">
            <v>1968</v>
          </cell>
        </row>
        <row r="425">
          <cell r="B425">
            <v>7.25</v>
          </cell>
          <cell r="D425">
            <v>109038</v>
          </cell>
          <cell r="I425">
            <v>1771</v>
          </cell>
        </row>
        <row r="426">
          <cell r="B426">
            <v>7.25</v>
          </cell>
          <cell r="D426">
            <v>166683</v>
          </cell>
          <cell r="I426">
            <v>2708</v>
          </cell>
        </row>
        <row r="427">
          <cell r="B427">
            <v>7.25</v>
          </cell>
          <cell r="D427">
            <v>130389</v>
          </cell>
          <cell r="I427">
            <v>642</v>
          </cell>
        </row>
        <row r="428">
          <cell r="B428">
            <v>7.25</v>
          </cell>
          <cell r="D428">
            <v>88117</v>
          </cell>
          <cell r="I428">
            <v>881</v>
          </cell>
        </row>
        <row r="429">
          <cell r="B429">
            <v>7.25</v>
          </cell>
          <cell r="D429">
            <v>91200</v>
          </cell>
          <cell r="I429">
            <v>1003</v>
          </cell>
        </row>
        <row r="430">
          <cell r="B430">
            <v>7.25</v>
          </cell>
          <cell r="D430">
            <v>94254</v>
          </cell>
          <cell r="I430">
            <v>2042</v>
          </cell>
        </row>
        <row r="431">
          <cell r="B431">
            <v>7.25</v>
          </cell>
          <cell r="D431">
            <v>155622</v>
          </cell>
          <cell r="I431">
            <v>1215</v>
          </cell>
        </row>
        <row r="432">
          <cell r="B432">
            <v>7.25</v>
          </cell>
          <cell r="D432">
            <v>106657</v>
          </cell>
          <cell r="I432">
            <v>799</v>
          </cell>
        </row>
        <row r="433">
          <cell r="B433">
            <v>7.25</v>
          </cell>
          <cell r="D433">
            <v>90086</v>
          </cell>
          <cell r="I433">
            <v>856</v>
          </cell>
        </row>
        <row r="434">
          <cell r="B434">
            <v>7.25</v>
          </cell>
          <cell r="D434">
            <v>114098</v>
          </cell>
          <cell r="I434">
            <v>1854</v>
          </cell>
        </row>
        <row r="435">
          <cell r="B435">
            <v>7.25</v>
          </cell>
          <cell r="D435">
            <v>88511</v>
          </cell>
          <cell r="I435">
            <v>1548</v>
          </cell>
        </row>
        <row r="436">
          <cell r="B436">
            <v>7.25</v>
          </cell>
          <cell r="D436">
            <v>87805</v>
          </cell>
          <cell r="I436">
            <v>1536</v>
          </cell>
        </row>
        <row r="437">
          <cell r="B437">
            <v>7.25</v>
          </cell>
          <cell r="D437">
            <v>102393</v>
          </cell>
          <cell r="I437">
            <v>2175</v>
          </cell>
        </row>
        <row r="438">
          <cell r="B438">
            <v>7.25</v>
          </cell>
          <cell r="D438">
            <v>105204</v>
          </cell>
          <cell r="I438">
            <v>1709</v>
          </cell>
        </row>
        <row r="439">
          <cell r="B439">
            <v>7.25</v>
          </cell>
          <cell r="D439">
            <v>124019</v>
          </cell>
          <cell r="I439">
            <v>1627</v>
          </cell>
        </row>
        <row r="440">
          <cell r="B440">
            <v>7.25</v>
          </cell>
          <cell r="D440">
            <v>111650</v>
          </cell>
          <cell r="I440">
            <v>1814</v>
          </cell>
        </row>
        <row r="441">
          <cell r="B441">
            <v>7.25</v>
          </cell>
          <cell r="D441">
            <v>73841</v>
          </cell>
          <cell r="I441">
            <v>1476</v>
          </cell>
        </row>
        <row r="442">
          <cell r="B442">
            <v>7.25</v>
          </cell>
          <cell r="D442">
            <v>141991</v>
          </cell>
          <cell r="I442">
            <v>2838</v>
          </cell>
        </row>
        <row r="443">
          <cell r="B443">
            <v>7.25</v>
          </cell>
          <cell r="D443">
            <v>200970</v>
          </cell>
          <cell r="I443">
            <v>2260</v>
          </cell>
        </row>
        <row r="444">
          <cell r="B444">
            <v>7.25</v>
          </cell>
          <cell r="D444">
            <v>162844</v>
          </cell>
          <cell r="I444">
            <v>3106</v>
          </cell>
        </row>
        <row r="445">
          <cell r="B445">
            <v>7.25</v>
          </cell>
          <cell r="D445">
            <v>168667</v>
          </cell>
          <cell r="I445">
            <v>3267</v>
          </cell>
        </row>
        <row r="446">
          <cell r="B446">
            <v>7.25</v>
          </cell>
          <cell r="D446">
            <v>165404</v>
          </cell>
          <cell r="I446">
            <v>2481</v>
          </cell>
        </row>
        <row r="447">
          <cell r="B447">
            <v>7.25</v>
          </cell>
          <cell r="D447">
            <v>129450</v>
          </cell>
          <cell r="I447">
            <v>1941</v>
          </cell>
        </row>
        <row r="448">
          <cell r="B448">
            <v>7.25</v>
          </cell>
          <cell r="D448">
            <v>113750</v>
          </cell>
          <cell r="I448">
            <v>1848</v>
          </cell>
        </row>
        <row r="449">
          <cell r="B449">
            <v>7.25</v>
          </cell>
          <cell r="D449">
            <v>70000</v>
          </cell>
          <cell r="I449">
            <v>525</v>
          </cell>
        </row>
        <row r="450">
          <cell r="B450">
            <v>7.25</v>
          </cell>
          <cell r="D450">
            <v>85513</v>
          </cell>
          <cell r="I450">
            <v>1389</v>
          </cell>
        </row>
        <row r="451">
          <cell r="B451">
            <v>7.25</v>
          </cell>
          <cell r="D451">
            <v>200462</v>
          </cell>
          <cell r="I451">
            <v>195</v>
          </cell>
        </row>
        <row r="452">
          <cell r="B452">
            <v>7.25</v>
          </cell>
          <cell r="D452">
            <v>112319</v>
          </cell>
          <cell r="I452">
            <v>1790</v>
          </cell>
        </row>
        <row r="453">
          <cell r="B453">
            <v>7.25</v>
          </cell>
          <cell r="D453">
            <v>110127</v>
          </cell>
          <cell r="I453">
            <v>1651</v>
          </cell>
        </row>
        <row r="454">
          <cell r="B454">
            <v>7.25</v>
          </cell>
          <cell r="D454">
            <v>74825</v>
          </cell>
          <cell r="I454">
            <v>753</v>
          </cell>
        </row>
        <row r="455">
          <cell r="B455">
            <v>7.25</v>
          </cell>
          <cell r="D455">
            <v>81852</v>
          </cell>
          <cell r="I455">
            <v>1718</v>
          </cell>
        </row>
        <row r="456">
          <cell r="B456">
            <v>7.25</v>
          </cell>
          <cell r="D456">
            <v>104362</v>
          </cell>
          <cell r="I456">
            <v>1434</v>
          </cell>
        </row>
        <row r="457">
          <cell r="B457">
            <v>7.25</v>
          </cell>
          <cell r="D457">
            <v>142759</v>
          </cell>
          <cell r="I457">
            <v>2124</v>
          </cell>
        </row>
        <row r="458">
          <cell r="B458">
            <v>7.25</v>
          </cell>
          <cell r="D458">
            <v>139894</v>
          </cell>
          <cell r="I458">
            <v>1230</v>
          </cell>
        </row>
        <row r="459">
          <cell r="B459">
            <v>7.25</v>
          </cell>
          <cell r="D459">
            <v>118638</v>
          </cell>
          <cell r="I459">
            <v>1669</v>
          </cell>
        </row>
        <row r="460">
          <cell r="B460">
            <v>7.25</v>
          </cell>
          <cell r="D460">
            <v>74908</v>
          </cell>
          <cell r="I460">
            <v>93</v>
          </cell>
        </row>
        <row r="461">
          <cell r="B461">
            <v>7.25</v>
          </cell>
          <cell r="D461">
            <v>118884</v>
          </cell>
          <cell r="I461">
            <v>2674</v>
          </cell>
        </row>
        <row r="462">
          <cell r="B462">
            <v>7.25</v>
          </cell>
          <cell r="D462">
            <v>122084</v>
          </cell>
          <cell r="I462">
            <v>2136</v>
          </cell>
        </row>
        <row r="463">
          <cell r="B463">
            <v>7.25</v>
          </cell>
          <cell r="D463">
            <v>110512</v>
          </cell>
          <cell r="I463">
            <v>1392</v>
          </cell>
        </row>
        <row r="464">
          <cell r="B464">
            <v>7.25</v>
          </cell>
          <cell r="D464">
            <v>133898</v>
          </cell>
          <cell r="I464">
            <v>942</v>
          </cell>
        </row>
        <row r="465">
          <cell r="B465">
            <v>7.25</v>
          </cell>
          <cell r="D465">
            <v>130945</v>
          </cell>
          <cell r="I465">
            <v>2159</v>
          </cell>
        </row>
        <row r="466">
          <cell r="B466">
            <v>7.25</v>
          </cell>
          <cell r="D466">
            <v>172550</v>
          </cell>
          <cell r="I466">
            <v>2550</v>
          </cell>
        </row>
        <row r="467">
          <cell r="B467">
            <v>7.25</v>
          </cell>
          <cell r="D467">
            <v>88510</v>
          </cell>
          <cell r="I467">
            <v>1529</v>
          </cell>
        </row>
        <row r="468">
          <cell r="B468">
            <v>7.25</v>
          </cell>
          <cell r="D468">
            <v>108207</v>
          </cell>
          <cell r="I468">
            <v>1082</v>
          </cell>
        </row>
        <row r="469">
          <cell r="B469">
            <v>7.25</v>
          </cell>
          <cell r="D469">
            <v>92547</v>
          </cell>
          <cell r="I469">
            <v>231</v>
          </cell>
        </row>
        <row r="470">
          <cell r="B470">
            <v>7.25</v>
          </cell>
          <cell r="D470">
            <v>92141</v>
          </cell>
          <cell r="I470">
            <v>789</v>
          </cell>
        </row>
        <row r="471">
          <cell r="B471">
            <v>7.25</v>
          </cell>
          <cell r="D471">
            <v>84474</v>
          </cell>
          <cell r="I471">
            <v>1267</v>
          </cell>
        </row>
        <row r="472">
          <cell r="B472">
            <v>7.25</v>
          </cell>
          <cell r="D472">
            <v>77388</v>
          </cell>
          <cell r="I472">
            <v>1354</v>
          </cell>
        </row>
        <row r="473">
          <cell r="B473">
            <v>7.25</v>
          </cell>
          <cell r="D473">
            <v>93532</v>
          </cell>
          <cell r="I473">
            <v>875</v>
          </cell>
        </row>
        <row r="474">
          <cell r="B474">
            <v>7.25</v>
          </cell>
          <cell r="D474">
            <v>149205</v>
          </cell>
          <cell r="I474">
            <v>2051</v>
          </cell>
        </row>
        <row r="475">
          <cell r="B475">
            <v>7.25</v>
          </cell>
          <cell r="D475">
            <v>95410</v>
          </cell>
          <cell r="I475">
            <v>834</v>
          </cell>
        </row>
        <row r="476">
          <cell r="B476">
            <v>7.25</v>
          </cell>
          <cell r="D476">
            <v>48567</v>
          </cell>
          <cell r="I476">
            <v>452</v>
          </cell>
        </row>
        <row r="477">
          <cell r="B477">
            <v>7.25</v>
          </cell>
          <cell r="D477">
            <v>107153</v>
          </cell>
          <cell r="I477">
            <v>1875</v>
          </cell>
        </row>
        <row r="478">
          <cell r="B478">
            <v>7.25</v>
          </cell>
          <cell r="D478">
            <v>140688</v>
          </cell>
          <cell r="I478">
            <v>3341</v>
          </cell>
        </row>
        <row r="479">
          <cell r="B479">
            <v>7.25</v>
          </cell>
          <cell r="D479">
            <v>138852</v>
          </cell>
          <cell r="I479">
            <v>2777</v>
          </cell>
        </row>
        <row r="480">
          <cell r="B480">
            <v>7.25</v>
          </cell>
          <cell r="D480">
            <v>143645</v>
          </cell>
          <cell r="I480">
            <v>1256</v>
          </cell>
        </row>
        <row r="481">
          <cell r="B481">
            <v>7.25</v>
          </cell>
          <cell r="D481">
            <v>168033</v>
          </cell>
          <cell r="I481">
            <v>2940</v>
          </cell>
        </row>
        <row r="482">
          <cell r="B482">
            <v>7.25</v>
          </cell>
          <cell r="D482">
            <v>93433</v>
          </cell>
          <cell r="I482">
            <v>864</v>
          </cell>
        </row>
        <row r="483">
          <cell r="B483">
            <v>7.25</v>
          </cell>
          <cell r="D483">
            <v>116928</v>
          </cell>
          <cell r="I483">
            <v>1315</v>
          </cell>
        </row>
        <row r="484">
          <cell r="B484">
            <v>7.25</v>
          </cell>
          <cell r="D484">
            <v>160630</v>
          </cell>
          <cell r="I484">
            <v>2208</v>
          </cell>
        </row>
        <row r="485">
          <cell r="B485">
            <v>7.25</v>
          </cell>
          <cell r="D485">
            <v>149159</v>
          </cell>
          <cell r="I485">
            <v>1678</v>
          </cell>
        </row>
        <row r="486">
          <cell r="B486">
            <v>7.25</v>
          </cell>
          <cell r="D486">
            <v>118937</v>
          </cell>
          <cell r="I486">
            <v>1338</v>
          </cell>
        </row>
        <row r="487">
          <cell r="B487">
            <v>7.25</v>
          </cell>
          <cell r="D487">
            <v>108605</v>
          </cell>
          <cell r="I487">
            <v>1357</v>
          </cell>
        </row>
        <row r="488">
          <cell r="B488">
            <v>7.25</v>
          </cell>
          <cell r="D488">
            <v>110990</v>
          </cell>
          <cell r="I488">
            <v>1664</v>
          </cell>
        </row>
        <row r="489">
          <cell r="B489">
            <v>7.25</v>
          </cell>
          <cell r="D489">
            <v>120497</v>
          </cell>
          <cell r="I489">
            <v>1958</v>
          </cell>
        </row>
        <row r="490">
          <cell r="B490">
            <v>7.25</v>
          </cell>
          <cell r="D490">
            <v>161466</v>
          </cell>
          <cell r="I490">
            <v>1412</v>
          </cell>
        </row>
        <row r="491">
          <cell r="B491">
            <v>7.25</v>
          </cell>
          <cell r="D491">
            <v>152605</v>
          </cell>
          <cell r="I491">
            <v>2479</v>
          </cell>
        </row>
        <row r="492">
          <cell r="B492">
            <v>7.25</v>
          </cell>
          <cell r="D492">
            <v>100424</v>
          </cell>
          <cell r="I492">
            <v>1757</v>
          </cell>
        </row>
        <row r="493">
          <cell r="B493">
            <v>7.25</v>
          </cell>
          <cell r="D493">
            <v>37085</v>
          </cell>
          <cell r="I493">
            <v>741</v>
          </cell>
        </row>
        <row r="494">
          <cell r="B494">
            <v>7.25</v>
          </cell>
          <cell r="D494">
            <v>113172</v>
          </cell>
          <cell r="I494">
            <v>990</v>
          </cell>
        </row>
        <row r="495">
          <cell r="B495">
            <v>7.25</v>
          </cell>
          <cell r="D495">
            <v>122409</v>
          </cell>
          <cell r="I495">
            <v>3122</v>
          </cell>
        </row>
        <row r="496">
          <cell r="B496">
            <v>7.25</v>
          </cell>
          <cell r="D496">
            <v>163826</v>
          </cell>
          <cell r="I496">
            <v>2252</v>
          </cell>
        </row>
        <row r="497">
          <cell r="B497">
            <v>7.25</v>
          </cell>
          <cell r="D497">
            <v>168667</v>
          </cell>
          <cell r="I497">
            <v>2472</v>
          </cell>
        </row>
        <row r="498">
          <cell r="B498">
            <v>7.25</v>
          </cell>
          <cell r="D498">
            <v>109137</v>
          </cell>
          <cell r="I498">
            <v>954</v>
          </cell>
        </row>
        <row r="499">
          <cell r="B499">
            <v>7.25</v>
          </cell>
          <cell r="D499">
            <v>132305</v>
          </cell>
          <cell r="I499">
            <v>1984</v>
          </cell>
        </row>
        <row r="500">
          <cell r="B500">
            <v>7.25</v>
          </cell>
          <cell r="D500">
            <v>215298</v>
          </cell>
          <cell r="I500">
            <v>3767</v>
          </cell>
        </row>
        <row r="501">
          <cell r="B501">
            <v>7.25</v>
          </cell>
          <cell r="D501">
            <v>154777</v>
          </cell>
          <cell r="I501">
            <v>1815</v>
          </cell>
        </row>
        <row r="502">
          <cell r="B502">
            <v>7.25</v>
          </cell>
          <cell r="D502">
            <v>92270</v>
          </cell>
          <cell r="I502">
            <v>922</v>
          </cell>
        </row>
        <row r="503">
          <cell r="B503">
            <v>7.25</v>
          </cell>
          <cell r="D503">
            <v>155528</v>
          </cell>
          <cell r="I503">
            <v>2007</v>
          </cell>
        </row>
        <row r="504">
          <cell r="B504">
            <v>7.25</v>
          </cell>
          <cell r="D504">
            <v>89195</v>
          </cell>
          <cell r="I504">
            <v>1337</v>
          </cell>
        </row>
        <row r="505">
          <cell r="B505">
            <v>7.25</v>
          </cell>
          <cell r="D505">
            <v>113071</v>
          </cell>
          <cell r="I505">
            <v>1978</v>
          </cell>
        </row>
        <row r="506">
          <cell r="B506">
            <v>7.25</v>
          </cell>
          <cell r="D506">
            <v>95004</v>
          </cell>
          <cell r="I506">
            <v>1870</v>
          </cell>
        </row>
        <row r="507">
          <cell r="B507">
            <v>7.25</v>
          </cell>
          <cell r="D507">
            <v>132087</v>
          </cell>
          <cell r="I507">
            <v>2146</v>
          </cell>
        </row>
        <row r="508">
          <cell r="B508">
            <v>7.25</v>
          </cell>
          <cell r="D508">
            <v>64452</v>
          </cell>
          <cell r="I508">
            <v>1422</v>
          </cell>
        </row>
        <row r="509">
          <cell r="B509">
            <v>7.25</v>
          </cell>
          <cell r="D509">
            <v>131929</v>
          </cell>
          <cell r="I509">
            <v>2998</v>
          </cell>
        </row>
        <row r="510">
          <cell r="B510">
            <v>7.25</v>
          </cell>
          <cell r="D510">
            <v>133572</v>
          </cell>
          <cell r="I510">
            <v>1027</v>
          </cell>
        </row>
        <row r="511">
          <cell r="B511">
            <v>7.25</v>
          </cell>
          <cell r="D511">
            <v>126217</v>
          </cell>
          <cell r="I511">
            <v>1735</v>
          </cell>
        </row>
        <row r="512">
          <cell r="B512">
            <v>7.25</v>
          </cell>
          <cell r="D512">
            <v>142750</v>
          </cell>
          <cell r="I512">
            <v>2579</v>
          </cell>
        </row>
        <row r="513">
          <cell r="B513">
            <v>7.25</v>
          </cell>
          <cell r="D513">
            <v>133675</v>
          </cell>
          <cell r="I513">
            <v>2005</v>
          </cell>
        </row>
        <row r="514">
          <cell r="B514">
            <v>7.25</v>
          </cell>
          <cell r="D514">
            <v>46667</v>
          </cell>
          <cell r="I514">
            <v>233</v>
          </cell>
        </row>
        <row r="515">
          <cell r="B515">
            <v>7.25</v>
          </cell>
          <cell r="D515">
            <v>69401</v>
          </cell>
          <cell r="I515">
            <v>1030</v>
          </cell>
        </row>
        <row r="516">
          <cell r="B516">
            <v>7.25</v>
          </cell>
          <cell r="D516">
            <v>162701</v>
          </cell>
          <cell r="I516">
            <v>1576</v>
          </cell>
        </row>
        <row r="517">
          <cell r="B517">
            <v>7.25</v>
          </cell>
          <cell r="D517">
            <v>177219</v>
          </cell>
          <cell r="I517">
            <v>2934</v>
          </cell>
        </row>
        <row r="518">
          <cell r="B518">
            <v>7.25</v>
          </cell>
          <cell r="D518">
            <v>206755</v>
          </cell>
          <cell r="I518">
            <v>2842</v>
          </cell>
        </row>
        <row r="519">
          <cell r="B519">
            <v>7.25</v>
          </cell>
          <cell r="D519">
            <v>104362</v>
          </cell>
          <cell r="I519">
            <v>391</v>
          </cell>
        </row>
        <row r="520">
          <cell r="B520">
            <v>7.25</v>
          </cell>
          <cell r="D520">
            <v>119130</v>
          </cell>
          <cell r="I520">
            <v>1243</v>
          </cell>
        </row>
        <row r="521">
          <cell r="B521">
            <v>7.25</v>
          </cell>
          <cell r="D521">
            <v>137910</v>
          </cell>
          <cell r="I521">
            <v>1282</v>
          </cell>
        </row>
        <row r="522">
          <cell r="B522">
            <v>7.25</v>
          </cell>
          <cell r="D522">
            <v>52100</v>
          </cell>
          <cell r="I522">
            <v>975</v>
          </cell>
        </row>
        <row r="523">
          <cell r="B523">
            <v>7.25</v>
          </cell>
          <cell r="D523">
            <v>136700</v>
          </cell>
          <cell r="I523">
            <v>2563</v>
          </cell>
        </row>
        <row r="524">
          <cell r="B524">
            <v>7.25</v>
          </cell>
          <cell r="D524">
            <v>82600</v>
          </cell>
          <cell r="I524">
            <v>1755</v>
          </cell>
        </row>
        <row r="525">
          <cell r="B525">
            <v>7.25</v>
          </cell>
          <cell r="D525">
            <v>75227</v>
          </cell>
          <cell r="I525">
            <v>1162</v>
          </cell>
        </row>
        <row r="526">
          <cell r="B526">
            <v>7.375</v>
          </cell>
          <cell r="D526">
            <v>76302</v>
          </cell>
          <cell r="I526">
            <v>1526</v>
          </cell>
        </row>
        <row r="527">
          <cell r="B527">
            <v>7.375</v>
          </cell>
          <cell r="D527">
            <v>142100</v>
          </cell>
          <cell r="I527">
            <v>2853</v>
          </cell>
        </row>
        <row r="528">
          <cell r="B528">
            <v>7.375</v>
          </cell>
          <cell r="D528">
            <v>114477</v>
          </cell>
          <cell r="I528">
            <v>2432</v>
          </cell>
        </row>
        <row r="529">
          <cell r="B529">
            <v>7.375</v>
          </cell>
          <cell r="D529">
            <v>97132</v>
          </cell>
          <cell r="I529">
            <v>1699</v>
          </cell>
        </row>
        <row r="530">
          <cell r="B530">
            <v>7.375</v>
          </cell>
          <cell r="D530">
            <v>126006</v>
          </cell>
          <cell r="I530">
            <v>2677</v>
          </cell>
        </row>
        <row r="531">
          <cell r="B531">
            <v>7.375</v>
          </cell>
          <cell r="D531">
            <v>103638</v>
          </cell>
          <cell r="I531">
            <v>2015</v>
          </cell>
        </row>
        <row r="532">
          <cell r="B532">
            <v>7.375</v>
          </cell>
          <cell r="D532">
            <v>132914</v>
          </cell>
          <cell r="I532">
            <v>2990</v>
          </cell>
        </row>
        <row r="533">
          <cell r="B533">
            <v>7.375</v>
          </cell>
          <cell r="D533">
            <v>59276</v>
          </cell>
          <cell r="I533">
            <v>740</v>
          </cell>
        </row>
        <row r="534">
          <cell r="B534">
            <v>7.375</v>
          </cell>
          <cell r="D534">
            <v>99114</v>
          </cell>
          <cell r="I534">
            <v>1641</v>
          </cell>
        </row>
        <row r="535">
          <cell r="B535">
            <v>7.375</v>
          </cell>
          <cell r="D535">
            <v>117384</v>
          </cell>
          <cell r="I535">
            <v>2494</v>
          </cell>
        </row>
        <row r="536">
          <cell r="B536">
            <v>7.375</v>
          </cell>
          <cell r="D536">
            <v>146160</v>
          </cell>
          <cell r="I536">
            <v>4452</v>
          </cell>
        </row>
        <row r="537">
          <cell r="B537">
            <v>7.375</v>
          </cell>
          <cell r="D537">
            <v>160481</v>
          </cell>
          <cell r="I537">
            <v>3009</v>
          </cell>
        </row>
        <row r="538">
          <cell r="B538">
            <v>7.375</v>
          </cell>
          <cell r="D538">
            <v>162450</v>
          </cell>
          <cell r="I538">
            <v>2842</v>
          </cell>
        </row>
        <row r="539">
          <cell r="B539">
            <v>7.375</v>
          </cell>
          <cell r="D539">
            <v>215810</v>
          </cell>
          <cell r="I539">
            <v>5800</v>
          </cell>
        </row>
        <row r="540">
          <cell r="B540">
            <v>7.375</v>
          </cell>
          <cell r="D540">
            <v>149651</v>
          </cell>
          <cell r="I540">
            <v>2618</v>
          </cell>
        </row>
        <row r="541">
          <cell r="B541">
            <v>7.375</v>
          </cell>
          <cell r="D541">
            <v>114207</v>
          </cell>
          <cell r="I541">
            <v>2284</v>
          </cell>
        </row>
        <row r="542">
          <cell r="B542">
            <v>7.375</v>
          </cell>
          <cell r="D542">
            <v>115557</v>
          </cell>
          <cell r="I542">
            <v>2311</v>
          </cell>
        </row>
        <row r="543">
          <cell r="B543">
            <v>7.375</v>
          </cell>
          <cell r="D543">
            <v>135375</v>
          </cell>
          <cell r="I543">
            <v>2876</v>
          </cell>
        </row>
        <row r="544">
          <cell r="B544">
            <v>7.375</v>
          </cell>
          <cell r="D544">
            <v>216499</v>
          </cell>
          <cell r="I544">
            <v>4259</v>
          </cell>
        </row>
        <row r="545">
          <cell r="B545">
            <v>7.375</v>
          </cell>
          <cell r="D545">
            <v>116578</v>
          </cell>
          <cell r="I545">
            <v>495</v>
          </cell>
        </row>
        <row r="546">
          <cell r="B546">
            <v>7.375</v>
          </cell>
          <cell r="D546">
            <v>158100</v>
          </cell>
          <cell r="I546">
            <v>3789</v>
          </cell>
        </row>
        <row r="547">
          <cell r="B547">
            <v>7.375</v>
          </cell>
          <cell r="D547">
            <v>87290</v>
          </cell>
          <cell r="I547">
            <v>1745</v>
          </cell>
        </row>
        <row r="548">
          <cell r="B548">
            <v>7.375</v>
          </cell>
          <cell r="D548">
            <v>144333</v>
          </cell>
          <cell r="I548">
            <v>3427</v>
          </cell>
        </row>
        <row r="549">
          <cell r="B549">
            <v>7.375</v>
          </cell>
          <cell r="D549">
            <v>80733</v>
          </cell>
          <cell r="I549">
            <v>1009</v>
          </cell>
        </row>
        <row r="550">
          <cell r="B550">
            <v>7.375</v>
          </cell>
          <cell r="D550">
            <v>90782</v>
          </cell>
          <cell r="I550">
            <v>2343</v>
          </cell>
        </row>
        <row r="551">
          <cell r="B551">
            <v>7.375</v>
          </cell>
          <cell r="D551">
            <v>111122</v>
          </cell>
          <cell r="I551">
            <v>1961</v>
          </cell>
        </row>
        <row r="552">
          <cell r="B552">
            <v>7.375</v>
          </cell>
          <cell r="D552">
            <v>104037</v>
          </cell>
          <cell r="I552">
            <v>910</v>
          </cell>
        </row>
        <row r="553">
          <cell r="B553">
            <v>7.375</v>
          </cell>
          <cell r="D553">
            <v>73384</v>
          </cell>
          <cell r="I553">
            <v>1375</v>
          </cell>
        </row>
        <row r="554">
          <cell r="B554">
            <v>7.375</v>
          </cell>
          <cell r="D554">
            <v>95105</v>
          </cell>
          <cell r="I554">
            <v>1426</v>
          </cell>
        </row>
        <row r="555">
          <cell r="B555">
            <v>7.375</v>
          </cell>
          <cell r="D555">
            <v>148035</v>
          </cell>
          <cell r="I555">
            <v>2405</v>
          </cell>
        </row>
        <row r="556">
          <cell r="B556">
            <v>7.375</v>
          </cell>
          <cell r="D556">
            <v>138803</v>
          </cell>
          <cell r="I556">
            <v>3261</v>
          </cell>
        </row>
        <row r="557">
          <cell r="B557">
            <v>7.375</v>
          </cell>
          <cell r="D557">
            <v>86640</v>
          </cell>
          <cell r="I557">
            <v>1758</v>
          </cell>
        </row>
        <row r="558">
          <cell r="B558">
            <v>7.375</v>
          </cell>
          <cell r="D558">
            <v>127687</v>
          </cell>
          <cell r="I558">
            <v>2194</v>
          </cell>
        </row>
        <row r="559">
          <cell r="B559">
            <v>7.375</v>
          </cell>
          <cell r="D559">
            <v>195242</v>
          </cell>
          <cell r="I559">
            <v>4978</v>
          </cell>
        </row>
        <row r="560">
          <cell r="B560">
            <v>7.375</v>
          </cell>
          <cell r="D560">
            <v>208724</v>
          </cell>
          <cell r="I560">
            <v>2465</v>
          </cell>
        </row>
        <row r="561">
          <cell r="B561">
            <v>7.375</v>
          </cell>
          <cell r="D561">
            <v>77309</v>
          </cell>
          <cell r="I561">
            <v>1304</v>
          </cell>
        </row>
        <row r="562">
          <cell r="B562">
            <v>7.375</v>
          </cell>
          <cell r="D562">
            <v>121546</v>
          </cell>
          <cell r="I562">
            <v>1990</v>
          </cell>
        </row>
        <row r="563">
          <cell r="B563">
            <v>7.375</v>
          </cell>
          <cell r="D563">
            <v>93484</v>
          </cell>
          <cell r="I563">
            <v>818</v>
          </cell>
        </row>
        <row r="564">
          <cell r="B564">
            <v>7.375</v>
          </cell>
          <cell r="D564">
            <v>164575</v>
          </cell>
          <cell r="I564">
            <v>3104</v>
          </cell>
        </row>
        <row r="565">
          <cell r="B565">
            <v>7.375</v>
          </cell>
          <cell r="D565">
            <v>105500</v>
          </cell>
          <cell r="I565">
            <v>2568</v>
          </cell>
        </row>
        <row r="566">
          <cell r="B566">
            <v>7.375</v>
          </cell>
          <cell r="D566">
            <v>81722</v>
          </cell>
          <cell r="I566">
            <v>1887</v>
          </cell>
        </row>
        <row r="567">
          <cell r="B567">
            <v>7.375</v>
          </cell>
          <cell r="D567">
            <v>69451</v>
          </cell>
          <cell r="I567">
            <v>1041</v>
          </cell>
        </row>
        <row r="568">
          <cell r="B568">
            <v>7.375</v>
          </cell>
          <cell r="D568">
            <v>104607</v>
          </cell>
          <cell r="I568">
            <v>2065</v>
          </cell>
        </row>
        <row r="569">
          <cell r="B569">
            <v>7.375</v>
          </cell>
          <cell r="D569">
            <v>94900</v>
          </cell>
          <cell r="I569">
            <v>1465</v>
          </cell>
        </row>
        <row r="570">
          <cell r="B570">
            <v>7.375</v>
          </cell>
          <cell r="D570">
            <v>74411</v>
          </cell>
          <cell r="I570">
            <v>372</v>
          </cell>
        </row>
        <row r="571">
          <cell r="B571">
            <v>7.375</v>
          </cell>
          <cell r="D571">
            <v>85463</v>
          </cell>
          <cell r="I571">
            <v>1756</v>
          </cell>
        </row>
        <row r="572">
          <cell r="B572">
            <v>7.375</v>
          </cell>
          <cell r="D572">
            <v>57545</v>
          </cell>
          <cell r="I572">
            <v>287</v>
          </cell>
        </row>
        <row r="573">
          <cell r="B573">
            <v>7.375</v>
          </cell>
          <cell r="D573">
            <v>122003</v>
          </cell>
          <cell r="I573">
            <v>2142</v>
          </cell>
        </row>
        <row r="574">
          <cell r="B574">
            <v>7.375</v>
          </cell>
          <cell r="D574">
            <v>125748</v>
          </cell>
          <cell r="I574">
            <v>1986</v>
          </cell>
        </row>
        <row r="575">
          <cell r="B575">
            <v>7.375</v>
          </cell>
          <cell r="D575">
            <v>119474</v>
          </cell>
          <cell r="I575">
            <v>1875</v>
          </cell>
        </row>
        <row r="576">
          <cell r="B576">
            <v>7.375</v>
          </cell>
          <cell r="D576">
            <v>131732</v>
          </cell>
          <cell r="I576">
            <v>2397</v>
          </cell>
        </row>
        <row r="577">
          <cell r="B577">
            <v>7.375</v>
          </cell>
          <cell r="D577">
            <v>100704</v>
          </cell>
          <cell r="I577">
            <v>1636</v>
          </cell>
        </row>
        <row r="578">
          <cell r="B578">
            <v>7.375</v>
          </cell>
          <cell r="D578">
            <v>68918</v>
          </cell>
          <cell r="I578">
            <v>689</v>
          </cell>
        </row>
        <row r="579">
          <cell r="B579">
            <v>7.375</v>
          </cell>
          <cell r="D579">
            <v>110129</v>
          </cell>
          <cell r="I579">
            <v>1211</v>
          </cell>
        </row>
        <row r="580">
          <cell r="B580">
            <v>7.375</v>
          </cell>
          <cell r="D580">
            <v>86630</v>
          </cell>
          <cell r="I580">
            <v>1495</v>
          </cell>
        </row>
        <row r="581">
          <cell r="B581">
            <v>7.375</v>
          </cell>
          <cell r="D581">
            <v>99711</v>
          </cell>
          <cell r="I581">
            <v>1495</v>
          </cell>
        </row>
        <row r="582">
          <cell r="B582">
            <v>7.375</v>
          </cell>
          <cell r="D582">
            <v>123920</v>
          </cell>
          <cell r="I582">
            <v>1703</v>
          </cell>
        </row>
        <row r="583">
          <cell r="B583">
            <v>7.375</v>
          </cell>
          <cell r="D583">
            <v>108145</v>
          </cell>
          <cell r="I583">
            <v>1880</v>
          </cell>
        </row>
        <row r="584">
          <cell r="B584">
            <v>7.375</v>
          </cell>
          <cell r="D584">
            <v>126922</v>
          </cell>
          <cell r="I584">
            <v>2697</v>
          </cell>
        </row>
        <row r="585">
          <cell r="B585">
            <v>7.375</v>
          </cell>
          <cell r="D585">
            <v>86782</v>
          </cell>
          <cell r="I585">
            <v>427</v>
          </cell>
        </row>
        <row r="586">
          <cell r="B586">
            <v>7.375</v>
          </cell>
          <cell r="D586">
            <v>63995</v>
          </cell>
          <cell r="I586">
            <v>1279</v>
          </cell>
        </row>
        <row r="587">
          <cell r="B587">
            <v>7.375</v>
          </cell>
          <cell r="D587">
            <v>123068</v>
          </cell>
          <cell r="I587">
            <v>2007</v>
          </cell>
        </row>
        <row r="588">
          <cell r="B588">
            <v>7.375</v>
          </cell>
          <cell r="D588">
            <v>93532</v>
          </cell>
          <cell r="I588">
            <v>1360</v>
          </cell>
        </row>
        <row r="589">
          <cell r="B589">
            <v>7.375</v>
          </cell>
          <cell r="D589">
            <v>242838</v>
          </cell>
          <cell r="I589">
            <v>4006</v>
          </cell>
        </row>
        <row r="590">
          <cell r="B590">
            <v>7.375</v>
          </cell>
          <cell r="D590">
            <v>88279</v>
          </cell>
          <cell r="I590">
            <v>1434</v>
          </cell>
        </row>
        <row r="591">
          <cell r="B591">
            <v>7.375</v>
          </cell>
          <cell r="D591">
            <v>70350</v>
          </cell>
          <cell r="I591">
            <v>1231</v>
          </cell>
        </row>
        <row r="592">
          <cell r="B592">
            <v>7.375</v>
          </cell>
          <cell r="D592">
            <v>142661</v>
          </cell>
          <cell r="I592">
            <v>2311</v>
          </cell>
        </row>
        <row r="593">
          <cell r="B593">
            <v>7.375</v>
          </cell>
          <cell r="D593">
            <v>159750</v>
          </cell>
          <cell r="I593">
            <v>4609</v>
          </cell>
        </row>
        <row r="594">
          <cell r="B594">
            <v>7.375</v>
          </cell>
          <cell r="D594">
            <v>132102</v>
          </cell>
          <cell r="I594">
            <v>1155</v>
          </cell>
        </row>
        <row r="595">
          <cell r="B595">
            <v>7.375</v>
          </cell>
          <cell r="D595">
            <v>130451</v>
          </cell>
          <cell r="I595">
            <v>2445</v>
          </cell>
        </row>
        <row r="596">
          <cell r="B596">
            <v>7.375</v>
          </cell>
          <cell r="D596">
            <v>75810</v>
          </cell>
          <cell r="I596">
            <v>852</v>
          </cell>
        </row>
        <row r="597">
          <cell r="B597">
            <v>7.375</v>
          </cell>
          <cell r="D597">
            <v>91774</v>
          </cell>
          <cell r="I597">
            <v>1491</v>
          </cell>
        </row>
        <row r="598">
          <cell r="B598">
            <v>7.375</v>
          </cell>
          <cell r="D598">
            <v>97231</v>
          </cell>
          <cell r="I598">
            <v>1580</v>
          </cell>
        </row>
        <row r="599">
          <cell r="B599">
            <v>7.375</v>
          </cell>
          <cell r="D599">
            <v>117571</v>
          </cell>
          <cell r="I599">
            <v>2498</v>
          </cell>
        </row>
        <row r="600">
          <cell r="B600">
            <v>7.375</v>
          </cell>
          <cell r="D600">
            <v>67467</v>
          </cell>
          <cell r="I600">
            <v>1180</v>
          </cell>
        </row>
        <row r="601">
          <cell r="B601">
            <v>7.375</v>
          </cell>
          <cell r="D601">
            <v>212600</v>
          </cell>
          <cell r="I601">
            <v>3142</v>
          </cell>
        </row>
        <row r="602">
          <cell r="B602">
            <v>7.375</v>
          </cell>
          <cell r="D602">
            <v>98356</v>
          </cell>
          <cell r="I602">
            <v>1844</v>
          </cell>
        </row>
        <row r="603">
          <cell r="B603">
            <v>7.375</v>
          </cell>
          <cell r="D603">
            <v>127893</v>
          </cell>
          <cell r="I603">
            <v>2845</v>
          </cell>
        </row>
        <row r="604">
          <cell r="B604">
            <v>7.375</v>
          </cell>
          <cell r="D604">
            <v>54550</v>
          </cell>
          <cell r="I604">
            <v>300</v>
          </cell>
        </row>
        <row r="605">
          <cell r="B605">
            <v>7.375</v>
          </cell>
          <cell r="D605">
            <v>66949</v>
          </cell>
          <cell r="I605">
            <v>1255</v>
          </cell>
        </row>
        <row r="606">
          <cell r="B606">
            <v>7.375</v>
          </cell>
          <cell r="D606">
            <v>97470</v>
          </cell>
          <cell r="I606">
            <v>852</v>
          </cell>
        </row>
        <row r="607">
          <cell r="B607">
            <v>7.375</v>
          </cell>
          <cell r="D607">
            <v>85767</v>
          </cell>
          <cell r="I607">
            <v>1286</v>
          </cell>
        </row>
        <row r="608">
          <cell r="B608">
            <v>7.375</v>
          </cell>
          <cell r="D608">
            <v>115192</v>
          </cell>
          <cell r="I608">
            <v>287</v>
          </cell>
        </row>
        <row r="609">
          <cell r="B609">
            <v>7.375</v>
          </cell>
          <cell r="D609">
            <v>76480</v>
          </cell>
          <cell r="I609">
            <v>1875</v>
          </cell>
        </row>
        <row r="610">
          <cell r="B610">
            <v>7.375</v>
          </cell>
          <cell r="D610">
            <v>61042</v>
          </cell>
          <cell r="I610">
            <v>534</v>
          </cell>
        </row>
        <row r="611">
          <cell r="B611">
            <v>7.375</v>
          </cell>
          <cell r="D611">
            <v>73043</v>
          </cell>
          <cell r="I611">
            <v>547</v>
          </cell>
        </row>
        <row r="612">
          <cell r="B612">
            <v>7.375</v>
          </cell>
          <cell r="D612">
            <v>132914</v>
          </cell>
          <cell r="I612">
            <v>1794</v>
          </cell>
        </row>
        <row r="613">
          <cell r="B613">
            <v>7.375</v>
          </cell>
          <cell r="D613">
            <v>108300</v>
          </cell>
          <cell r="I613">
            <v>1218</v>
          </cell>
        </row>
        <row r="614">
          <cell r="B614">
            <v>7.375</v>
          </cell>
          <cell r="D614">
            <v>130945</v>
          </cell>
          <cell r="I614">
            <v>2280</v>
          </cell>
        </row>
        <row r="615">
          <cell r="B615">
            <v>7.375</v>
          </cell>
          <cell r="D615">
            <v>127991</v>
          </cell>
          <cell r="I615">
            <v>2111</v>
          </cell>
        </row>
        <row r="616">
          <cell r="B616">
            <v>7.375</v>
          </cell>
          <cell r="D616">
            <v>151742</v>
          </cell>
          <cell r="I616">
            <v>948</v>
          </cell>
        </row>
        <row r="617">
          <cell r="B617">
            <v>7.375</v>
          </cell>
          <cell r="D617">
            <v>83331</v>
          </cell>
          <cell r="I617">
            <v>1458</v>
          </cell>
        </row>
        <row r="618">
          <cell r="B618">
            <v>7.375</v>
          </cell>
          <cell r="D618">
            <v>88200</v>
          </cell>
          <cell r="I618">
            <v>1543</v>
          </cell>
        </row>
        <row r="619">
          <cell r="B619">
            <v>7.375</v>
          </cell>
          <cell r="D619">
            <v>81357</v>
          </cell>
          <cell r="I619">
            <v>1749</v>
          </cell>
        </row>
        <row r="620">
          <cell r="B620">
            <v>7.375</v>
          </cell>
          <cell r="D620">
            <v>89594</v>
          </cell>
          <cell r="I620">
            <v>1438</v>
          </cell>
        </row>
        <row r="621">
          <cell r="B621">
            <v>7.375</v>
          </cell>
          <cell r="D621">
            <v>137251</v>
          </cell>
          <cell r="I621">
            <v>4289</v>
          </cell>
        </row>
        <row r="622">
          <cell r="B622">
            <v>7.375</v>
          </cell>
          <cell r="D622">
            <v>71379</v>
          </cell>
          <cell r="I622">
            <v>535</v>
          </cell>
        </row>
        <row r="623">
          <cell r="B623">
            <v>7.375</v>
          </cell>
          <cell r="D623">
            <v>88314</v>
          </cell>
          <cell r="I623">
            <v>905</v>
          </cell>
        </row>
        <row r="624">
          <cell r="B624">
            <v>7.375</v>
          </cell>
          <cell r="D624">
            <v>124939</v>
          </cell>
          <cell r="I624">
            <v>937</v>
          </cell>
        </row>
        <row r="625">
          <cell r="B625">
            <v>7.375</v>
          </cell>
          <cell r="D625">
            <v>115389</v>
          </cell>
          <cell r="I625">
            <v>2064</v>
          </cell>
        </row>
        <row r="626">
          <cell r="B626">
            <v>7.375</v>
          </cell>
          <cell r="D626">
            <v>107285</v>
          </cell>
          <cell r="I626">
            <v>1609</v>
          </cell>
        </row>
        <row r="627">
          <cell r="B627">
            <v>7.375</v>
          </cell>
          <cell r="D627">
            <v>142759</v>
          </cell>
          <cell r="I627">
            <v>2498</v>
          </cell>
        </row>
        <row r="628">
          <cell r="B628">
            <v>7.375</v>
          </cell>
          <cell r="D628">
            <v>93989</v>
          </cell>
          <cell r="I628">
            <v>1644</v>
          </cell>
        </row>
        <row r="629">
          <cell r="B629">
            <v>7.375</v>
          </cell>
          <cell r="D629">
            <v>122084</v>
          </cell>
          <cell r="I629">
            <v>2289</v>
          </cell>
        </row>
        <row r="630">
          <cell r="B630">
            <v>7.375</v>
          </cell>
          <cell r="D630">
            <v>112730</v>
          </cell>
          <cell r="I630">
            <v>1690</v>
          </cell>
        </row>
        <row r="631">
          <cell r="B631">
            <v>7.375</v>
          </cell>
          <cell r="D631">
            <v>115192</v>
          </cell>
          <cell r="I631">
            <v>1727</v>
          </cell>
        </row>
        <row r="632">
          <cell r="B632">
            <v>7.375</v>
          </cell>
          <cell r="D632">
            <v>189754</v>
          </cell>
          <cell r="I632">
            <v>2798</v>
          </cell>
        </row>
        <row r="633">
          <cell r="B633">
            <v>7.375</v>
          </cell>
          <cell r="D633">
            <v>123237</v>
          </cell>
          <cell r="I633">
            <v>2156</v>
          </cell>
        </row>
        <row r="634">
          <cell r="B634">
            <v>7.375</v>
          </cell>
          <cell r="D634">
            <v>176965</v>
          </cell>
          <cell r="I634">
            <v>3450</v>
          </cell>
        </row>
        <row r="635">
          <cell r="B635">
            <v>7.375</v>
          </cell>
          <cell r="D635">
            <v>97962</v>
          </cell>
          <cell r="I635">
            <v>1439</v>
          </cell>
        </row>
        <row r="636">
          <cell r="B636">
            <v>7.375</v>
          </cell>
          <cell r="D636">
            <v>77250</v>
          </cell>
          <cell r="I636">
            <v>1351</v>
          </cell>
        </row>
        <row r="637">
          <cell r="B637">
            <v>7.375</v>
          </cell>
          <cell r="D637">
            <v>107043</v>
          </cell>
          <cell r="I637">
            <v>1859</v>
          </cell>
        </row>
        <row r="638">
          <cell r="B638">
            <v>7.375</v>
          </cell>
          <cell r="D638">
            <v>144236</v>
          </cell>
          <cell r="I638">
            <v>3916</v>
          </cell>
        </row>
        <row r="639">
          <cell r="B639">
            <v>7.375</v>
          </cell>
          <cell r="D639">
            <v>130161</v>
          </cell>
          <cell r="I639">
            <v>1627</v>
          </cell>
        </row>
        <row r="640">
          <cell r="B640">
            <v>7.375</v>
          </cell>
          <cell r="D640">
            <v>123068</v>
          </cell>
          <cell r="I640">
            <v>1538</v>
          </cell>
        </row>
        <row r="641">
          <cell r="B641">
            <v>7.375</v>
          </cell>
          <cell r="D641">
            <v>113881</v>
          </cell>
          <cell r="I641">
            <v>2497</v>
          </cell>
        </row>
        <row r="642">
          <cell r="B642">
            <v>7.375</v>
          </cell>
          <cell r="D642">
            <v>133980</v>
          </cell>
          <cell r="I642">
            <v>2679</v>
          </cell>
        </row>
        <row r="643">
          <cell r="B643">
            <v>7.5</v>
          </cell>
          <cell r="D643">
            <v>33748</v>
          </cell>
          <cell r="I643">
            <v>457</v>
          </cell>
        </row>
        <row r="644">
          <cell r="B644">
            <v>7.5</v>
          </cell>
          <cell r="D644">
            <v>78665</v>
          </cell>
          <cell r="I644">
            <v>1553</v>
          </cell>
        </row>
        <row r="645">
          <cell r="B645">
            <v>7.5</v>
          </cell>
          <cell r="D645">
            <v>63498</v>
          </cell>
          <cell r="I645">
            <v>1469</v>
          </cell>
        </row>
        <row r="646">
          <cell r="B646">
            <v>7.5</v>
          </cell>
          <cell r="D646">
            <v>113223</v>
          </cell>
          <cell r="I646">
            <v>2122</v>
          </cell>
        </row>
        <row r="647">
          <cell r="B647">
            <v>7.5</v>
          </cell>
          <cell r="D647">
            <v>77388</v>
          </cell>
          <cell r="I647">
            <v>1564</v>
          </cell>
        </row>
        <row r="648">
          <cell r="B648">
            <v>7.5</v>
          </cell>
          <cell r="D648">
            <v>113223</v>
          </cell>
          <cell r="I648">
            <v>1698</v>
          </cell>
        </row>
        <row r="649">
          <cell r="B649">
            <v>7.5</v>
          </cell>
          <cell r="D649">
            <v>78350</v>
          </cell>
          <cell r="I649">
            <v>2232</v>
          </cell>
        </row>
        <row r="650">
          <cell r="B650">
            <v>7.5</v>
          </cell>
          <cell r="D650">
            <v>63503</v>
          </cell>
          <cell r="I650">
            <v>1111</v>
          </cell>
        </row>
        <row r="651">
          <cell r="B651">
            <v>7.5</v>
          </cell>
          <cell r="D651">
            <v>74825</v>
          </cell>
          <cell r="I651">
            <v>1873</v>
          </cell>
        </row>
        <row r="652">
          <cell r="B652">
            <v>7.5</v>
          </cell>
          <cell r="D652">
            <v>97032</v>
          </cell>
          <cell r="I652">
            <v>163</v>
          </cell>
        </row>
        <row r="653">
          <cell r="B653">
            <v>7.5</v>
          </cell>
          <cell r="D653">
            <v>74980</v>
          </cell>
          <cell r="I653">
            <v>1780</v>
          </cell>
        </row>
        <row r="654">
          <cell r="B654">
            <v>7.5</v>
          </cell>
          <cell r="D654">
            <v>90578</v>
          </cell>
          <cell r="I654">
            <v>1811</v>
          </cell>
        </row>
        <row r="655">
          <cell r="B655">
            <v>7.5</v>
          </cell>
          <cell r="D655">
            <v>123068</v>
          </cell>
          <cell r="I655">
            <v>2461</v>
          </cell>
        </row>
        <row r="656">
          <cell r="B656">
            <v>7.5</v>
          </cell>
          <cell r="D656">
            <v>72166</v>
          </cell>
          <cell r="I656">
            <v>1659</v>
          </cell>
        </row>
        <row r="657">
          <cell r="B657">
            <v>7.5</v>
          </cell>
          <cell r="D657">
            <v>93532</v>
          </cell>
          <cell r="I657">
            <v>1987</v>
          </cell>
        </row>
        <row r="658">
          <cell r="B658">
            <v>7.5</v>
          </cell>
          <cell r="D658">
            <v>102979</v>
          </cell>
          <cell r="I658">
            <v>1930</v>
          </cell>
        </row>
        <row r="659">
          <cell r="B659">
            <v>7.5</v>
          </cell>
          <cell r="D659">
            <v>109777</v>
          </cell>
          <cell r="I659">
            <v>2469</v>
          </cell>
        </row>
        <row r="660">
          <cell r="B660">
            <v>7.5</v>
          </cell>
          <cell r="D660">
            <v>77309</v>
          </cell>
          <cell r="I660">
            <v>1546</v>
          </cell>
        </row>
        <row r="661">
          <cell r="B661">
            <v>7.5</v>
          </cell>
          <cell r="D661">
            <v>91563</v>
          </cell>
          <cell r="I661">
            <v>1373</v>
          </cell>
        </row>
        <row r="662">
          <cell r="B662">
            <v>7.5</v>
          </cell>
          <cell r="D662">
            <v>86229</v>
          </cell>
          <cell r="I662">
            <v>1835</v>
          </cell>
        </row>
        <row r="663">
          <cell r="B663">
            <v>7.5</v>
          </cell>
          <cell r="D663">
            <v>71379</v>
          </cell>
          <cell r="I663">
            <v>1249</v>
          </cell>
        </row>
        <row r="664">
          <cell r="B664">
            <v>7.5</v>
          </cell>
          <cell r="D664">
            <v>101097</v>
          </cell>
          <cell r="I664">
            <v>3243</v>
          </cell>
        </row>
        <row r="665">
          <cell r="B665">
            <v>7.5</v>
          </cell>
          <cell r="D665">
            <v>93593</v>
          </cell>
          <cell r="I665">
            <v>1871</v>
          </cell>
        </row>
        <row r="666">
          <cell r="B666">
            <v>7.5</v>
          </cell>
          <cell r="D666">
            <v>144637</v>
          </cell>
          <cell r="I666">
            <v>3254</v>
          </cell>
        </row>
        <row r="667">
          <cell r="B667">
            <v>7.5</v>
          </cell>
          <cell r="D667">
            <v>110513</v>
          </cell>
          <cell r="I667">
            <v>3039</v>
          </cell>
        </row>
        <row r="668">
          <cell r="B668">
            <v>7.5</v>
          </cell>
          <cell r="D668">
            <v>110512</v>
          </cell>
          <cell r="I668">
            <v>3039</v>
          </cell>
        </row>
        <row r="669">
          <cell r="B669">
            <v>7.5</v>
          </cell>
          <cell r="D669">
            <v>97132</v>
          </cell>
          <cell r="I669">
            <v>2064</v>
          </cell>
        </row>
        <row r="670">
          <cell r="B670">
            <v>7.5</v>
          </cell>
          <cell r="D670">
            <v>109026</v>
          </cell>
          <cell r="I670">
            <v>2589</v>
          </cell>
        </row>
        <row r="671">
          <cell r="B671">
            <v>7.5</v>
          </cell>
          <cell r="D671">
            <v>110229</v>
          </cell>
          <cell r="I671">
            <v>2066</v>
          </cell>
        </row>
        <row r="672">
          <cell r="B672">
            <v>7.5</v>
          </cell>
          <cell r="D672">
            <v>108926</v>
          </cell>
          <cell r="I672">
            <v>2129</v>
          </cell>
        </row>
        <row r="673">
          <cell r="B673">
            <v>7.5</v>
          </cell>
          <cell r="D673">
            <v>106052</v>
          </cell>
          <cell r="I673">
            <v>1855</v>
          </cell>
        </row>
        <row r="674">
          <cell r="B674">
            <v>7.5</v>
          </cell>
          <cell r="D674">
            <v>141993</v>
          </cell>
          <cell r="I674">
            <v>4259</v>
          </cell>
        </row>
        <row r="675">
          <cell r="B675">
            <v>7.5</v>
          </cell>
          <cell r="D675">
            <v>144637</v>
          </cell>
          <cell r="I675">
            <v>2531</v>
          </cell>
        </row>
        <row r="676">
          <cell r="B676">
            <v>7.5</v>
          </cell>
          <cell r="D676">
            <v>144637</v>
          </cell>
          <cell r="I676">
            <v>3435</v>
          </cell>
        </row>
        <row r="677">
          <cell r="B677">
            <v>7.5</v>
          </cell>
          <cell r="D677">
            <v>123250</v>
          </cell>
          <cell r="I677">
            <v>3539</v>
          </cell>
        </row>
        <row r="678">
          <cell r="B678">
            <v>7.5</v>
          </cell>
          <cell r="D678">
            <v>82264</v>
          </cell>
          <cell r="I678">
            <v>1850</v>
          </cell>
        </row>
        <row r="679">
          <cell r="B679">
            <v>7.5</v>
          </cell>
          <cell r="D679">
            <v>90086</v>
          </cell>
          <cell r="I679">
            <v>2380</v>
          </cell>
        </row>
        <row r="680">
          <cell r="B680">
            <v>7.5</v>
          </cell>
          <cell r="D680">
            <v>123068</v>
          </cell>
          <cell r="I680">
            <v>3692</v>
          </cell>
        </row>
        <row r="681">
          <cell r="B681">
            <v>7.5</v>
          </cell>
          <cell r="D681">
            <v>84742</v>
          </cell>
          <cell r="I681">
            <v>741</v>
          </cell>
        </row>
        <row r="682">
          <cell r="B682">
            <v>7.5</v>
          </cell>
          <cell r="D682">
            <v>139806</v>
          </cell>
          <cell r="I682">
            <v>3976</v>
          </cell>
        </row>
        <row r="683">
          <cell r="B683">
            <v>7.5</v>
          </cell>
          <cell r="D683">
            <v>217338</v>
          </cell>
          <cell r="I683">
            <v>4890</v>
          </cell>
        </row>
        <row r="684">
          <cell r="B684">
            <v>7.5</v>
          </cell>
          <cell r="D684">
            <v>165660</v>
          </cell>
          <cell r="I684">
            <v>4637</v>
          </cell>
        </row>
        <row r="685">
          <cell r="B685">
            <v>7.5</v>
          </cell>
          <cell r="D685">
            <v>96140</v>
          </cell>
          <cell r="I685">
            <v>2403</v>
          </cell>
        </row>
        <row r="686">
          <cell r="B686">
            <v>7.5</v>
          </cell>
          <cell r="D686">
            <v>124245</v>
          </cell>
          <cell r="I686">
            <v>621</v>
          </cell>
        </row>
        <row r="687">
          <cell r="B687">
            <v>7.5</v>
          </cell>
          <cell r="D687">
            <v>139035</v>
          </cell>
          <cell r="I687">
            <v>2433</v>
          </cell>
        </row>
        <row r="688">
          <cell r="B688">
            <v>7.5</v>
          </cell>
          <cell r="D688">
            <v>162208</v>
          </cell>
          <cell r="I688">
            <v>4054</v>
          </cell>
        </row>
        <row r="689">
          <cell r="B689">
            <v>7.5</v>
          </cell>
          <cell r="D689">
            <v>196417</v>
          </cell>
          <cell r="I689">
            <v>4958</v>
          </cell>
        </row>
        <row r="690">
          <cell r="B690">
            <v>7.5</v>
          </cell>
          <cell r="D690">
            <v>167373</v>
          </cell>
          <cell r="I690">
            <v>2552</v>
          </cell>
        </row>
        <row r="691">
          <cell r="B691">
            <v>7.5</v>
          </cell>
          <cell r="D691">
            <v>104069</v>
          </cell>
          <cell r="I691">
            <v>1820</v>
          </cell>
        </row>
        <row r="692">
          <cell r="B692">
            <v>7.5</v>
          </cell>
          <cell r="D692">
            <v>157035</v>
          </cell>
          <cell r="I692">
            <v>3583</v>
          </cell>
        </row>
        <row r="693">
          <cell r="B693">
            <v>7.5</v>
          </cell>
          <cell r="D693">
            <v>88609</v>
          </cell>
          <cell r="I693">
            <v>1661</v>
          </cell>
        </row>
        <row r="694">
          <cell r="B694">
            <v>7.5</v>
          </cell>
          <cell r="D694">
            <v>112990</v>
          </cell>
          <cell r="I694">
            <v>2117</v>
          </cell>
        </row>
        <row r="695">
          <cell r="B695">
            <v>7.5</v>
          </cell>
          <cell r="D695">
            <v>156785</v>
          </cell>
          <cell r="I695">
            <v>3919</v>
          </cell>
        </row>
        <row r="696">
          <cell r="B696">
            <v>7.5</v>
          </cell>
          <cell r="D696">
            <v>181735</v>
          </cell>
          <cell r="I696">
            <v>4407</v>
          </cell>
        </row>
        <row r="697">
          <cell r="B697">
            <v>7.5</v>
          </cell>
          <cell r="D697">
            <v>120115</v>
          </cell>
          <cell r="I697">
            <v>2071</v>
          </cell>
        </row>
        <row r="698">
          <cell r="B698">
            <v>7.5</v>
          </cell>
          <cell r="D698">
            <v>116955</v>
          </cell>
          <cell r="I698">
            <v>1461</v>
          </cell>
        </row>
        <row r="699">
          <cell r="B699">
            <v>7.5</v>
          </cell>
          <cell r="D699">
            <v>146160</v>
          </cell>
          <cell r="I699">
            <v>4238</v>
          </cell>
        </row>
        <row r="700">
          <cell r="B700">
            <v>7.5</v>
          </cell>
          <cell r="D700">
            <v>135091</v>
          </cell>
          <cell r="I700">
            <v>2870</v>
          </cell>
        </row>
        <row r="701">
          <cell r="B701">
            <v>7.5</v>
          </cell>
          <cell r="D701">
            <v>193459</v>
          </cell>
          <cell r="I701">
            <v>4593</v>
          </cell>
        </row>
        <row r="702">
          <cell r="B702">
            <v>7.5</v>
          </cell>
          <cell r="D702">
            <v>134006</v>
          </cell>
          <cell r="I702">
            <v>3015</v>
          </cell>
        </row>
        <row r="703">
          <cell r="B703">
            <v>7.5</v>
          </cell>
          <cell r="D703">
            <v>171824</v>
          </cell>
          <cell r="I703">
            <v>3221</v>
          </cell>
        </row>
        <row r="704">
          <cell r="B704">
            <v>7.5</v>
          </cell>
          <cell r="D704">
            <v>202144</v>
          </cell>
          <cell r="I704">
            <v>5104</v>
          </cell>
        </row>
        <row r="705">
          <cell r="B705">
            <v>7.5</v>
          </cell>
          <cell r="D705">
            <v>177219</v>
          </cell>
          <cell r="I705">
            <v>3765</v>
          </cell>
        </row>
        <row r="706">
          <cell r="B706">
            <v>7.5</v>
          </cell>
          <cell r="D706">
            <v>180664</v>
          </cell>
          <cell r="I706">
            <v>3613</v>
          </cell>
        </row>
        <row r="707">
          <cell r="B707">
            <v>7.5</v>
          </cell>
          <cell r="D707">
            <v>123954</v>
          </cell>
          <cell r="I707">
            <v>1239</v>
          </cell>
        </row>
        <row r="708">
          <cell r="B708">
            <v>7.5</v>
          </cell>
          <cell r="D708">
            <v>172000</v>
          </cell>
          <cell r="I708">
            <v>4945</v>
          </cell>
        </row>
        <row r="709">
          <cell r="B709">
            <v>7.5</v>
          </cell>
          <cell r="D709">
            <v>152605</v>
          </cell>
          <cell r="I709">
            <v>2289</v>
          </cell>
        </row>
        <row r="710">
          <cell r="B710">
            <v>7.5</v>
          </cell>
          <cell r="D710">
            <v>103377</v>
          </cell>
          <cell r="I710">
            <v>2584</v>
          </cell>
        </row>
        <row r="711">
          <cell r="B711">
            <v>7.5</v>
          </cell>
          <cell r="D711">
            <v>176234</v>
          </cell>
          <cell r="I711">
            <v>4846</v>
          </cell>
        </row>
        <row r="712">
          <cell r="B712">
            <v>7.5</v>
          </cell>
          <cell r="D712">
            <v>129960</v>
          </cell>
          <cell r="I712">
            <v>2924</v>
          </cell>
        </row>
        <row r="713">
          <cell r="B713">
            <v>7.5</v>
          </cell>
          <cell r="D713">
            <v>142759</v>
          </cell>
          <cell r="I713">
            <v>2712</v>
          </cell>
        </row>
        <row r="714">
          <cell r="B714">
            <v>7.5</v>
          </cell>
          <cell r="D714">
            <v>109137</v>
          </cell>
          <cell r="I714">
            <v>3001</v>
          </cell>
        </row>
        <row r="715">
          <cell r="B715">
            <v>7.5</v>
          </cell>
          <cell r="D715">
            <v>109285</v>
          </cell>
          <cell r="I715">
            <v>1076</v>
          </cell>
        </row>
        <row r="716">
          <cell r="B716">
            <v>7.5</v>
          </cell>
          <cell r="D716">
            <v>64858</v>
          </cell>
          <cell r="I716">
            <v>729</v>
          </cell>
        </row>
        <row r="717">
          <cell r="B717">
            <v>7.5</v>
          </cell>
          <cell r="D717">
            <v>150727</v>
          </cell>
          <cell r="I717">
            <v>3391</v>
          </cell>
        </row>
        <row r="718">
          <cell r="B718">
            <v>7.5</v>
          </cell>
          <cell r="D718">
            <v>106160</v>
          </cell>
          <cell r="I718">
            <v>1459</v>
          </cell>
        </row>
        <row r="719">
          <cell r="B719">
            <v>7.5</v>
          </cell>
          <cell r="D719">
            <v>82621</v>
          </cell>
          <cell r="I719">
            <v>1478</v>
          </cell>
        </row>
        <row r="720">
          <cell r="B720">
            <v>7.5</v>
          </cell>
          <cell r="D720">
            <v>64200</v>
          </cell>
          <cell r="I720">
            <v>1598</v>
          </cell>
        </row>
        <row r="721">
          <cell r="B721">
            <v>7.5</v>
          </cell>
          <cell r="D721">
            <v>158100</v>
          </cell>
          <cell r="I721">
            <v>5105</v>
          </cell>
        </row>
        <row r="722">
          <cell r="B722">
            <v>7.5</v>
          </cell>
          <cell r="D722">
            <v>87805</v>
          </cell>
          <cell r="I722">
            <v>1556</v>
          </cell>
        </row>
        <row r="723">
          <cell r="B723">
            <v>7.5</v>
          </cell>
          <cell r="D723">
            <v>100208</v>
          </cell>
          <cell r="I723">
            <v>1678</v>
          </cell>
        </row>
        <row r="724">
          <cell r="B724">
            <v>7.5</v>
          </cell>
          <cell r="D724">
            <v>123830</v>
          </cell>
          <cell r="I724">
            <v>3250</v>
          </cell>
        </row>
        <row r="725">
          <cell r="B725">
            <v>7.5</v>
          </cell>
          <cell r="D725">
            <v>147987</v>
          </cell>
          <cell r="I725">
            <v>4624</v>
          </cell>
        </row>
        <row r="726">
          <cell r="B726">
            <v>7.5</v>
          </cell>
          <cell r="D726">
            <v>158137</v>
          </cell>
          <cell r="I726">
            <v>4361</v>
          </cell>
        </row>
        <row r="727">
          <cell r="B727">
            <v>7.5</v>
          </cell>
          <cell r="D727">
            <v>109112</v>
          </cell>
          <cell r="I727">
            <v>1709</v>
          </cell>
        </row>
        <row r="728">
          <cell r="B728">
            <v>7.5</v>
          </cell>
          <cell r="D728">
            <v>94155</v>
          </cell>
          <cell r="I728">
            <v>2153</v>
          </cell>
        </row>
        <row r="729">
          <cell r="B729">
            <v>7.5</v>
          </cell>
          <cell r="D729">
            <v>117050</v>
          </cell>
          <cell r="I729">
            <v>2725</v>
          </cell>
        </row>
        <row r="730">
          <cell r="B730">
            <v>7.5</v>
          </cell>
          <cell r="D730">
            <v>153782</v>
          </cell>
          <cell r="I730">
            <v>2731</v>
          </cell>
        </row>
        <row r="731">
          <cell r="B731">
            <v>7.5</v>
          </cell>
          <cell r="D731">
            <v>206369</v>
          </cell>
          <cell r="I731">
            <v>3353</v>
          </cell>
        </row>
        <row r="732">
          <cell r="B732">
            <v>7.5</v>
          </cell>
          <cell r="D732">
            <v>84333</v>
          </cell>
          <cell r="I732">
            <v>1485</v>
          </cell>
        </row>
        <row r="733">
          <cell r="B733">
            <v>7.5</v>
          </cell>
          <cell r="D733">
            <v>72427</v>
          </cell>
          <cell r="I733">
            <v>1792</v>
          </cell>
        </row>
        <row r="734">
          <cell r="B734">
            <v>7.5</v>
          </cell>
          <cell r="D734">
            <v>111254</v>
          </cell>
          <cell r="I734">
            <v>2489</v>
          </cell>
        </row>
        <row r="735">
          <cell r="B735">
            <v>7.5</v>
          </cell>
          <cell r="D735">
            <v>88294</v>
          </cell>
          <cell r="I735">
            <v>2334</v>
          </cell>
        </row>
        <row r="736">
          <cell r="B736">
            <v>7.5</v>
          </cell>
          <cell r="D736">
            <v>63995</v>
          </cell>
          <cell r="I736">
            <v>1772</v>
          </cell>
        </row>
        <row r="737">
          <cell r="B737">
            <v>7.5</v>
          </cell>
          <cell r="D737">
            <v>71435</v>
          </cell>
          <cell r="I737">
            <v>1085</v>
          </cell>
        </row>
        <row r="738">
          <cell r="B738">
            <v>7.5</v>
          </cell>
          <cell r="D738">
            <v>87624</v>
          </cell>
          <cell r="I738">
            <v>2343</v>
          </cell>
        </row>
        <row r="739">
          <cell r="B739">
            <v>7.5</v>
          </cell>
          <cell r="D739">
            <v>80997</v>
          </cell>
          <cell r="I739">
            <v>2227</v>
          </cell>
        </row>
        <row r="740">
          <cell r="B740">
            <v>7.5</v>
          </cell>
          <cell r="D740">
            <v>118539</v>
          </cell>
          <cell r="I740">
            <v>3245</v>
          </cell>
        </row>
        <row r="741">
          <cell r="B741">
            <v>7.5</v>
          </cell>
          <cell r="D741">
            <v>88301</v>
          </cell>
          <cell r="I741">
            <v>1837</v>
          </cell>
        </row>
        <row r="742">
          <cell r="B742">
            <v>7.5</v>
          </cell>
          <cell r="D742">
            <v>97231</v>
          </cell>
          <cell r="I742">
            <v>2357</v>
          </cell>
        </row>
        <row r="743">
          <cell r="B743">
            <v>7.5</v>
          </cell>
          <cell r="D743">
            <v>106160</v>
          </cell>
          <cell r="I743">
            <v>2674</v>
          </cell>
        </row>
        <row r="744">
          <cell r="B744">
            <v>7.5</v>
          </cell>
          <cell r="D744">
            <v>135573</v>
          </cell>
          <cell r="I744">
            <v>3034</v>
          </cell>
        </row>
        <row r="745">
          <cell r="B745">
            <v>7.5</v>
          </cell>
          <cell r="D745">
            <v>99114</v>
          </cell>
          <cell r="I745">
            <v>2868</v>
          </cell>
        </row>
        <row r="746">
          <cell r="B746">
            <v>7.5</v>
          </cell>
          <cell r="D746">
            <v>91278</v>
          </cell>
          <cell r="I746">
            <v>1939</v>
          </cell>
        </row>
        <row r="747">
          <cell r="B747">
            <v>7.5</v>
          </cell>
          <cell r="D747">
            <v>92766</v>
          </cell>
          <cell r="I747">
            <v>1894</v>
          </cell>
        </row>
        <row r="748">
          <cell r="B748">
            <v>7.5</v>
          </cell>
          <cell r="D748">
            <v>111617</v>
          </cell>
          <cell r="I748">
            <v>2183</v>
          </cell>
        </row>
        <row r="749">
          <cell r="B749">
            <v>7.5</v>
          </cell>
          <cell r="D749">
            <v>88117</v>
          </cell>
          <cell r="I749">
            <v>2423</v>
          </cell>
        </row>
        <row r="750">
          <cell r="B750">
            <v>7.5</v>
          </cell>
          <cell r="D750">
            <v>133941</v>
          </cell>
          <cell r="I750">
            <v>4085</v>
          </cell>
        </row>
        <row r="751">
          <cell r="B751">
            <v>7.5</v>
          </cell>
          <cell r="D751">
            <v>98124</v>
          </cell>
          <cell r="I751">
            <v>2698</v>
          </cell>
        </row>
        <row r="752">
          <cell r="B752">
            <v>7.5</v>
          </cell>
          <cell r="D752">
            <v>144840</v>
          </cell>
          <cell r="I752">
            <v>4525</v>
          </cell>
        </row>
        <row r="753">
          <cell r="B753">
            <v>7.5</v>
          </cell>
          <cell r="D753">
            <v>101956</v>
          </cell>
          <cell r="I753">
            <v>2931</v>
          </cell>
        </row>
        <row r="754">
          <cell r="B754">
            <v>7.5</v>
          </cell>
          <cell r="D754">
            <v>56840</v>
          </cell>
          <cell r="I754">
            <v>994</v>
          </cell>
        </row>
        <row r="755">
          <cell r="B755">
            <v>7.5</v>
          </cell>
          <cell r="D755">
            <v>77779</v>
          </cell>
          <cell r="I755">
            <v>2119</v>
          </cell>
        </row>
        <row r="756">
          <cell r="B756">
            <v>7.5</v>
          </cell>
          <cell r="D756">
            <v>126022</v>
          </cell>
          <cell r="I756">
            <v>2977</v>
          </cell>
        </row>
        <row r="757">
          <cell r="B757">
            <v>7.5</v>
          </cell>
          <cell r="D757">
            <v>76396</v>
          </cell>
          <cell r="I757">
            <v>1623</v>
          </cell>
        </row>
        <row r="758">
          <cell r="B758">
            <v>7.5</v>
          </cell>
          <cell r="D758">
            <v>117850</v>
          </cell>
          <cell r="I758">
            <v>3447</v>
          </cell>
        </row>
        <row r="759">
          <cell r="B759">
            <v>7.5</v>
          </cell>
          <cell r="D759">
            <v>77038</v>
          </cell>
          <cell r="I759">
            <v>2229</v>
          </cell>
        </row>
        <row r="760">
          <cell r="B760">
            <v>7.5</v>
          </cell>
          <cell r="D760">
            <v>94057</v>
          </cell>
          <cell r="I760">
            <v>3056</v>
          </cell>
        </row>
        <row r="761">
          <cell r="B761">
            <v>7.5</v>
          </cell>
          <cell r="D761">
            <v>76198</v>
          </cell>
          <cell r="I761">
            <v>1619</v>
          </cell>
        </row>
        <row r="762">
          <cell r="B762">
            <v>7.5</v>
          </cell>
          <cell r="D762">
            <v>102092</v>
          </cell>
          <cell r="I762">
            <v>2424</v>
          </cell>
        </row>
        <row r="763">
          <cell r="B763">
            <v>7.5</v>
          </cell>
          <cell r="D763">
            <v>95367</v>
          </cell>
          <cell r="I763">
            <v>1788</v>
          </cell>
        </row>
        <row r="764">
          <cell r="B764">
            <v>7.5</v>
          </cell>
          <cell r="D764">
            <v>65152</v>
          </cell>
          <cell r="I764">
            <v>1465</v>
          </cell>
        </row>
        <row r="765">
          <cell r="B765">
            <v>7.5</v>
          </cell>
          <cell r="D765">
            <v>42097</v>
          </cell>
          <cell r="I765">
            <v>799</v>
          </cell>
        </row>
        <row r="766">
          <cell r="B766">
            <v>7.5</v>
          </cell>
          <cell r="D766">
            <v>94155</v>
          </cell>
          <cell r="I766">
            <v>1647</v>
          </cell>
        </row>
        <row r="767">
          <cell r="B767">
            <v>7.5</v>
          </cell>
          <cell r="D767">
            <v>81357</v>
          </cell>
          <cell r="I767">
            <v>2352</v>
          </cell>
        </row>
        <row r="768">
          <cell r="B768">
            <v>7.5</v>
          </cell>
          <cell r="D768">
            <v>63488</v>
          </cell>
          <cell r="I768">
            <v>1269</v>
          </cell>
        </row>
        <row r="769">
          <cell r="B769">
            <v>7.5</v>
          </cell>
          <cell r="D769">
            <v>81809</v>
          </cell>
          <cell r="I769">
            <v>2316</v>
          </cell>
        </row>
        <row r="770">
          <cell r="B770">
            <v>7.5</v>
          </cell>
          <cell r="D770">
            <v>115963</v>
          </cell>
          <cell r="I770">
            <v>1884</v>
          </cell>
        </row>
        <row r="771">
          <cell r="B771">
            <v>7.5</v>
          </cell>
          <cell r="D771">
            <v>109137</v>
          </cell>
          <cell r="I771">
            <v>3089</v>
          </cell>
        </row>
        <row r="772">
          <cell r="B772">
            <v>7.5</v>
          </cell>
          <cell r="D772">
            <v>101695</v>
          </cell>
          <cell r="I772">
            <v>2415</v>
          </cell>
        </row>
        <row r="773">
          <cell r="B773">
            <v>7.5</v>
          </cell>
          <cell r="D773">
            <v>105052</v>
          </cell>
          <cell r="I773">
            <v>3184</v>
          </cell>
        </row>
        <row r="774">
          <cell r="B774">
            <v>7.5</v>
          </cell>
          <cell r="D774">
            <v>82547</v>
          </cell>
          <cell r="I774">
            <v>2270</v>
          </cell>
        </row>
        <row r="775">
          <cell r="B775">
            <v>7.5</v>
          </cell>
          <cell r="D775">
            <v>55561</v>
          </cell>
          <cell r="I775">
            <v>1458</v>
          </cell>
        </row>
        <row r="776">
          <cell r="B776">
            <v>7.5</v>
          </cell>
          <cell r="D776">
            <v>86275</v>
          </cell>
          <cell r="I776">
            <v>2014</v>
          </cell>
        </row>
        <row r="777">
          <cell r="B777">
            <v>7.5</v>
          </cell>
          <cell r="D777">
            <v>49030</v>
          </cell>
          <cell r="I777">
            <v>888</v>
          </cell>
        </row>
        <row r="778">
          <cell r="B778">
            <v>7.5</v>
          </cell>
          <cell r="D778">
            <v>158646</v>
          </cell>
          <cell r="I778">
            <v>4887</v>
          </cell>
        </row>
        <row r="779">
          <cell r="B779">
            <v>7.5</v>
          </cell>
          <cell r="D779">
            <v>120944</v>
          </cell>
          <cell r="I779">
            <v>2418</v>
          </cell>
        </row>
        <row r="780">
          <cell r="B780">
            <v>7.5</v>
          </cell>
          <cell r="D780">
            <v>118047</v>
          </cell>
          <cell r="I780">
            <v>2360</v>
          </cell>
        </row>
        <row r="781">
          <cell r="B781">
            <v>7.5</v>
          </cell>
          <cell r="D781">
            <v>163065</v>
          </cell>
          <cell r="I781">
            <v>2853</v>
          </cell>
        </row>
        <row r="782">
          <cell r="B782">
            <v>7.5</v>
          </cell>
          <cell r="D782">
            <v>141873</v>
          </cell>
          <cell r="I782">
            <v>3901</v>
          </cell>
        </row>
        <row r="783">
          <cell r="B783">
            <v>7.5</v>
          </cell>
          <cell r="D783">
            <v>78750</v>
          </cell>
          <cell r="I783">
            <v>1771</v>
          </cell>
        </row>
        <row r="784">
          <cell r="B784">
            <v>7.5</v>
          </cell>
          <cell r="D784">
            <v>109137</v>
          </cell>
          <cell r="I784">
            <v>3307</v>
          </cell>
        </row>
        <row r="785">
          <cell r="B785">
            <v>7.5</v>
          </cell>
          <cell r="D785">
            <v>78960</v>
          </cell>
          <cell r="I785">
            <v>2368</v>
          </cell>
        </row>
        <row r="786">
          <cell r="B786">
            <v>7.5</v>
          </cell>
          <cell r="D786">
            <v>128912</v>
          </cell>
          <cell r="I786">
            <v>1933</v>
          </cell>
        </row>
        <row r="787">
          <cell r="B787">
            <v>7.5</v>
          </cell>
          <cell r="D787">
            <v>86173</v>
          </cell>
          <cell r="I787">
            <v>1831</v>
          </cell>
        </row>
        <row r="788">
          <cell r="B788">
            <v>7.5</v>
          </cell>
          <cell r="D788">
            <v>179908</v>
          </cell>
          <cell r="I788">
            <v>4947</v>
          </cell>
        </row>
        <row r="789">
          <cell r="B789">
            <v>7.5</v>
          </cell>
          <cell r="D789">
            <v>119262</v>
          </cell>
          <cell r="I789">
            <v>1788</v>
          </cell>
        </row>
        <row r="790">
          <cell r="B790">
            <v>7.5</v>
          </cell>
          <cell r="D790">
            <v>128981</v>
          </cell>
          <cell r="I790">
            <v>3869</v>
          </cell>
        </row>
        <row r="791">
          <cell r="B791">
            <v>7.5</v>
          </cell>
          <cell r="D791">
            <v>111254</v>
          </cell>
          <cell r="I791">
            <v>1536</v>
          </cell>
        </row>
        <row r="792">
          <cell r="B792">
            <v>7.5</v>
          </cell>
          <cell r="D792">
            <v>113223</v>
          </cell>
          <cell r="I792">
            <v>3016</v>
          </cell>
        </row>
        <row r="793">
          <cell r="B793">
            <v>7.5</v>
          </cell>
          <cell r="D793">
            <v>127202</v>
          </cell>
          <cell r="I793">
            <v>1590</v>
          </cell>
        </row>
        <row r="794">
          <cell r="B794">
            <v>7.5</v>
          </cell>
          <cell r="D794">
            <v>47258</v>
          </cell>
          <cell r="I794">
            <v>1181</v>
          </cell>
        </row>
        <row r="795">
          <cell r="B795">
            <v>7.5</v>
          </cell>
          <cell r="D795">
            <v>119844</v>
          </cell>
          <cell r="I795">
            <v>520</v>
          </cell>
        </row>
        <row r="796">
          <cell r="B796">
            <v>7.5</v>
          </cell>
          <cell r="D796">
            <v>79170</v>
          </cell>
          <cell r="I796">
            <v>1870</v>
          </cell>
        </row>
        <row r="797">
          <cell r="B797">
            <v>7.5</v>
          </cell>
          <cell r="D797">
            <v>83150</v>
          </cell>
          <cell r="I797">
            <v>1559</v>
          </cell>
        </row>
        <row r="798">
          <cell r="B798">
            <v>7.5</v>
          </cell>
          <cell r="D798">
            <v>186966</v>
          </cell>
          <cell r="I798">
            <v>4580</v>
          </cell>
        </row>
        <row r="799">
          <cell r="B799">
            <v>7.5</v>
          </cell>
          <cell r="D799">
            <v>167373</v>
          </cell>
          <cell r="I799">
            <v>4393</v>
          </cell>
        </row>
        <row r="800">
          <cell r="B800">
            <v>7.5</v>
          </cell>
          <cell r="D800">
            <v>182700</v>
          </cell>
          <cell r="I800">
            <v>6029</v>
          </cell>
        </row>
        <row r="801">
          <cell r="B801">
            <v>7.5</v>
          </cell>
          <cell r="D801">
            <v>119364</v>
          </cell>
          <cell r="I801">
            <v>3342</v>
          </cell>
        </row>
        <row r="802">
          <cell r="B802">
            <v>7.5</v>
          </cell>
          <cell r="D802">
            <v>172197</v>
          </cell>
          <cell r="I802">
            <v>3874</v>
          </cell>
        </row>
        <row r="803">
          <cell r="B803">
            <v>7.5</v>
          </cell>
          <cell r="D803">
            <v>114948</v>
          </cell>
          <cell r="I803">
            <v>2873</v>
          </cell>
        </row>
        <row r="804">
          <cell r="B804">
            <v>7.5</v>
          </cell>
          <cell r="D804">
            <v>87594</v>
          </cell>
          <cell r="I804">
            <v>1795</v>
          </cell>
        </row>
        <row r="805">
          <cell r="B805">
            <v>7.5</v>
          </cell>
          <cell r="D805">
            <v>216601</v>
          </cell>
          <cell r="I805">
            <v>6227</v>
          </cell>
        </row>
        <row r="806">
          <cell r="B806">
            <v>7.5</v>
          </cell>
          <cell r="D806">
            <v>228425</v>
          </cell>
          <cell r="I806">
            <v>6610</v>
          </cell>
        </row>
        <row r="807">
          <cell r="B807">
            <v>7.5</v>
          </cell>
          <cell r="D807">
            <v>86148</v>
          </cell>
          <cell r="I807">
            <v>1938</v>
          </cell>
        </row>
        <row r="808">
          <cell r="B808">
            <v>7.5</v>
          </cell>
          <cell r="D808">
            <v>68803</v>
          </cell>
          <cell r="I808">
            <v>1290</v>
          </cell>
        </row>
        <row r="809">
          <cell r="B809">
            <v>7.5</v>
          </cell>
          <cell r="D809">
            <v>128955</v>
          </cell>
          <cell r="I809">
            <v>2740</v>
          </cell>
        </row>
        <row r="810">
          <cell r="B810">
            <v>7.5</v>
          </cell>
          <cell r="D810">
            <v>177493</v>
          </cell>
          <cell r="I810">
            <v>3013</v>
          </cell>
        </row>
        <row r="811">
          <cell r="B811">
            <v>7.5</v>
          </cell>
          <cell r="D811">
            <v>127950</v>
          </cell>
          <cell r="I811">
            <v>3038</v>
          </cell>
        </row>
        <row r="812">
          <cell r="B812">
            <v>7.5</v>
          </cell>
          <cell r="D812">
            <v>161994</v>
          </cell>
          <cell r="I812">
            <v>5144</v>
          </cell>
        </row>
        <row r="813">
          <cell r="B813">
            <v>7.5</v>
          </cell>
          <cell r="D813">
            <v>132914</v>
          </cell>
          <cell r="I813">
            <v>2326</v>
          </cell>
        </row>
        <row r="814">
          <cell r="B814">
            <v>7.5</v>
          </cell>
          <cell r="D814">
            <v>110171</v>
          </cell>
          <cell r="I814">
            <v>3305</v>
          </cell>
        </row>
        <row r="815">
          <cell r="B815">
            <v>7.5</v>
          </cell>
          <cell r="D815">
            <v>141491</v>
          </cell>
          <cell r="I815">
            <v>4989</v>
          </cell>
        </row>
        <row r="816">
          <cell r="B816">
            <v>7.5</v>
          </cell>
          <cell r="D816">
            <v>89096</v>
          </cell>
          <cell r="I816">
            <v>1977</v>
          </cell>
        </row>
        <row r="817">
          <cell r="B817">
            <v>7.5</v>
          </cell>
          <cell r="D817">
            <v>116927</v>
          </cell>
          <cell r="I817">
            <v>3069</v>
          </cell>
        </row>
        <row r="818">
          <cell r="B818">
            <v>7.5</v>
          </cell>
          <cell r="D818">
            <v>128089</v>
          </cell>
          <cell r="I818">
            <v>3522</v>
          </cell>
        </row>
        <row r="819">
          <cell r="B819">
            <v>7.5</v>
          </cell>
          <cell r="D819">
            <v>108300</v>
          </cell>
          <cell r="I819">
            <v>2707</v>
          </cell>
        </row>
        <row r="820">
          <cell r="B820">
            <v>7.5</v>
          </cell>
          <cell r="D820">
            <v>82760</v>
          </cell>
          <cell r="I820">
            <v>1743</v>
          </cell>
        </row>
        <row r="821">
          <cell r="B821">
            <v>7.5</v>
          </cell>
          <cell r="D821">
            <v>71862</v>
          </cell>
          <cell r="I821">
            <v>1900</v>
          </cell>
        </row>
        <row r="822">
          <cell r="B822">
            <v>7.5</v>
          </cell>
          <cell r="D822">
            <v>43797</v>
          </cell>
          <cell r="I822">
            <v>1149</v>
          </cell>
        </row>
        <row r="823">
          <cell r="B823">
            <v>7.5</v>
          </cell>
          <cell r="D823">
            <v>50750</v>
          </cell>
          <cell r="I823">
            <v>1362</v>
          </cell>
        </row>
        <row r="824">
          <cell r="B824">
            <v>7.5</v>
          </cell>
          <cell r="D824">
            <v>68388</v>
          </cell>
          <cell r="I824">
            <v>1538</v>
          </cell>
        </row>
        <row r="825">
          <cell r="B825">
            <v>7.5</v>
          </cell>
          <cell r="D825">
            <v>58971</v>
          </cell>
          <cell r="I825">
            <v>1105</v>
          </cell>
        </row>
        <row r="826">
          <cell r="B826">
            <v>7.5</v>
          </cell>
          <cell r="D826">
            <v>118937</v>
          </cell>
          <cell r="I826">
            <v>3122</v>
          </cell>
        </row>
        <row r="827">
          <cell r="B827">
            <v>7.5</v>
          </cell>
          <cell r="D827">
            <v>43221</v>
          </cell>
          <cell r="I827">
            <v>1080</v>
          </cell>
        </row>
        <row r="828">
          <cell r="B828">
            <v>7.5</v>
          </cell>
          <cell r="D828">
            <v>103970</v>
          </cell>
          <cell r="I828">
            <v>2553</v>
          </cell>
        </row>
        <row r="829">
          <cell r="B829">
            <v>7.5</v>
          </cell>
          <cell r="D829">
            <v>56611</v>
          </cell>
          <cell r="I829">
            <v>1415</v>
          </cell>
        </row>
        <row r="830">
          <cell r="B830">
            <v>7.5</v>
          </cell>
          <cell r="D830">
            <v>44304</v>
          </cell>
          <cell r="I830">
            <v>996</v>
          </cell>
        </row>
        <row r="831">
          <cell r="B831">
            <v>7.5</v>
          </cell>
          <cell r="D831">
            <v>123892</v>
          </cell>
          <cell r="I831">
            <v>2593</v>
          </cell>
        </row>
        <row r="832">
          <cell r="B832">
            <v>7.5</v>
          </cell>
          <cell r="D832">
            <v>85655</v>
          </cell>
          <cell r="I832">
            <v>2621</v>
          </cell>
        </row>
        <row r="833">
          <cell r="B833">
            <v>7.5</v>
          </cell>
          <cell r="D833">
            <v>105556</v>
          </cell>
          <cell r="I833">
            <v>2506</v>
          </cell>
        </row>
        <row r="834">
          <cell r="B834">
            <v>7.5</v>
          </cell>
          <cell r="D834">
            <v>51156</v>
          </cell>
          <cell r="I834">
            <v>1278</v>
          </cell>
        </row>
        <row r="835">
          <cell r="B835">
            <v>7.5</v>
          </cell>
          <cell r="D835">
            <v>61915</v>
          </cell>
          <cell r="I835">
            <v>1702</v>
          </cell>
        </row>
        <row r="836">
          <cell r="B836">
            <v>7.5</v>
          </cell>
          <cell r="D836">
            <v>77343</v>
          </cell>
          <cell r="I836">
            <v>1932</v>
          </cell>
        </row>
        <row r="837">
          <cell r="B837">
            <v>7.5</v>
          </cell>
          <cell r="D837">
            <v>93700</v>
          </cell>
          <cell r="I837">
            <v>1872</v>
          </cell>
        </row>
        <row r="838">
          <cell r="B838">
            <v>7.5</v>
          </cell>
          <cell r="D838">
            <v>52082</v>
          </cell>
          <cell r="I838">
            <v>911</v>
          </cell>
        </row>
        <row r="839">
          <cell r="B839">
            <v>7.5</v>
          </cell>
          <cell r="D839">
            <v>81110</v>
          </cell>
          <cell r="I839">
            <v>1798</v>
          </cell>
        </row>
        <row r="840">
          <cell r="B840">
            <v>7.5</v>
          </cell>
          <cell r="D840">
            <v>85300</v>
          </cell>
          <cell r="I840">
            <v>2035</v>
          </cell>
        </row>
        <row r="841">
          <cell r="B841">
            <v>7.5</v>
          </cell>
          <cell r="D841">
            <v>80337</v>
          </cell>
          <cell r="I841">
            <v>1601</v>
          </cell>
        </row>
        <row r="842">
          <cell r="B842">
            <v>7.5</v>
          </cell>
          <cell r="D842">
            <v>79273</v>
          </cell>
          <cell r="I842">
            <v>679</v>
          </cell>
        </row>
        <row r="843">
          <cell r="B843">
            <v>7.5</v>
          </cell>
          <cell r="D843">
            <v>42071</v>
          </cell>
          <cell r="I843">
            <v>999</v>
          </cell>
        </row>
        <row r="844">
          <cell r="B844">
            <v>7.5</v>
          </cell>
          <cell r="D844">
            <v>51054</v>
          </cell>
          <cell r="I844">
            <v>957</v>
          </cell>
        </row>
        <row r="845">
          <cell r="B845">
            <v>7.5</v>
          </cell>
          <cell r="D845">
            <v>44660</v>
          </cell>
          <cell r="I845">
            <v>1281</v>
          </cell>
        </row>
        <row r="846">
          <cell r="B846">
            <v>7.5</v>
          </cell>
          <cell r="D846">
            <v>59033</v>
          </cell>
          <cell r="I846">
            <v>1697</v>
          </cell>
        </row>
        <row r="847">
          <cell r="B847">
            <v>7.5</v>
          </cell>
          <cell r="D847">
            <v>79273</v>
          </cell>
          <cell r="I847">
            <v>1684</v>
          </cell>
        </row>
        <row r="848">
          <cell r="B848">
            <v>7.5</v>
          </cell>
          <cell r="D848">
            <v>57545</v>
          </cell>
          <cell r="I848">
            <v>1510</v>
          </cell>
        </row>
        <row r="849">
          <cell r="B849">
            <v>7.5</v>
          </cell>
          <cell r="D849">
            <v>59033</v>
          </cell>
          <cell r="I849">
            <v>1257</v>
          </cell>
        </row>
        <row r="850">
          <cell r="B850">
            <v>7.5</v>
          </cell>
          <cell r="D850">
            <v>69459</v>
          </cell>
          <cell r="I850">
            <v>1823</v>
          </cell>
        </row>
        <row r="851">
          <cell r="B851">
            <v>7.5</v>
          </cell>
          <cell r="D851">
            <v>201832</v>
          </cell>
          <cell r="I851">
            <v>3784</v>
          </cell>
        </row>
        <row r="852">
          <cell r="B852">
            <v>7.5</v>
          </cell>
          <cell r="D852">
            <v>208684</v>
          </cell>
          <cell r="I852">
            <v>2868</v>
          </cell>
        </row>
        <row r="853">
          <cell r="B853">
            <v>7.5</v>
          </cell>
          <cell r="D853">
            <v>117450</v>
          </cell>
          <cell r="I853">
            <v>1761</v>
          </cell>
        </row>
        <row r="854">
          <cell r="B854">
            <v>7.5</v>
          </cell>
          <cell r="D854">
            <v>107043</v>
          </cell>
          <cell r="I854">
            <v>2676</v>
          </cell>
        </row>
        <row r="855">
          <cell r="B855">
            <v>7.5</v>
          </cell>
          <cell r="D855">
            <v>103079</v>
          </cell>
          <cell r="I855">
            <v>2319</v>
          </cell>
        </row>
        <row r="856">
          <cell r="B856">
            <v>7.5</v>
          </cell>
          <cell r="D856">
            <v>225810</v>
          </cell>
          <cell r="I856">
            <v>7055</v>
          </cell>
        </row>
        <row r="857">
          <cell r="B857">
            <v>7.5</v>
          </cell>
          <cell r="D857">
            <v>136852</v>
          </cell>
          <cell r="I857">
            <v>3934</v>
          </cell>
        </row>
        <row r="858">
          <cell r="B858">
            <v>7.5</v>
          </cell>
          <cell r="D858">
            <v>50597</v>
          </cell>
          <cell r="I858">
            <v>2475</v>
          </cell>
        </row>
        <row r="859">
          <cell r="B859">
            <v>7.5</v>
          </cell>
          <cell r="D859">
            <v>81225</v>
          </cell>
          <cell r="I859">
            <v>2233</v>
          </cell>
        </row>
        <row r="860">
          <cell r="B860">
            <v>7.5</v>
          </cell>
          <cell r="D860">
            <v>86317</v>
          </cell>
          <cell r="I860">
            <v>2589</v>
          </cell>
        </row>
        <row r="861">
          <cell r="B861">
            <v>7.5</v>
          </cell>
          <cell r="D861">
            <v>125037</v>
          </cell>
          <cell r="I861">
            <v>3438</v>
          </cell>
        </row>
        <row r="862">
          <cell r="B862">
            <v>7.5</v>
          </cell>
          <cell r="D862">
            <v>76794</v>
          </cell>
          <cell r="I862">
            <v>1343</v>
          </cell>
        </row>
        <row r="863">
          <cell r="B863">
            <v>7.5</v>
          </cell>
          <cell r="D863">
            <v>87310</v>
          </cell>
          <cell r="I863">
            <v>2182</v>
          </cell>
        </row>
        <row r="864">
          <cell r="B864">
            <v>7.5</v>
          </cell>
          <cell r="D864">
            <v>88511</v>
          </cell>
          <cell r="I864">
            <v>2102</v>
          </cell>
        </row>
        <row r="865">
          <cell r="B865">
            <v>7.5</v>
          </cell>
          <cell r="D865">
            <v>89103</v>
          </cell>
          <cell r="I865">
            <v>2944</v>
          </cell>
        </row>
        <row r="866">
          <cell r="B866">
            <v>7.5</v>
          </cell>
          <cell r="D866">
            <v>148494</v>
          </cell>
          <cell r="I866">
            <v>3155</v>
          </cell>
        </row>
        <row r="867">
          <cell r="B867">
            <v>7.5</v>
          </cell>
          <cell r="D867">
            <v>59529</v>
          </cell>
          <cell r="I867">
            <v>1190</v>
          </cell>
        </row>
        <row r="868">
          <cell r="B868">
            <v>7.5</v>
          </cell>
          <cell r="D868">
            <v>36540</v>
          </cell>
          <cell r="I868">
            <v>137</v>
          </cell>
        </row>
        <row r="869">
          <cell r="B869">
            <v>7.5</v>
          </cell>
          <cell r="D869">
            <v>45289</v>
          </cell>
          <cell r="I869">
            <v>1075</v>
          </cell>
        </row>
        <row r="870">
          <cell r="B870">
            <v>7.5</v>
          </cell>
          <cell r="D870">
            <v>56119</v>
          </cell>
          <cell r="I870">
            <v>1332</v>
          </cell>
        </row>
        <row r="871">
          <cell r="B871">
            <v>7.5</v>
          </cell>
          <cell r="D871">
            <v>106118</v>
          </cell>
          <cell r="I871">
            <v>2785</v>
          </cell>
        </row>
        <row r="872">
          <cell r="B872">
            <v>7.5</v>
          </cell>
          <cell r="D872">
            <v>143863</v>
          </cell>
          <cell r="I872">
            <v>3118</v>
          </cell>
        </row>
        <row r="873">
          <cell r="B873">
            <v>7.5</v>
          </cell>
          <cell r="D873">
            <v>108300</v>
          </cell>
          <cell r="I873">
            <v>2572</v>
          </cell>
        </row>
        <row r="874">
          <cell r="B874">
            <v>7.5</v>
          </cell>
          <cell r="D874">
            <v>156543</v>
          </cell>
          <cell r="I874">
            <v>3130</v>
          </cell>
        </row>
        <row r="875">
          <cell r="B875">
            <v>7.5</v>
          </cell>
          <cell r="D875">
            <v>163606</v>
          </cell>
          <cell r="I875">
            <v>4257</v>
          </cell>
        </row>
        <row r="876">
          <cell r="B876">
            <v>7.5</v>
          </cell>
          <cell r="D876">
            <v>150270</v>
          </cell>
          <cell r="I876">
            <v>3025</v>
          </cell>
        </row>
        <row r="877">
          <cell r="B877">
            <v>7.5</v>
          </cell>
          <cell r="D877">
            <v>99470</v>
          </cell>
          <cell r="I877">
            <v>1918</v>
          </cell>
        </row>
        <row r="878">
          <cell r="B878">
            <v>7.5</v>
          </cell>
          <cell r="D878">
            <v>111244</v>
          </cell>
          <cell r="I878">
            <v>2642</v>
          </cell>
        </row>
        <row r="879">
          <cell r="B879">
            <v>7.5</v>
          </cell>
          <cell r="D879">
            <v>155050</v>
          </cell>
          <cell r="I879">
            <v>3488</v>
          </cell>
        </row>
        <row r="880">
          <cell r="B880">
            <v>7.5</v>
          </cell>
          <cell r="D880">
            <v>125037</v>
          </cell>
          <cell r="I880">
            <v>2813</v>
          </cell>
        </row>
        <row r="881">
          <cell r="B881">
            <v>7.5</v>
          </cell>
          <cell r="D881">
            <v>127991</v>
          </cell>
          <cell r="I881">
            <v>3999</v>
          </cell>
        </row>
        <row r="882">
          <cell r="B882">
            <v>7.5</v>
          </cell>
          <cell r="D882">
            <v>129728</v>
          </cell>
          <cell r="I882">
            <v>3359</v>
          </cell>
        </row>
        <row r="883">
          <cell r="B883">
            <v>7.5</v>
          </cell>
          <cell r="D883">
            <v>242838</v>
          </cell>
          <cell r="I883">
            <v>5920</v>
          </cell>
        </row>
        <row r="884">
          <cell r="B884">
            <v>7.5</v>
          </cell>
          <cell r="D884">
            <v>219554</v>
          </cell>
          <cell r="I884">
            <v>4792</v>
          </cell>
        </row>
        <row r="885">
          <cell r="B885">
            <v>7.5</v>
          </cell>
          <cell r="D885">
            <v>140882</v>
          </cell>
          <cell r="I885">
            <v>4226</v>
          </cell>
        </row>
        <row r="886">
          <cell r="B886">
            <v>7.5</v>
          </cell>
          <cell r="D886">
            <v>182634</v>
          </cell>
          <cell r="I886">
            <v>4109</v>
          </cell>
        </row>
        <row r="887">
          <cell r="B887">
            <v>7.5</v>
          </cell>
          <cell r="D887">
            <v>131929</v>
          </cell>
          <cell r="I887">
            <v>3133</v>
          </cell>
        </row>
        <row r="888">
          <cell r="B888">
            <v>7.5</v>
          </cell>
          <cell r="D888">
            <v>223136</v>
          </cell>
          <cell r="I888">
            <v>5299</v>
          </cell>
        </row>
        <row r="889">
          <cell r="B889">
            <v>7.5</v>
          </cell>
          <cell r="D889">
            <v>233196</v>
          </cell>
          <cell r="I889">
            <v>7049</v>
          </cell>
        </row>
        <row r="890">
          <cell r="B890">
            <v>7.5</v>
          </cell>
          <cell r="D890">
            <v>98223</v>
          </cell>
          <cell r="I890">
            <v>2025</v>
          </cell>
        </row>
        <row r="891">
          <cell r="B891">
            <v>7.5</v>
          </cell>
          <cell r="D891">
            <v>224822</v>
          </cell>
          <cell r="I891">
            <v>6254</v>
          </cell>
        </row>
        <row r="892">
          <cell r="B892">
            <v>7.5</v>
          </cell>
          <cell r="D892">
            <v>133066</v>
          </cell>
          <cell r="I892">
            <v>3534</v>
          </cell>
        </row>
        <row r="893">
          <cell r="B893">
            <v>7.5</v>
          </cell>
          <cell r="D893">
            <v>103184</v>
          </cell>
          <cell r="I893">
            <v>3002</v>
          </cell>
        </row>
        <row r="894">
          <cell r="B894">
            <v>7.5</v>
          </cell>
          <cell r="D894">
            <v>165207</v>
          </cell>
          <cell r="I894">
            <v>3923</v>
          </cell>
        </row>
        <row r="895">
          <cell r="B895">
            <v>7.5</v>
          </cell>
          <cell r="D895">
            <v>139664</v>
          </cell>
          <cell r="I895">
            <v>4364</v>
          </cell>
        </row>
        <row r="896">
          <cell r="B896">
            <v>7.5</v>
          </cell>
          <cell r="D896">
            <v>121099</v>
          </cell>
          <cell r="I896">
            <v>3336</v>
          </cell>
        </row>
        <row r="897">
          <cell r="B897">
            <v>7.5</v>
          </cell>
          <cell r="D897">
            <v>196900</v>
          </cell>
          <cell r="I897">
            <v>4430</v>
          </cell>
        </row>
        <row r="898">
          <cell r="B898">
            <v>7.5</v>
          </cell>
          <cell r="D898">
            <v>109285</v>
          </cell>
          <cell r="I898">
            <v>2527</v>
          </cell>
        </row>
        <row r="899">
          <cell r="B899">
            <v>7.5</v>
          </cell>
          <cell r="D899">
            <v>180670</v>
          </cell>
          <cell r="I899">
            <v>4516</v>
          </cell>
        </row>
        <row r="900">
          <cell r="B900">
            <v>7.5</v>
          </cell>
          <cell r="D900">
            <v>177120</v>
          </cell>
          <cell r="I900">
            <v>4428</v>
          </cell>
        </row>
        <row r="901">
          <cell r="B901">
            <v>7.5</v>
          </cell>
          <cell r="D901">
            <v>192850</v>
          </cell>
          <cell r="I901">
            <v>5583</v>
          </cell>
        </row>
        <row r="902">
          <cell r="B902">
            <v>7.5</v>
          </cell>
          <cell r="D902">
            <v>137887</v>
          </cell>
          <cell r="I902">
            <v>3496</v>
          </cell>
        </row>
        <row r="903">
          <cell r="B903">
            <v>7.5</v>
          </cell>
          <cell r="D903">
            <v>127991</v>
          </cell>
          <cell r="I903">
            <v>2719</v>
          </cell>
        </row>
        <row r="904">
          <cell r="B904">
            <v>7.5</v>
          </cell>
          <cell r="D904">
            <v>111121</v>
          </cell>
          <cell r="I904">
            <v>3627</v>
          </cell>
        </row>
        <row r="905">
          <cell r="B905">
            <v>7.5</v>
          </cell>
          <cell r="D905">
            <v>133799</v>
          </cell>
          <cell r="I905">
            <v>3846</v>
          </cell>
        </row>
        <row r="906">
          <cell r="B906">
            <v>7.5</v>
          </cell>
          <cell r="D906">
            <v>70443</v>
          </cell>
          <cell r="I906">
            <v>1981</v>
          </cell>
        </row>
        <row r="907">
          <cell r="B907">
            <v>7.5</v>
          </cell>
          <cell r="D907">
            <v>109600</v>
          </cell>
          <cell r="I907">
            <v>3497</v>
          </cell>
        </row>
        <row r="908">
          <cell r="B908">
            <v>7.5</v>
          </cell>
          <cell r="D908">
            <v>107640</v>
          </cell>
          <cell r="I908">
            <v>3094</v>
          </cell>
        </row>
        <row r="909">
          <cell r="B909">
            <v>7.5</v>
          </cell>
          <cell r="D909">
            <v>125961</v>
          </cell>
          <cell r="I909">
            <v>3889</v>
          </cell>
        </row>
        <row r="910">
          <cell r="B910">
            <v>7.5</v>
          </cell>
          <cell r="D910">
            <v>141800</v>
          </cell>
          <cell r="I910">
            <v>3013</v>
          </cell>
        </row>
        <row r="911">
          <cell r="B911">
            <v>7.5</v>
          </cell>
          <cell r="D911">
            <v>129960</v>
          </cell>
          <cell r="I911">
            <v>2924</v>
          </cell>
        </row>
        <row r="912">
          <cell r="B912">
            <v>7.5</v>
          </cell>
          <cell r="D912">
            <v>107648</v>
          </cell>
          <cell r="I912">
            <v>3364</v>
          </cell>
        </row>
        <row r="913">
          <cell r="B913">
            <v>7.5</v>
          </cell>
          <cell r="D913">
            <v>61000</v>
          </cell>
          <cell r="I913">
            <v>1753</v>
          </cell>
        </row>
        <row r="914">
          <cell r="B914">
            <v>7.5</v>
          </cell>
          <cell r="D914">
            <v>80179</v>
          </cell>
          <cell r="I914">
            <v>1804</v>
          </cell>
        </row>
        <row r="915">
          <cell r="B915">
            <v>7.5</v>
          </cell>
          <cell r="D915">
            <v>75900</v>
          </cell>
          <cell r="I915">
            <v>1897</v>
          </cell>
        </row>
        <row r="916">
          <cell r="B916">
            <v>7.5</v>
          </cell>
          <cell r="D916">
            <v>91451</v>
          </cell>
          <cell r="I916">
            <v>2171</v>
          </cell>
        </row>
        <row r="917">
          <cell r="B917">
            <v>7.5</v>
          </cell>
          <cell r="D917">
            <v>91248</v>
          </cell>
          <cell r="I917">
            <v>2509</v>
          </cell>
        </row>
        <row r="918">
          <cell r="B918">
            <v>7.5</v>
          </cell>
          <cell r="D918">
            <v>83242</v>
          </cell>
          <cell r="I918">
            <v>1352</v>
          </cell>
        </row>
        <row r="919">
          <cell r="B919">
            <v>7.5</v>
          </cell>
          <cell r="D919">
            <v>122950</v>
          </cell>
          <cell r="I919">
            <v>3596</v>
          </cell>
        </row>
        <row r="920">
          <cell r="B920">
            <v>7.5</v>
          </cell>
          <cell r="D920">
            <v>92263</v>
          </cell>
          <cell r="I920">
            <v>2421</v>
          </cell>
        </row>
        <row r="921">
          <cell r="B921">
            <v>7.5</v>
          </cell>
          <cell r="D921">
            <v>183549</v>
          </cell>
          <cell r="I921">
            <v>3656</v>
          </cell>
        </row>
        <row r="922">
          <cell r="B922">
            <v>7.5</v>
          </cell>
          <cell r="D922">
            <v>65383</v>
          </cell>
          <cell r="I922">
            <v>1716</v>
          </cell>
        </row>
        <row r="923">
          <cell r="B923">
            <v>7.5</v>
          </cell>
          <cell r="D923">
            <v>154077</v>
          </cell>
          <cell r="I923">
            <v>4574</v>
          </cell>
        </row>
        <row r="924">
          <cell r="B924">
            <v>7.5</v>
          </cell>
          <cell r="D924">
            <v>106828</v>
          </cell>
          <cell r="I924">
            <v>2163</v>
          </cell>
        </row>
        <row r="925">
          <cell r="B925">
            <v>7.5</v>
          </cell>
          <cell r="D925">
            <v>118389</v>
          </cell>
          <cell r="I925">
            <v>2515</v>
          </cell>
        </row>
        <row r="926">
          <cell r="B926">
            <v>7.5</v>
          </cell>
          <cell r="D926">
            <v>46299</v>
          </cell>
          <cell r="I926">
            <v>1331</v>
          </cell>
        </row>
        <row r="927">
          <cell r="B927">
            <v>7.5</v>
          </cell>
          <cell r="D927">
            <v>89269</v>
          </cell>
          <cell r="I927">
            <v>2231</v>
          </cell>
        </row>
        <row r="928">
          <cell r="B928">
            <v>7.5</v>
          </cell>
          <cell r="D928">
            <v>48212</v>
          </cell>
          <cell r="I928">
            <v>860</v>
          </cell>
        </row>
        <row r="929">
          <cell r="B929">
            <v>7.5</v>
          </cell>
          <cell r="D929">
            <v>93450</v>
          </cell>
          <cell r="I929">
            <v>2453</v>
          </cell>
        </row>
        <row r="930">
          <cell r="B930">
            <v>7.5</v>
          </cell>
          <cell r="D930">
            <v>69882</v>
          </cell>
          <cell r="I930">
            <v>1334</v>
          </cell>
        </row>
        <row r="931">
          <cell r="B931">
            <v>7.5</v>
          </cell>
          <cell r="D931">
            <v>83097</v>
          </cell>
          <cell r="I931">
            <v>1765</v>
          </cell>
        </row>
        <row r="932">
          <cell r="B932">
            <v>7.5</v>
          </cell>
          <cell r="D932">
            <v>90578</v>
          </cell>
          <cell r="I932">
            <v>2264</v>
          </cell>
        </row>
        <row r="933">
          <cell r="B933">
            <v>7.5</v>
          </cell>
          <cell r="D933">
            <v>74338</v>
          </cell>
          <cell r="I933">
            <v>2508</v>
          </cell>
        </row>
        <row r="934">
          <cell r="B934">
            <v>7.5</v>
          </cell>
          <cell r="D934">
            <v>78665</v>
          </cell>
          <cell r="I934">
            <v>2163</v>
          </cell>
        </row>
        <row r="935">
          <cell r="B935">
            <v>7.5</v>
          </cell>
          <cell r="D935">
            <v>109137</v>
          </cell>
          <cell r="I935">
            <v>2592</v>
          </cell>
        </row>
        <row r="936">
          <cell r="B936">
            <v>7.5</v>
          </cell>
          <cell r="D936">
            <v>69351</v>
          </cell>
          <cell r="I936">
            <v>1126</v>
          </cell>
        </row>
        <row r="937">
          <cell r="B937">
            <v>7.5</v>
          </cell>
          <cell r="D937">
            <v>75810</v>
          </cell>
          <cell r="I937">
            <v>864</v>
          </cell>
        </row>
        <row r="938">
          <cell r="B938">
            <v>7.5</v>
          </cell>
          <cell r="D938">
            <v>61204</v>
          </cell>
          <cell r="I938">
            <v>1300</v>
          </cell>
        </row>
        <row r="939">
          <cell r="B939">
            <v>7.5</v>
          </cell>
          <cell r="D939">
            <v>61534</v>
          </cell>
          <cell r="I939">
            <v>1461</v>
          </cell>
        </row>
        <row r="940">
          <cell r="B940">
            <v>7.5</v>
          </cell>
          <cell r="D940">
            <v>69129</v>
          </cell>
          <cell r="I940">
            <v>1807</v>
          </cell>
        </row>
        <row r="941">
          <cell r="B941">
            <v>7.5</v>
          </cell>
          <cell r="D941">
            <v>87624</v>
          </cell>
          <cell r="I941">
            <v>1971</v>
          </cell>
        </row>
        <row r="942">
          <cell r="B942">
            <v>7.5</v>
          </cell>
          <cell r="D942">
            <v>87329</v>
          </cell>
          <cell r="I942">
            <v>2074</v>
          </cell>
        </row>
        <row r="943">
          <cell r="B943">
            <v>7.5</v>
          </cell>
          <cell r="D943">
            <v>66949</v>
          </cell>
          <cell r="I943">
            <v>1272</v>
          </cell>
        </row>
        <row r="944">
          <cell r="B944">
            <v>7.5</v>
          </cell>
          <cell r="D944">
            <v>127006</v>
          </cell>
          <cell r="I944">
            <v>3128</v>
          </cell>
        </row>
        <row r="945">
          <cell r="B945">
            <v>7.5</v>
          </cell>
          <cell r="D945">
            <v>157578</v>
          </cell>
          <cell r="I945">
            <v>2348</v>
          </cell>
        </row>
        <row r="946">
          <cell r="B946">
            <v>7.5</v>
          </cell>
          <cell r="D946">
            <v>108300</v>
          </cell>
          <cell r="I946">
            <v>1759</v>
          </cell>
        </row>
        <row r="947">
          <cell r="B947">
            <v>7.5</v>
          </cell>
          <cell r="D947">
            <v>137738</v>
          </cell>
          <cell r="I947">
            <v>2971</v>
          </cell>
        </row>
        <row r="948">
          <cell r="B948">
            <v>7.5</v>
          </cell>
          <cell r="D948">
            <v>137837</v>
          </cell>
          <cell r="I948">
            <v>3230</v>
          </cell>
        </row>
        <row r="949">
          <cell r="B949">
            <v>7.5</v>
          </cell>
          <cell r="D949">
            <v>104362</v>
          </cell>
          <cell r="I949">
            <v>1695</v>
          </cell>
        </row>
        <row r="950">
          <cell r="B950">
            <v>7.5</v>
          </cell>
          <cell r="D950">
            <v>136923</v>
          </cell>
          <cell r="I950">
            <v>1711</v>
          </cell>
        </row>
        <row r="951">
          <cell r="B951">
            <v>7.5</v>
          </cell>
          <cell r="D951">
            <v>101408</v>
          </cell>
          <cell r="I951">
            <v>2661</v>
          </cell>
        </row>
        <row r="952">
          <cell r="B952">
            <v>7.5</v>
          </cell>
          <cell r="D952">
            <v>130945</v>
          </cell>
          <cell r="I952">
            <v>2946</v>
          </cell>
        </row>
        <row r="953">
          <cell r="B953">
            <v>7.5</v>
          </cell>
          <cell r="D953">
            <v>98455</v>
          </cell>
          <cell r="I953">
            <v>1037</v>
          </cell>
        </row>
        <row r="954">
          <cell r="B954">
            <v>7.5</v>
          </cell>
          <cell r="D954">
            <v>118047</v>
          </cell>
          <cell r="I954">
            <v>2974</v>
          </cell>
        </row>
        <row r="955">
          <cell r="B955">
            <v>7.5</v>
          </cell>
          <cell r="D955">
            <v>127893</v>
          </cell>
          <cell r="I955">
            <v>3137</v>
          </cell>
        </row>
        <row r="956">
          <cell r="B956">
            <v>7.5</v>
          </cell>
          <cell r="D956">
            <v>101408</v>
          </cell>
          <cell r="I956">
            <v>2661</v>
          </cell>
        </row>
        <row r="957">
          <cell r="B957">
            <v>7.5</v>
          </cell>
          <cell r="D957">
            <v>118838</v>
          </cell>
          <cell r="I957">
            <v>1930</v>
          </cell>
        </row>
        <row r="958">
          <cell r="B958">
            <v>7.5</v>
          </cell>
          <cell r="D958">
            <v>123258</v>
          </cell>
          <cell r="I958">
            <v>2951</v>
          </cell>
        </row>
        <row r="959">
          <cell r="B959">
            <v>7.5</v>
          </cell>
          <cell r="D959">
            <v>116669</v>
          </cell>
          <cell r="I959">
            <v>1604</v>
          </cell>
        </row>
        <row r="960">
          <cell r="B960">
            <v>7.5</v>
          </cell>
          <cell r="D960">
            <v>135375</v>
          </cell>
          <cell r="I960">
            <v>3384</v>
          </cell>
        </row>
        <row r="961">
          <cell r="B961">
            <v>7.5</v>
          </cell>
          <cell r="D961">
            <v>135106</v>
          </cell>
          <cell r="I961">
            <v>3039</v>
          </cell>
        </row>
        <row r="962">
          <cell r="B962">
            <v>7.5</v>
          </cell>
          <cell r="D962">
            <v>101592</v>
          </cell>
          <cell r="I962">
            <v>1650</v>
          </cell>
        </row>
        <row r="963">
          <cell r="B963">
            <v>7.5</v>
          </cell>
          <cell r="D963">
            <v>136360</v>
          </cell>
          <cell r="I963">
            <v>3409</v>
          </cell>
        </row>
        <row r="964">
          <cell r="B964">
            <v>7.5</v>
          </cell>
          <cell r="D964">
            <v>136852</v>
          </cell>
          <cell r="I964">
            <v>3934</v>
          </cell>
        </row>
        <row r="965">
          <cell r="B965">
            <v>7.5</v>
          </cell>
          <cell r="D965">
            <v>89594</v>
          </cell>
          <cell r="I965">
            <v>2351</v>
          </cell>
        </row>
        <row r="966">
          <cell r="B966">
            <v>7.5</v>
          </cell>
          <cell r="D966">
            <v>239650</v>
          </cell>
          <cell r="I966">
            <v>5392</v>
          </cell>
        </row>
        <row r="967">
          <cell r="B967">
            <v>7.5</v>
          </cell>
          <cell r="D967">
            <v>149458</v>
          </cell>
          <cell r="I967">
            <v>2356</v>
          </cell>
        </row>
        <row r="968">
          <cell r="B968">
            <v>7.5</v>
          </cell>
          <cell r="D968">
            <v>127890</v>
          </cell>
          <cell r="I968">
            <v>2589</v>
          </cell>
        </row>
        <row r="969">
          <cell r="B969">
            <v>7.5</v>
          </cell>
          <cell r="D969">
            <v>146819</v>
          </cell>
          <cell r="I969">
            <v>3854</v>
          </cell>
        </row>
        <row r="970">
          <cell r="B970">
            <v>7.5</v>
          </cell>
          <cell r="D970">
            <v>141878</v>
          </cell>
          <cell r="I970">
            <v>3778</v>
          </cell>
        </row>
        <row r="971">
          <cell r="B971">
            <v>7.5</v>
          </cell>
          <cell r="D971">
            <v>182300</v>
          </cell>
          <cell r="I971">
            <v>4557</v>
          </cell>
        </row>
        <row r="972">
          <cell r="B972">
            <v>7.5</v>
          </cell>
          <cell r="D972">
            <v>170651</v>
          </cell>
          <cell r="I972">
            <v>4778</v>
          </cell>
        </row>
        <row r="973">
          <cell r="B973">
            <v>7.5</v>
          </cell>
          <cell r="D973">
            <v>192850</v>
          </cell>
          <cell r="I973">
            <v>5303</v>
          </cell>
        </row>
        <row r="974">
          <cell r="B974">
            <v>7.5</v>
          </cell>
          <cell r="D974">
            <v>182043</v>
          </cell>
          <cell r="I974">
            <v>4778</v>
          </cell>
        </row>
        <row r="975">
          <cell r="B975">
            <v>7.5</v>
          </cell>
          <cell r="D975">
            <v>183549</v>
          </cell>
          <cell r="I975">
            <v>3670</v>
          </cell>
        </row>
        <row r="976">
          <cell r="B976">
            <v>7.5</v>
          </cell>
          <cell r="D976">
            <v>156761</v>
          </cell>
          <cell r="I976">
            <v>4114</v>
          </cell>
        </row>
        <row r="977">
          <cell r="B977">
            <v>7.5</v>
          </cell>
          <cell r="D977">
            <v>140882</v>
          </cell>
          <cell r="I977">
            <v>4076</v>
          </cell>
        </row>
        <row r="978">
          <cell r="B978">
            <v>7.5</v>
          </cell>
          <cell r="D978">
            <v>164650</v>
          </cell>
          <cell r="I978">
            <v>3704</v>
          </cell>
        </row>
        <row r="979">
          <cell r="B979">
            <v>7.5</v>
          </cell>
          <cell r="D979">
            <v>89269</v>
          </cell>
          <cell r="I979">
            <v>1562</v>
          </cell>
        </row>
        <row r="980">
          <cell r="B980">
            <v>7.5</v>
          </cell>
          <cell r="D980">
            <v>167275</v>
          </cell>
          <cell r="I980">
            <v>3672</v>
          </cell>
        </row>
        <row r="981">
          <cell r="B981">
            <v>7.5</v>
          </cell>
          <cell r="D981">
            <v>193471</v>
          </cell>
          <cell r="I981">
            <v>4159</v>
          </cell>
        </row>
        <row r="982">
          <cell r="B982">
            <v>7.5</v>
          </cell>
          <cell r="D982">
            <v>152605</v>
          </cell>
          <cell r="I982">
            <v>2661</v>
          </cell>
        </row>
        <row r="983">
          <cell r="B983">
            <v>7.5</v>
          </cell>
          <cell r="D983">
            <v>87557</v>
          </cell>
          <cell r="I983">
            <v>188</v>
          </cell>
        </row>
        <row r="984">
          <cell r="B984">
            <v>7.5</v>
          </cell>
          <cell r="D984">
            <v>127850</v>
          </cell>
          <cell r="I984">
            <v>3036</v>
          </cell>
        </row>
        <row r="985">
          <cell r="B985">
            <v>7.5</v>
          </cell>
          <cell r="D985">
            <v>93735</v>
          </cell>
          <cell r="I985">
            <v>2694</v>
          </cell>
        </row>
        <row r="986">
          <cell r="B986">
            <v>7.5</v>
          </cell>
          <cell r="D986">
            <v>109112</v>
          </cell>
          <cell r="I986">
            <v>2864</v>
          </cell>
        </row>
        <row r="987">
          <cell r="B987">
            <v>7.5</v>
          </cell>
          <cell r="D987">
            <v>113984</v>
          </cell>
          <cell r="I987">
            <v>2707</v>
          </cell>
        </row>
        <row r="988">
          <cell r="B988">
            <v>7.5</v>
          </cell>
          <cell r="D988">
            <v>135950</v>
          </cell>
          <cell r="I988">
            <v>3398</v>
          </cell>
        </row>
        <row r="989">
          <cell r="B989">
            <v>7.5</v>
          </cell>
          <cell r="D989">
            <v>203392</v>
          </cell>
          <cell r="I989">
            <v>10168</v>
          </cell>
        </row>
        <row r="990">
          <cell r="B990">
            <v>7.5</v>
          </cell>
          <cell r="D990">
            <v>115192</v>
          </cell>
          <cell r="I990">
            <v>2447</v>
          </cell>
        </row>
        <row r="991">
          <cell r="B991">
            <v>7.5</v>
          </cell>
          <cell r="D991">
            <v>156761</v>
          </cell>
          <cell r="I991">
            <v>4702</v>
          </cell>
        </row>
        <row r="992">
          <cell r="B992">
            <v>7.5</v>
          </cell>
          <cell r="D992">
            <v>28693</v>
          </cell>
          <cell r="I992">
            <v>681</v>
          </cell>
        </row>
        <row r="993">
          <cell r="B993">
            <v>7.5</v>
          </cell>
          <cell r="D993">
            <v>148494</v>
          </cell>
          <cell r="I993">
            <v>296</v>
          </cell>
        </row>
        <row r="994">
          <cell r="B994">
            <v>7.5</v>
          </cell>
          <cell r="D994">
            <v>234465</v>
          </cell>
          <cell r="I994">
            <v>6447</v>
          </cell>
        </row>
        <row r="995">
          <cell r="B995">
            <v>7.5</v>
          </cell>
          <cell r="D995">
            <v>88609</v>
          </cell>
          <cell r="I995">
            <v>1772</v>
          </cell>
        </row>
        <row r="996">
          <cell r="B996">
            <v>7.5</v>
          </cell>
          <cell r="D996">
            <v>92272</v>
          </cell>
          <cell r="I996">
            <v>1449</v>
          </cell>
        </row>
        <row r="997">
          <cell r="B997">
            <v>7.5</v>
          </cell>
          <cell r="D997">
            <v>98356</v>
          </cell>
          <cell r="I997">
            <v>1598</v>
          </cell>
        </row>
        <row r="998">
          <cell r="B998">
            <v>7.5</v>
          </cell>
          <cell r="D998">
            <v>137025</v>
          </cell>
          <cell r="I998">
            <v>3117</v>
          </cell>
        </row>
        <row r="999">
          <cell r="B999">
            <v>7.5</v>
          </cell>
          <cell r="D999">
            <v>72848</v>
          </cell>
          <cell r="I999">
            <v>1548</v>
          </cell>
        </row>
        <row r="1000">
          <cell r="B1000">
            <v>7.5</v>
          </cell>
          <cell r="D1000">
            <v>92699</v>
          </cell>
          <cell r="I1000">
            <v>1853</v>
          </cell>
        </row>
        <row r="1001">
          <cell r="B1001">
            <v>7.5</v>
          </cell>
          <cell r="D1001">
            <v>93263</v>
          </cell>
          <cell r="I1001">
            <v>2331</v>
          </cell>
        </row>
        <row r="1002">
          <cell r="B1002">
            <v>7.5</v>
          </cell>
          <cell r="D1002">
            <v>123920</v>
          </cell>
          <cell r="I1002">
            <v>2633</v>
          </cell>
        </row>
        <row r="1003">
          <cell r="B1003">
            <v>7.5</v>
          </cell>
          <cell r="D1003">
            <v>72427</v>
          </cell>
          <cell r="I1003">
            <v>814</v>
          </cell>
        </row>
        <row r="1004">
          <cell r="B1004">
            <v>7.5</v>
          </cell>
          <cell r="D1004">
            <v>136923</v>
          </cell>
          <cell r="I1004">
            <v>3594</v>
          </cell>
        </row>
        <row r="1005">
          <cell r="B1005">
            <v>7.5</v>
          </cell>
          <cell r="D1005">
            <v>74410</v>
          </cell>
          <cell r="I1005">
            <v>2139</v>
          </cell>
        </row>
        <row r="1006">
          <cell r="B1006">
            <v>7.5</v>
          </cell>
          <cell r="D1006">
            <v>86173</v>
          </cell>
          <cell r="I1006">
            <v>1615</v>
          </cell>
        </row>
        <row r="1007">
          <cell r="B1007">
            <v>7.5</v>
          </cell>
          <cell r="D1007">
            <v>105154</v>
          </cell>
          <cell r="I1007">
            <v>3154</v>
          </cell>
        </row>
        <row r="1008">
          <cell r="B1008">
            <v>7.5</v>
          </cell>
          <cell r="D1008">
            <v>59986</v>
          </cell>
          <cell r="I1008">
            <v>1574</v>
          </cell>
        </row>
        <row r="1009">
          <cell r="B1009">
            <v>7.5</v>
          </cell>
          <cell r="D1009">
            <v>117740</v>
          </cell>
          <cell r="I1009">
            <v>3237</v>
          </cell>
        </row>
        <row r="1010">
          <cell r="B1010">
            <v>7.5</v>
          </cell>
          <cell r="D1010">
            <v>79373</v>
          </cell>
          <cell r="I1010">
            <v>1734</v>
          </cell>
        </row>
        <row r="1011">
          <cell r="B1011">
            <v>7.5</v>
          </cell>
          <cell r="D1011">
            <v>199599</v>
          </cell>
          <cell r="I1011">
            <v>4740</v>
          </cell>
        </row>
        <row r="1012">
          <cell r="B1012">
            <v>7.5</v>
          </cell>
          <cell r="D1012">
            <v>112401</v>
          </cell>
          <cell r="I1012">
            <v>2748</v>
          </cell>
        </row>
        <row r="1013">
          <cell r="B1013">
            <v>7.5</v>
          </cell>
          <cell r="D1013">
            <v>126498</v>
          </cell>
          <cell r="I1013">
            <v>3567</v>
          </cell>
        </row>
        <row r="1014">
          <cell r="B1014">
            <v>7.5</v>
          </cell>
          <cell r="D1014">
            <v>143927</v>
          </cell>
          <cell r="I1014">
            <v>4461</v>
          </cell>
        </row>
        <row r="1015">
          <cell r="B1015">
            <v>7.5</v>
          </cell>
          <cell r="D1015">
            <v>47226</v>
          </cell>
          <cell r="I1015">
            <v>857</v>
          </cell>
        </row>
        <row r="1016">
          <cell r="B1016">
            <v>7.5</v>
          </cell>
          <cell r="D1016">
            <v>130602</v>
          </cell>
          <cell r="I1016">
            <v>3356</v>
          </cell>
        </row>
        <row r="1017">
          <cell r="B1017">
            <v>7.5</v>
          </cell>
          <cell r="D1017">
            <v>92009</v>
          </cell>
          <cell r="I1017">
            <v>2516</v>
          </cell>
        </row>
        <row r="1018">
          <cell r="B1018">
            <v>7.5</v>
          </cell>
          <cell r="D1018">
            <v>140400</v>
          </cell>
          <cell r="I1018">
            <v>4249</v>
          </cell>
        </row>
        <row r="1019">
          <cell r="B1019">
            <v>7.5</v>
          </cell>
          <cell r="D1019">
            <v>110300</v>
          </cell>
          <cell r="I1019">
            <v>2895</v>
          </cell>
        </row>
        <row r="1020">
          <cell r="B1020">
            <v>7.5</v>
          </cell>
          <cell r="D1020">
            <v>119059</v>
          </cell>
          <cell r="I1020">
            <v>3274</v>
          </cell>
        </row>
        <row r="1021">
          <cell r="B1021">
            <v>7.5</v>
          </cell>
          <cell r="D1021">
            <v>97132</v>
          </cell>
          <cell r="I1021">
            <v>971</v>
          </cell>
        </row>
        <row r="1022">
          <cell r="B1022">
            <v>7.5</v>
          </cell>
          <cell r="D1022">
            <v>75810</v>
          </cell>
          <cell r="I1022">
            <v>1421</v>
          </cell>
        </row>
        <row r="1023">
          <cell r="B1023">
            <v>7.5</v>
          </cell>
          <cell r="D1023">
            <v>69451</v>
          </cell>
          <cell r="I1023">
            <v>1996</v>
          </cell>
        </row>
        <row r="1024">
          <cell r="B1024">
            <v>7.5</v>
          </cell>
          <cell r="D1024">
            <v>87550</v>
          </cell>
          <cell r="I1024">
            <v>1335</v>
          </cell>
        </row>
        <row r="1025">
          <cell r="B1025">
            <v>7.5</v>
          </cell>
          <cell r="D1025">
            <v>114098</v>
          </cell>
          <cell r="I1025">
            <v>3565</v>
          </cell>
        </row>
        <row r="1026">
          <cell r="B1026">
            <v>7.5</v>
          </cell>
          <cell r="D1026">
            <v>101400</v>
          </cell>
          <cell r="I1026">
            <v>3168</v>
          </cell>
        </row>
        <row r="1027">
          <cell r="B1027">
            <v>7.5</v>
          </cell>
          <cell r="D1027">
            <v>144840</v>
          </cell>
          <cell r="I1027">
            <v>3258</v>
          </cell>
        </row>
        <row r="1028">
          <cell r="B1028">
            <v>7.5</v>
          </cell>
          <cell r="D1028">
            <v>52577</v>
          </cell>
          <cell r="I1028">
            <v>1445</v>
          </cell>
        </row>
        <row r="1029">
          <cell r="B1029">
            <v>7.5</v>
          </cell>
          <cell r="D1029">
            <v>67835</v>
          </cell>
          <cell r="I1029">
            <v>1526</v>
          </cell>
        </row>
        <row r="1030">
          <cell r="B1030">
            <v>7.5</v>
          </cell>
          <cell r="D1030">
            <v>74333</v>
          </cell>
          <cell r="I1030">
            <v>1672</v>
          </cell>
        </row>
        <row r="1031">
          <cell r="B1031">
            <v>7.5</v>
          </cell>
          <cell r="D1031">
            <v>68918</v>
          </cell>
          <cell r="I1031">
            <v>1550</v>
          </cell>
        </row>
        <row r="1032">
          <cell r="B1032">
            <v>7.5</v>
          </cell>
          <cell r="D1032">
            <v>51054</v>
          </cell>
          <cell r="I1032">
            <v>1046</v>
          </cell>
        </row>
        <row r="1033">
          <cell r="B1033">
            <v>7.5</v>
          </cell>
          <cell r="D1033">
            <v>108202</v>
          </cell>
          <cell r="I1033">
            <v>2299</v>
          </cell>
        </row>
        <row r="1034">
          <cell r="B1034">
            <v>7.5</v>
          </cell>
          <cell r="D1034">
            <v>120785</v>
          </cell>
          <cell r="I1034">
            <v>3110</v>
          </cell>
        </row>
        <row r="1035">
          <cell r="B1035">
            <v>7.5</v>
          </cell>
          <cell r="D1035">
            <v>141972</v>
          </cell>
          <cell r="I1035">
            <v>3371</v>
          </cell>
        </row>
        <row r="1036">
          <cell r="B1036">
            <v>7.5</v>
          </cell>
          <cell r="D1036">
            <v>147435</v>
          </cell>
          <cell r="I1036">
            <v>3869</v>
          </cell>
        </row>
        <row r="1037">
          <cell r="B1037">
            <v>7.5</v>
          </cell>
          <cell r="D1037">
            <v>115192</v>
          </cell>
          <cell r="I1037">
            <v>2390</v>
          </cell>
        </row>
        <row r="1038">
          <cell r="B1038">
            <v>7.5</v>
          </cell>
          <cell r="D1038">
            <v>79256</v>
          </cell>
          <cell r="I1038">
            <v>2328</v>
          </cell>
        </row>
        <row r="1039">
          <cell r="B1039">
            <v>7.5</v>
          </cell>
          <cell r="D1039">
            <v>163415</v>
          </cell>
          <cell r="I1039">
            <v>2858</v>
          </cell>
        </row>
        <row r="1040">
          <cell r="B1040">
            <v>7.5</v>
          </cell>
          <cell r="D1040">
            <v>90725</v>
          </cell>
          <cell r="I1040">
            <v>2040</v>
          </cell>
        </row>
        <row r="1041">
          <cell r="B1041">
            <v>7.5</v>
          </cell>
          <cell r="D1041">
            <v>86541</v>
          </cell>
          <cell r="I1041">
            <v>649</v>
          </cell>
        </row>
        <row r="1042">
          <cell r="B1042">
            <v>7.5</v>
          </cell>
          <cell r="D1042">
            <v>108300</v>
          </cell>
          <cell r="I1042">
            <v>2300</v>
          </cell>
        </row>
        <row r="1043">
          <cell r="B1043">
            <v>7.5</v>
          </cell>
          <cell r="D1043">
            <v>123068</v>
          </cell>
          <cell r="I1043">
            <v>3538</v>
          </cell>
        </row>
        <row r="1044">
          <cell r="B1044">
            <v>7.5</v>
          </cell>
          <cell r="D1044">
            <v>128189</v>
          </cell>
          <cell r="I1044">
            <v>801</v>
          </cell>
        </row>
        <row r="1045">
          <cell r="B1045">
            <v>7.5</v>
          </cell>
          <cell r="D1045">
            <v>155509</v>
          </cell>
          <cell r="I1045">
            <v>3926</v>
          </cell>
        </row>
        <row r="1046">
          <cell r="B1046">
            <v>7.5</v>
          </cell>
          <cell r="D1046">
            <v>124388</v>
          </cell>
          <cell r="I1046">
            <v>3730</v>
          </cell>
        </row>
        <row r="1047">
          <cell r="B1047">
            <v>7.5</v>
          </cell>
          <cell r="D1047">
            <v>123068</v>
          </cell>
          <cell r="I1047">
            <v>3076</v>
          </cell>
        </row>
        <row r="1048">
          <cell r="B1048">
            <v>7.5</v>
          </cell>
          <cell r="D1048">
            <v>142759</v>
          </cell>
          <cell r="I1048">
            <v>3033</v>
          </cell>
        </row>
        <row r="1049">
          <cell r="B1049">
            <v>7.5</v>
          </cell>
          <cell r="D1049">
            <v>123891</v>
          </cell>
          <cell r="I1049">
            <v>3406</v>
          </cell>
        </row>
        <row r="1050">
          <cell r="B1050">
            <v>7.5</v>
          </cell>
          <cell r="D1050">
            <v>122902</v>
          </cell>
          <cell r="I1050">
            <v>2880</v>
          </cell>
        </row>
        <row r="1051">
          <cell r="B1051">
            <v>7.5</v>
          </cell>
          <cell r="D1051">
            <v>135138</v>
          </cell>
          <cell r="I1051">
            <v>3547</v>
          </cell>
        </row>
        <row r="1052">
          <cell r="B1052">
            <v>7.5</v>
          </cell>
          <cell r="D1052">
            <v>149159</v>
          </cell>
          <cell r="I1052">
            <v>4101</v>
          </cell>
        </row>
        <row r="1053">
          <cell r="B1053">
            <v>7.5</v>
          </cell>
          <cell r="D1053">
            <v>54556</v>
          </cell>
          <cell r="I1053">
            <v>1022</v>
          </cell>
        </row>
        <row r="1054">
          <cell r="B1054">
            <v>7.5</v>
          </cell>
          <cell r="D1054">
            <v>86750</v>
          </cell>
          <cell r="I1054">
            <v>2054</v>
          </cell>
        </row>
        <row r="1055">
          <cell r="B1055">
            <v>7.5</v>
          </cell>
          <cell r="D1055">
            <v>125910</v>
          </cell>
          <cell r="I1055">
            <v>3462</v>
          </cell>
        </row>
        <row r="1056">
          <cell r="B1056">
            <v>7.5</v>
          </cell>
          <cell r="D1056">
            <v>49012</v>
          </cell>
          <cell r="I1056">
            <v>1041</v>
          </cell>
        </row>
        <row r="1057">
          <cell r="B1057">
            <v>7.5</v>
          </cell>
          <cell r="D1057">
            <v>44101</v>
          </cell>
          <cell r="I1057">
            <v>620</v>
          </cell>
        </row>
        <row r="1058">
          <cell r="B1058">
            <v>7.5</v>
          </cell>
          <cell r="D1058">
            <v>56078</v>
          </cell>
          <cell r="I1058">
            <v>1191</v>
          </cell>
        </row>
        <row r="1059">
          <cell r="B1059">
            <v>7.5</v>
          </cell>
          <cell r="D1059">
            <v>58438</v>
          </cell>
          <cell r="I1059">
            <v>1316</v>
          </cell>
        </row>
        <row r="1060">
          <cell r="B1060">
            <v>7.5</v>
          </cell>
          <cell r="D1060">
            <v>79007</v>
          </cell>
          <cell r="I1060">
            <v>1975</v>
          </cell>
        </row>
        <row r="1061">
          <cell r="B1061">
            <v>7.5</v>
          </cell>
          <cell r="D1061">
            <v>57103</v>
          </cell>
          <cell r="I1061">
            <v>1213</v>
          </cell>
        </row>
        <row r="1062">
          <cell r="B1062">
            <v>7.5</v>
          </cell>
          <cell r="D1062">
            <v>85531</v>
          </cell>
          <cell r="I1062">
            <v>2031</v>
          </cell>
        </row>
        <row r="1063">
          <cell r="B1063">
            <v>7.5</v>
          </cell>
          <cell r="D1063">
            <v>131929</v>
          </cell>
          <cell r="I1063">
            <v>3463</v>
          </cell>
        </row>
        <row r="1064">
          <cell r="B1064">
            <v>7.5</v>
          </cell>
          <cell r="D1064">
            <v>52181</v>
          </cell>
          <cell r="I1064">
            <v>782</v>
          </cell>
        </row>
        <row r="1065">
          <cell r="B1065">
            <v>7.5</v>
          </cell>
          <cell r="D1065">
            <v>100891</v>
          </cell>
          <cell r="I1065">
            <v>2900</v>
          </cell>
        </row>
        <row r="1066">
          <cell r="B1066">
            <v>7.5</v>
          </cell>
          <cell r="D1066">
            <v>88914</v>
          </cell>
          <cell r="I1066">
            <v>2000</v>
          </cell>
        </row>
        <row r="1067">
          <cell r="B1067">
            <v>7.5</v>
          </cell>
          <cell r="D1067">
            <v>86630</v>
          </cell>
          <cell r="I1067">
            <v>2598</v>
          </cell>
        </row>
        <row r="1068">
          <cell r="B1068">
            <v>7.5</v>
          </cell>
          <cell r="D1068">
            <v>113223</v>
          </cell>
          <cell r="I1068">
            <v>2231</v>
          </cell>
        </row>
        <row r="1069">
          <cell r="B1069">
            <v>7.5</v>
          </cell>
          <cell r="D1069">
            <v>108605</v>
          </cell>
          <cell r="I1069">
            <v>2461</v>
          </cell>
        </row>
        <row r="1070">
          <cell r="B1070">
            <v>7.5</v>
          </cell>
          <cell r="D1070">
            <v>116900</v>
          </cell>
          <cell r="I1070">
            <v>2886</v>
          </cell>
        </row>
        <row r="1071">
          <cell r="B1071">
            <v>7.5</v>
          </cell>
          <cell r="D1071">
            <v>101150</v>
          </cell>
          <cell r="I1071">
            <v>2213</v>
          </cell>
        </row>
        <row r="1072">
          <cell r="B1072">
            <v>7.5</v>
          </cell>
          <cell r="D1072">
            <v>123950</v>
          </cell>
          <cell r="I1072">
            <v>3253</v>
          </cell>
        </row>
        <row r="1073">
          <cell r="B1073">
            <v>7.5</v>
          </cell>
          <cell r="D1073">
            <v>87391</v>
          </cell>
          <cell r="I1073">
            <v>2275</v>
          </cell>
        </row>
        <row r="1074">
          <cell r="B1074">
            <v>7.5</v>
          </cell>
          <cell r="D1074">
            <v>128850</v>
          </cell>
          <cell r="I1074">
            <v>2100</v>
          </cell>
        </row>
        <row r="1075">
          <cell r="B1075">
            <v>7.5</v>
          </cell>
          <cell r="D1075">
            <v>140790</v>
          </cell>
          <cell r="I1075">
            <v>3519</v>
          </cell>
        </row>
        <row r="1076">
          <cell r="B1076">
            <v>7.5</v>
          </cell>
          <cell r="D1076">
            <v>148824</v>
          </cell>
          <cell r="I1076">
            <v>3534</v>
          </cell>
        </row>
        <row r="1077">
          <cell r="B1077">
            <v>7.5</v>
          </cell>
          <cell r="D1077">
            <v>133929</v>
          </cell>
          <cell r="I1077">
            <v>3166</v>
          </cell>
        </row>
        <row r="1078">
          <cell r="B1078">
            <v>7.5</v>
          </cell>
          <cell r="D1078">
            <v>89675</v>
          </cell>
          <cell r="I1078">
            <v>1714</v>
          </cell>
        </row>
        <row r="1079">
          <cell r="B1079">
            <v>7.5</v>
          </cell>
          <cell r="D1079">
            <v>130935</v>
          </cell>
          <cell r="I1079">
            <v>2193</v>
          </cell>
        </row>
        <row r="1080">
          <cell r="B1080">
            <v>7.5</v>
          </cell>
          <cell r="D1080">
            <v>111254</v>
          </cell>
          <cell r="I1080">
            <v>2771</v>
          </cell>
        </row>
        <row r="1081">
          <cell r="B1081">
            <v>7.5</v>
          </cell>
          <cell r="D1081">
            <v>163770</v>
          </cell>
          <cell r="I1081">
            <v>3985</v>
          </cell>
        </row>
        <row r="1082">
          <cell r="B1082">
            <v>7.5</v>
          </cell>
          <cell r="D1082">
            <v>138902</v>
          </cell>
          <cell r="I1082">
            <v>3645</v>
          </cell>
        </row>
        <row r="1083">
          <cell r="B1083">
            <v>7.5</v>
          </cell>
          <cell r="D1083">
            <v>156716</v>
          </cell>
          <cell r="I1083">
            <v>2316</v>
          </cell>
        </row>
        <row r="1084">
          <cell r="B1084">
            <v>7.5</v>
          </cell>
          <cell r="D1084">
            <v>152296</v>
          </cell>
          <cell r="I1084">
            <v>3617</v>
          </cell>
        </row>
        <row r="1085">
          <cell r="B1085">
            <v>7.5</v>
          </cell>
          <cell r="D1085">
            <v>161588</v>
          </cell>
          <cell r="I1085">
            <v>3283</v>
          </cell>
        </row>
        <row r="1086">
          <cell r="B1086">
            <v>7.5</v>
          </cell>
          <cell r="D1086">
            <v>89594</v>
          </cell>
          <cell r="I1086">
            <v>2015</v>
          </cell>
        </row>
        <row r="1087">
          <cell r="B1087">
            <v>7.5</v>
          </cell>
          <cell r="D1087">
            <v>102768</v>
          </cell>
          <cell r="I1087">
            <v>2784</v>
          </cell>
        </row>
        <row r="1088">
          <cell r="B1088">
            <v>7.5</v>
          </cell>
          <cell r="D1088">
            <v>168540</v>
          </cell>
          <cell r="I1088">
            <v>5003</v>
          </cell>
        </row>
        <row r="1089">
          <cell r="B1089">
            <v>7.5</v>
          </cell>
          <cell r="D1089">
            <v>131290</v>
          </cell>
          <cell r="I1089">
            <v>3282</v>
          </cell>
        </row>
        <row r="1090">
          <cell r="B1090">
            <v>7.5</v>
          </cell>
          <cell r="D1090">
            <v>136720</v>
          </cell>
          <cell r="I1090">
            <v>3247</v>
          </cell>
        </row>
        <row r="1091">
          <cell r="B1091">
            <v>7.5</v>
          </cell>
          <cell r="D1091">
            <v>123322</v>
          </cell>
          <cell r="I1091">
            <v>3159</v>
          </cell>
        </row>
        <row r="1092">
          <cell r="B1092">
            <v>7.5</v>
          </cell>
          <cell r="D1092">
            <v>129920</v>
          </cell>
          <cell r="I1092">
            <v>3819</v>
          </cell>
        </row>
        <row r="1093">
          <cell r="B1093">
            <v>7.5</v>
          </cell>
          <cell r="D1093">
            <v>110127</v>
          </cell>
          <cell r="I1093">
            <v>2684</v>
          </cell>
        </row>
        <row r="1094">
          <cell r="B1094">
            <v>7.5</v>
          </cell>
          <cell r="D1094">
            <v>117567</v>
          </cell>
          <cell r="I1094">
            <v>3086</v>
          </cell>
        </row>
        <row r="1095">
          <cell r="B1095">
            <v>7.5</v>
          </cell>
          <cell r="D1095">
            <v>97791</v>
          </cell>
          <cell r="I1095">
            <v>3246</v>
          </cell>
        </row>
        <row r="1096">
          <cell r="B1096">
            <v>7.5</v>
          </cell>
          <cell r="D1096">
            <v>118835</v>
          </cell>
          <cell r="I1096">
            <v>2832</v>
          </cell>
        </row>
        <row r="1097">
          <cell r="B1097">
            <v>7.5</v>
          </cell>
          <cell r="D1097">
            <v>83588</v>
          </cell>
          <cell r="I1097">
            <v>1671</v>
          </cell>
        </row>
        <row r="1098">
          <cell r="B1098">
            <v>7.5</v>
          </cell>
          <cell r="D1098">
            <v>89594</v>
          </cell>
          <cell r="I1098">
            <v>1679</v>
          </cell>
        </row>
        <row r="1099">
          <cell r="B1099">
            <v>7.5</v>
          </cell>
          <cell r="D1099">
            <v>83686</v>
          </cell>
          <cell r="I1099">
            <v>1569</v>
          </cell>
        </row>
        <row r="1100">
          <cell r="B1100">
            <v>7.5</v>
          </cell>
          <cell r="D1100">
            <v>64452</v>
          </cell>
          <cell r="I1100">
            <v>1458</v>
          </cell>
        </row>
        <row r="1101">
          <cell r="B1101">
            <v>7.5</v>
          </cell>
          <cell r="D1101">
            <v>51196</v>
          </cell>
          <cell r="I1101">
            <v>1407</v>
          </cell>
        </row>
        <row r="1102">
          <cell r="B1102">
            <v>7.5</v>
          </cell>
          <cell r="D1102">
            <v>54568</v>
          </cell>
          <cell r="I1102">
            <v>1227</v>
          </cell>
        </row>
        <row r="1103">
          <cell r="B1103">
            <v>7.5</v>
          </cell>
          <cell r="D1103">
            <v>85655</v>
          </cell>
          <cell r="I1103">
            <v>1177</v>
          </cell>
        </row>
        <row r="1104">
          <cell r="B1104">
            <v>7.5</v>
          </cell>
          <cell r="D1104">
            <v>86886</v>
          </cell>
          <cell r="I1104">
            <v>1629</v>
          </cell>
        </row>
        <row r="1105">
          <cell r="B1105">
            <v>7.5</v>
          </cell>
          <cell r="D1105">
            <v>109777</v>
          </cell>
          <cell r="I1105">
            <v>1743</v>
          </cell>
        </row>
        <row r="1106">
          <cell r="B1106">
            <v>7.5</v>
          </cell>
          <cell r="D1106">
            <v>60845</v>
          </cell>
          <cell r="I1106">
            <v>1327</v>
          </cell>
        </row>
        <row r="1107">
          <cell r="B1107">
            <v>7.5</v>
          </cell>
          <cell r="D1107">
            <v>77241</v>
          </cell>
          <cell r="I1107">
            <v>1544</v>
          </cell>
        </row>
        <row r="1108">
          <cell r="B1108">
            <v>7.5</v>
          </cell>
          <cell r="D1108">
            <v>76696</v>
          </cell>
          <cell r="I1108">
            <v>1533</v>
          </cell>
        </row>
        <row r="1109">
          <cell r="B1109">
            <v>7.5</v>
          </cell>
          <cell r="D1109">
            <v>126500</v>
          </cell>
          <cell r="I1109">
            <v>3795</v>
          </cell>
        </row>
        <row r="1110">
          <cell r="B1110">
            <v>7.5</v>
          </cell>
          <cell r="D1110">
            <v>53135</v>
          </cell>
          <cell r="I1110">
            <v>1118</v>
          </cell>
        </row>
        <row r="1111">
          <cell r="B1111">
            <v>7.5</v>
          </cell>
          <cell r="D1111">
            <v>100408</v>
          </cell>
          <cell r="I1111">
            <v>2886</v>
          </cell>
        </row>
        <row r="1112">
          <cell r="B1112">
            <v>7.5</v>
          </cell>
          <cell r="D1112">
            <v>115557</v>
          </cell>
          <cell r="I1112">
            <v>2744</v>
          </cell>
        </row>
        <row r="1113">
          <cell r="B1113">
            <v>7.5</v>
          </cell>
          <cell r="D1113">
            <v>80364</v>
          </cell>
          <cell r="I1113">
            <v>2410</v>
          </cell>
        </row>
        <row r="1114">
          <cell r="B1114">
            <v>7.5</v>
          </cell>
          <cell r="D1114">
            <v>50115</v>
          </cell>
          <cell r="I1114">
            <v>1362</v>
          </cell>
        </row>
        <row r="1115">
          <cell r="B1115">
            <v>7.5</v>
          </cell>
          <cell r="D1115">
            <v>81126</v>
          </cell>
          <cell r="I1115">
            <v>2332</v>
          </cell>
        </row>
        <row r="1116">
          <cell r="B1116">
            <v>7.5</v>
          </cell>
          <cell r="D1116">
            <v>98124</v>
          </cell>
          <cell r="I1116">
            <v>2947</v>
          </cell>
        </row>
        <row r="1117">
          <cell r="B1117">
            <v>7.5</v>
          </cell>
          <cell r="D1117">
            <v>83686</v>
          </cell>
          <cell r="I1117">
            <v>2693</v>
          </cell>
        </row>
        <row r="1118">
          <cell r="B1118">
            <v>7.5</v>
          </cell>
          <cell r="D1118">
            <v>80860</v>
          </cell>
          <cell r="I1118">
            <v>2400</v>
          </cell>
        </row>
        <row r="1119">
          <cell r="B1119">
            <v>7.5</v>
          </cell>
          <cell r="D1119">
            <v>117131</v>
          </cell>
          <cell r="I1119">
            <v>2489</v>
          </cell>
        </row>
        <row r="1120">
          <cell r="B1120">
            <v>7.5</v>
          </cell>
          <cell r="D1120">
            <v>67802</v>
          </cell>
          <cell r="I1120">
            <v>1389</v>
          </cell>
        </row>
        <row r="1121">
          <cell r="B1121">
            <v>7.5</v>
          </cell>
          <cell r="D1121">
            <v>101652</v>
          </cell>
          <cell r="I1121">
            <v>2541</v>
          </cell>
        </row>
        <row r="1122">
          <cell r="B1122">
            <v>7.5</v>
          </cell>
          <cell r="D1122">
            <v>141975</v>
          </cell>
          <cell r="I1122">
            <v>3371</v>
          </cell>
        </row>
        <row r="1123">
          <cell r="B1123">
            <v>7.5</v>
          </cell>
          <cell r="D1123">
            <v>115557</v>
          </cell>
          <cell r="I1123">
            <v>3033</v>
          </cell>
        </row>
        <row r="1124">
          <cell r="B1124">
            <v>7.5</v>
          </cell>
          <cell r="D1124">
            <v>117653</v>
          </cell>
          <cell r="I1124">
            <v>3088</v>
          </cell>
        </row>
        <row r="1125">
          <cell r="B1125">
            <v>7.5</v>
          </cell>
          <cell r="D1125">
            <v>111923</v>
          </cell>
          <cell r="I1125">
            <v>2098</v>
          </cell>
        </row>
        <row r="1126">
          <cell r="B1126">
            <v>7.5</v>
          </cell>
          <cell r="D1126">
            <v>121910</v>
          </cell>
          <cell r="I1126">
            <v>3734</v>
          </cell>
        </row>
        <row r="1127">
          <cell r="B1127">
            <v>7.5</v>
          </cell>
          <cell r="D1127">
            <v>95501</v>
          </cell>
          <cell r="I1127">
            <v>1572</v>
          </cell>
        </row>
        <row r="1128">
          <cell r="B1128">
            <v>7.5</v>
          </cell>
          <cell r="D1128">
            <v>114207</v>
          </cell>
          <cell r="I1128">
            <v>3140</v>
          </cell>
        </row>
        <row r="1129">
          <cell r="B1129">
            <v>7.5</v>
          </cell>
          <cell r="D1129">
            <v>126709</v>
          </cell>
          <cell r="I1129">
            <v>3640</v>
          </cell>
        </row>
        <row r="1130">
          <cell r="B1130">
            <v>7.5</v>
          </cell>
          <cell r="D1130">
            <v>142980</v>
          </cell>
          <cell r="I1130">
            <v>3753</v>
          </cell>
        </row>
        <row r="1131">
          <cell r="B1131">
            <v>7.5</v>
          </cell>
          <cell r="D1131">
            <v>124053</v>
          </cell>
          <cell r="I1131">
            <v>3411</v>
          </cell>
        </row>
        <row r="1132">
          <cell r="B1132">
            <v>7.5</v>
          </cell>
          <cell r="D1132">
            <v>82702</v>
          </cell>
          <cell r="I1132">
            <v>1343</v>
          </cell>
        </row>
        <row r="1133">
          <cell r="B1133">
            <v>7.5</v>
          </cell>
          <cell r="D1133">
            <v>85750</v>
          </cell>
          <cell r="I1133">
            <v>2491</v>
          </cell>
        </row>
        <row r="1134">
          <cell r="B1134">
            <v>7.5</v>
          </cell>
          <cell r="D1134">
            <v>88355</v>
          </cell>
          <cell r="I1134">
            <v>1643</v>
          </cell>
        </row>
        <row r="1135">
          <cell r="B1135">
            <v>7.5</v>
          </cell>
          <cell r="D1135">
            <v>76317</v>
          </cell>
          <cell r="I1135">
            <v>1514</v>
          </cell>
        </row>
        <row r="1136">
          <cell r="B1136">
            <v>7.5</v>
          </cell>
          <cell r="D1136">
            <v>108097</v>
          </cell>
          <cell r="I1136">
            <v>3145</v>
          </cell>
        </row>
        <row r="1137">
          <cell r="B1137">
            <v>7.5</v>
          </cell>
          <cell r="D1137">
            <v>104854</v>
          </cell>
          <cell r="I1137">
            <v>917</v>
          </cell>
        </row>
        <row r="1138">
          <cell r="B1138">
            <v>7.5</v>
          </cell>
          <cell r="D1138">
            <v>68411</v>
          </cell>
          <cell r="I1138">
            <v>580</v>
          </cell>
        </row>
        <row r="1139">
          <cell r="B1139">
            <v>7.5</v>
          </cell>
          <cell r="D1139">
            <v>238169</v>
          </cell>
          <cell r="I1139">
            <v>1786</v>
          </cell>
        </row>
        <row r="1140">
          <cell r="B1140">
            <v>7.5</v>
          </cell>
          <cell r="D1140">
            <v>95200</v>
          </cell>
          <cell r="I1140">
            <v>2499</v>
          </cell>
        </row>
        <row r="1141">
          <cell r="B1141">
            <v>7.5</v>
          </cell>
          <cell r="D1141">
            <v>225450</v>
          </cell>
          <cell r="I1141">
            <v>4509</v>
          </cell>
        </row>
        <row r="1142">
          <cell r="B1142">
            <v>7.5</v>
          </cell>
          <cell r="D1142">
            <v>202550</v>
          </cell>
          <cell r="I1142">
            <v>4051</v>
          </cell>
        </row>
        <row r="1143">
          <cell r="B1143">
            <v>7.5</v>
          </cell>
          <cell r="D1143">
            <v>173600</v>
          </cell>
          <cell r="I1143">
            <v>389</v>
          </cell>
        </row>
        <row r="1144">
          <cell r="B1144">
            <v>7.5</v>
          </cell>
          <cell r="D1144">
            <v>109100</v>
          </cell>
          <cell r="I1144">
            <v>2454</v>
          </cell>
        </row>
        <row r="1145">
          <cell r="B1145">
            <v>7.5</v>
          </cell>
          <cell r="D1145">
            <v>205300</v>
          </cell>
          <cell r="I1145">
            <v>3079</v>
          </cell>
        </row>
        <row r="1146">
          <cell r="B1146">
            <v>7.5</v>
          </cell>
          <cell r="D1146">
            <v>190569</v>
          </cell>
          <cell r="I1146">
            <v>6088</v>
          </cell>
        </row>
        <row r="1147">
          <cell r="B1147">
            <v>7.5</v>
          </cell>
          <cell r="D1147">
            <v>197400</v>
          </cell>
          <cell r="I1147">
            <v>5614</v>
          </cell>
        </row>
        <row r="1148">
          <cell r="B1148">
            <v>7.5</v>
          </cell>
          <cell r="D1148">
            <v>153784</v>
          </cell>
          <cell r="I1148">
            <v>1515</v>
          </cell>
        </row>
        <row r="1149">
          <cell r="B1149">
            <v>7.5</v>
          </cell>
          <cell r="D1149">
            <v>131950</v>
          </cell>
          <cell r="I1149">
            <v>4288</v>
          </cell>
        </row>
        <row r="1150">
          <cell r="B1150">
            <v>7.5</v>
          </cell>
          <cell r="D1150">
            <v>63995</v>
          </cell>
          <cell r="I1150">
            <v>959</v>
          </cell>
        </row>
        <row r="1151">
          <cell r="B1151">
            <v>7.5</v>
          </cell>
          <cell r="D1151">
            <v>159355</v>
          </cell>
          <cell r="I1151">
            <v>3585</v>
          </cell>
        </row>
        <row r="1152">
          <cell r="B1152">
            <v>7.5</v>
          </cell>
          <cell r="D1152">
            <v>147530</v>
          </cell>
          <cell r="I1152">
            <v>4809</v>
          </cell>
        </row>
        <row r="1153">
          <cell r="B1153">
            <v>7.5</v>
          </cell>
          <cell r="D1153">
            <v>116725</v>
          </cell>
          <cell r="I1153">
            <v>2480</v>
          </cell>
        </row>
        <row r="1154">
          <cell r="B1154">
            <v>7.5</v>
          </cell>
          <cell r="D1154">
            <v>91563</v>
          </cell>
          <cell r="I1154">
            <v>4549</v>
          </cell>
        </row>
        <row r="1155">
          <cell r="B1155">
            <v>7.5</v>
          </cell>
          <cell r="D1155">
            <v>122561</v>
          </cell>
          <cell r="I1155">
            <v>2603</v>
          </cell>
        </row>
        <row r="1156">
          <cell r="B1156">
            <v>7.5</v>
          </cell>
          <cell r="D1156">
            <v>177219</v>
          </cell>
          <cell r="I1156">
            <v>4093</v>
          </cell>
        </row>
        <row r="1157">
          <cell r="B1157">
            <v>7.5</v>
          </cell>
          <cell r="D1157">
            <v>169809</v>
          </cell>
          <cell r="I1157">
            <v>4357</v>
          </cell>
        </row>
        <row r="1158">
          <cell r="B1158">
            <v>7.5</v>
          </cell>
          <cell r="D1158">
            <v>107043</v>
          </cell>
          <cell r="I1158">
            <v>2943</v>
          </cell>
        </row>
        <row r="1159">
          <cell r="B1159">
            <v>7.5</v>
          </cell>
          <cell r="D1159">
            <v>215433</v>
          </cell>
          <cell r="I1159">
            <v>4713</v>
          </cell>
        </row>
        <row r="1160">
          <cell r="B1160">
            <v>7.5</v>
          </cell>
          <cell r="D1160">
            <v>90193</v>
          </cell>
          <cell r="I1160">
            <v>1913</v>
          </cell>
        </row>
        <row r="1161">
          <cell r="B1161">
            <v>7.5</v>
          </cell>
          <cell r="D1161">
            <v>73791</v>
          </cell>
          <cell r="I1161">
            <v>1708</v>
          </cell>
        </row>
        <row r="1162">
          <cell r="B1162">
            <v>7.5</v>
          </cell>
          <cell r="D1162">
            <v>53362</v>
          </cell>
          <cell r="I1162">
            <v>782</v>
          </cell>
        </row>
        <row r="1163">
          <cell r="B1163">
            <v>7.5</v>
          </cell>
          <cell r="D1163">
            <v>82603</v>
          </cell>
          <cell r="I1163">
            <v>1755</v>
          </cell>
        </row>
        <row r="1164">
          <cell r="B1164">
            <v>7.5</v>
          </cell>
          <cell r="D1164">
            <v>116669</v>
          </cell>
          <cell r="I1164">
            <v>3208</v>
          </cell>
        </row>
        <row r="1165">
          <cell r="B1165">
            <v>7.5</v>
          </cell>
          <cell r="D1165">
            <v>118066</v>
          </cell>
          <cell r="I1165">
            <v>2813</v>
          </cell>
        </row>
        <row r="1166">
          <cell r="B1166">
            <v>7.5</v>
          </cell>
          <cell r="D1166">
            <v>131929</v>
          </cell>
          <cell r="I1166">
            <v>3792</v>
          </cell>
        </row>
        <row r="1167">
          <cell r="B1167">
            <v>7.5</v>
          </cell>
          <cell r="D1167">
            <v>99216</v>
          </cell>
          <cell r="I1167">
            <v>2480</v>
          </cell>
        </row>
        <row r="1168">
          <cell r="B1168">
            <v>7.5</v>
          </cell>
          <cell r="D1168">
            <v>68820</v>
          </cell>
          <cell r="I1168">
            <v>1548</v>
          </cell>
        </row>
        <row r="1169">
          <cell r="B1169">
            <v>7.5</v>
          </cell>
          <cell r="D1169">
            <v>104953</v>
          </cell>
          <cell r="I1169">
            <v>3279</v>
          </cell>
        </row>
        <row r="1170">
          <cell r="B1170">
            <v>7.5</v>
          </cell>
          <cell r="D1170">
            <v>73841</v>
          </cell>
          <cell r="I1170">
            <v>1846</v>
          </cell>
        </row>
        <row r="1171">
          <cell r="B1171">
            <v>7.5</v>
          </cell>
          <cell r="D1171">
            <v>101500</v>
          </cell>
          <cell r="I1171">
            <v>3171</v>
          </cell>
        </row>
        <row r="1172">
          <cell r="B1172">
            <v>7.5</v>
          </cell>
          <cell r="D1172">
            <v>92415</v>
          </cell>
          <cell r="I1172">
            <v>2458</v>
          </cell>
        </row>
        <row r="1173">
          <cell r="B1173">
            <v>7.5</v>
          </cell>
          <cell r="D1173">
            <v>88609</v>
          </cell>
          <cell r="I1173">
            <v>2414</v>
          </cell>
        </row>
        <row r="1174">
          <cell r="B1174">
            <v>7.5</v>
          </cell>
          <cell r="D1174">
            <v>60747</v>
          </cell>
          <cell r="I1174">
            <v>1548</v>
          </cell>
        </row>
        <row r="1175">
          <cell r="B1175">
            <v>7.5</v>
          </cell>
          <cell r="D1175">
            <v>98607</v>
          </cell>
          <cell r="I1175">
            <v>2465</v>
          </cell>
        </row>
        <row r="1176">
          <cell r="B1176">
            <v>7.5</v>
          </cell>
          <cell r="D1176">
            <v>91045</v>
          </cell>
          <cell r="I1176">
            <v>2492</v>
          </cell>
        </row>
        <row r="1177">
          <cell r="B1177">
            <v>7.5</v>
          </cell>
          <cell r="D1177">
            <v>111254</v>
          </cell>
          <cell r="I1177">
            <v>3754</v>
          </cell>
        </row>
        <row r="1178">
          <cell r="B1178">
            <v>7.5</v>
          </cell>
          <cell r="D1178">
            <v>123793</v>
          </cell>
          <cell r="I1178">
            <v>2404</v>
          </cell>
        </row>
        <row r="1179">
          <cell r="B1179">
            <v>7.5</v>
          </cell>
          <cell r="D1179">
            <v>81200</v>
          </cell>
          <cell r="I1179">
            <v>2085</v>
          </cell>
        </row>
        <row r="1180">
          <cell r="B1180">
            <v>7.5</v>
          </cell>
          <cell r="D1180">
            <v>83334</v>
          </cell>
          <cell r="I1180">
            <v>1791</v>
          </cell>
        </row>
        <row r="1181">
          <cell r="B1181">
            <v>7.5</v>
          </cell>
          <cell r="D1181">
            <v>94158</v>
          </cell>
          <cell r="I1181">
            <v>2005</v>
          </cell>
        </row>
        <row r="1182">
          <cell r="B1182">
            <v>7.5</v>
          </cell>
          <cell r="D1182">
            <v>61200</v>
          </cell>
          <cell r="I1182">
            <v>1377</v>
          </cell>
        </row>
        <row r="1183">
          <cell r="B1183">
            <v>7.5</v>
          </cell>
          <cell r="D1183">
            <v>100076</v>
          </cell>
          <cell r="I1183">
            <v>2376</v>
          </cell>
        </row>
        <row r="1184">
          <cell r="B1184">
            <v>7.5</v>
          </cell>
          <cell r="D1184">
            <v>72150</v>
          </cell>
          <cell r="I1184">
            <v>1893</v>
          </cell>
        </row>
        <row r="1185">
          <cell r="B1185">
            <v>7.5</v>
          </cell>
          <cell r="D1185">
            <v>76119</v>
          </cell>
          <cell r="I1185">
            <v>1745</v>
          </cell>
        </row>
        <row r="1186">
          <cell r="B1186">
            <v>7.5</v>
          </cell>
          <cell r="D1186">
            <v>98455</v>
          </cell>
          <cell r="I1186">
            <v>2755</v>
          </cell>
        </row>
        <row r="1187">
          <cell r="B1187">
            <v>7.5</v>
          </cell>
          <cell r="D1187">
            <v>96650</v>
          </cell>
          <cell r="I1187">
            <v>2657</v>
          </cell>
        </row>
        <row r="1188">
          <cell r="B1188">
            <v>7.5</v>
          </cell>
          <cell r="D1188">
            <v>75822</v>
          </cell>
          <cell r="I1188">
            <v>873</v>
          </cell>
        </row>
        <row r="1189">
          <cell r="B1189">
            <v>7.5</v>
          </cell>
          <cell r="D1189">
            <v>69280</v>
          </cell>
          <cell r="I1189">
            <v>1891</v>
          </cell>
        </row>
        <row r="1190">
          <cell r="B1190">
            <v>7.5</v>
          </cell>
          <cell r="D1190">
            <v>67497</v>
          </cell>
          <cell r="I1190">
            <v>1412</v>
          </cell>
        </row>
        <row r="1191">
          <cell r="B1191">
            <v>7.5</v>
          </cell>
          <cell r="D1191">
            <v>60459</v>
          </cell>
          <cell r="I1191">
            <v>595</v>
          </cell>
        </row>
        <row r="1192">
          <cell r="B1192">
            <v>7.625</v>
          </cell>
          <cell r="D1192">
            <v>120115</v>
          </cell>
          <cell r="I1192">
            <v>3453</v>
          </cell>
        </row>
        <row r="1193">
          <cell r="B1193">
            <v>7.625</v>
          </cell>
          <cell r="D1193">
            <v>111549</v>
          </cell>
          <cell r="I1193">
            <v>4601</v>
          </cell>
        </row>
        <row r="1194">
          <cell r="B1194">
            <v>7.625</v>
          </cell>
          <cell r="D1194">
            <v>82327</v>
          </cell>
          <cell r="I1194">
            <v>2058</v>
          </cell>
        </row>
        <row r="1195">
          <cell r="B1195">
            <v>7.625</v>
          </cell>
          <cell r="D1195">
            <v>152250</v>
          </cell>
          <cell r="I1195">
            <v>4655</v>
          </cell>
        </row>
        <row r="1196">
          <cell r="B1196">
            <v>7.625</v>
          </cell>
          <cell r="D1196">
            <v>115192</v>
          </cell>
          <cell r="I1196">
            <v>4319</v>
          </cell>
        </row>
        <row r="1197">
          <cell r="B1197">
            <v>7.625</v>
          </cell>
          <cell r="D1197">
            <v>129920</v>
          </cell>
          <cell r="I1197">
            <v>1472</v>
          </cell>
        </row>
        <row r="1198">
          <cell r="B1198">
            <v>7.625</v>
          </cell>
          <cell r="D1198">
            <v>127202</v>
          </cell>
          <cell r="I1198">
            <v>4115</v>
          </cell>
        </row>
        <row r="1199">
          <cell r="B1199">
            <v>7.625</v>
          </cell>
          <cell r="D1199">
            <v>123880</v>
          </cell>
          <cell r="I1199">
            <v>3821</v>
          </cell>
        </row>
        <row r="1200">
          <cell r="B1200">
            <v>7.625</v>
          </cell>
          <cell r="D1200">
            <v>58537</v>
          </cell>
          <cell r="I1200">
            <v>1243</v>
          </cell>
        </row>
        <row r="1201">
          <cell r="B1201">
            <v>7.625</v>
          </cell>
          <cell r="D1201">
            <v>108202</v>
          </cell>
          <cell r="I1201">
            <v>2569</v>
          </cell>
        </row>
        <row r="1202">
          <cell r="B1202">
            <v>7.625</v>
          </cell>
          <cell r="D1202">
            <v>114086</v>
          </cell>
          <cell r="I1202">
            <v>3062</v>
          </cell>
        </row>
        <row r="1203">
          <cell r="B1203">
            <v>7.625</v>
          </cell>
          <cell r="D1203">
            <v>173514</v>
          </cell>
          <cell r="I1203">
            <v>4771</v>
          </cell>
        </row>
        <row r="1204">
          <cell r="B1204">
            <v>7.625</v>
          </cell>
          <cell r="D1204">
            <v>130452</v>
          </cell>
          <cell r="I1204">
            <v>773</v>
          </cell>
        </row>
        <row r="1205">
          <cell r="B1205">
            <v>7.625</v>
          </cell>
          <cell r="D1205">
            <v>77484</v>
          </cell>
          <cell r="I1205">
            <v>1549</v>
          </cell>
        </row>
        <row r="1206">
          <cell r="B1206">
            <v>7.625</v>
          </cell>
          <cell r="D1206">
            <v>127814</v>
          </cell>
          <cell r="I1206">
            <v>3125</v>
          </cell>
        </row>
        <row r="1207">
          <cell r="B1207">
            <v>7.625</v>
          </cell>
          <cell r="D1207">
            <v>89298</v>
          </cell>
          <cell r="I1207">
            <v>2679</v>
          </cell>
        </row>
        <row r="1208">
          <cell r="B1208">
            <v>7.625</v>
          </cell>
          <cell r="D1208">
            <v>56600</v>
          </cell>
          <cell r="I1208">
            <v>1698</v>
          </cell>
        </row>
        <row r="1209">
          <cell r="B1209">
            <v>7.625</v>
          </cell>
          <cell r="D1209">
            <v>73841</v>
          </cell>
          <cell r="I1209">
            <v>1938</v>
          </cell>
        </row>
        <row r="1210">
          <cell r="B1210">
            <v>7.75</v>
          </cell>
          <cell r="D1210">
            <v>67152</v>
          </cell>
          <cell r="I1210">
            <v>1762</v>
          </cell>
        </row>
        <row r="1211">
          <cell r="B1211">
            <v>7.75</v>
          </cell>
          <cell r="D1211">
            <v>115864</v>
          </cell>
          <cell r="I1211">
            <v>2751</v>
          </cell>
        </row>
        <row r="1212">
          <cell r="B1212">
            <v>7.75</v>
          </cell>
          <cell r="D1212">
            <v>92227</v>
          </cell>
          <cell r="I1212">
            <v>2190</v>
          </cell>
        </row>
        <row r="1213">
          <cell r="B1213">
            <v>7.75</v>
          </cell>
          <cell r="D1213">
            <v>140298</v>
          </cell>
          <cell r="I1213">
            <v>4033</v>
          </cell>
        </row>
        <row r="1214">
          <cell r="B1214">
            <v>7.75</v>
          </cell>
          <cell r="D1214">
            <v>126022</v>
          </cell>
          <cell r="I1214">
            <v>3780</v>
          </cell>
        </row>
        <row r="1215">
          <cell r="B1215">
            <v>7.75</v>
          </cell>
          <cell r="D1215">
            <v>89103</v>
          </cell>
          <cell r="I1215">
            <v>891</v>
          </cell>
        </row>
        <row r="1216">
          <cell r="B1216">
            <v>7.75</v>
          </cell>
          <cell r="D1216">
            <v>145938</v>
          </cell>
          <cell r="I1216">
            <v>4925</v>
          </cell>
        </row>
        <row r="1217">
          <cell r="B1217">
            <v>7.75</v>
          </cell>
          <cell r="D1217">
            <v>186410</v>
          </cell>
          <cell r="I1217">
            <v>6054</v>
          </cell>
        </row>
        <row r="1218">
          <cell r="B1218">
            <v>7.75</v>
          </cell>
          <cell r="D1218">
            <v>147091</v>
          </cell>
          <cell r="I1218">
            <v>3365</v>
          </cell>
        </row>
        <row r="1219">
          <cell r="B1219">
            <v>7.75</v>
          </cell>
          <cell r="D1219">
            <v>95993</v>
          </cell>
          <cell r="I1219">
            <v>3239</v>
          </cell>
        </row>
        <row r="1220">
          <cell r="B1220">
            <v>7.75</v>
          </cell>
          <cell r="D1220">
            <v>149651</v>
          </cell>
          <cell r="I1220">
            <v>4489</v>
          </cell>
        </row>
        <row r="1221">
          <cell r="B1221">
            <v>7.75</v>
          </cell>
          <cell r="D1221">
            <v>131929</v>
          </cell>
          <cell r="I1221">
            <v>3001</v>
          </cell>
        </row>
        <row r="1222">
          <cell r="B1222">
            <v>7.75</v>
          </cell>
          <cell r="D1222">
            <v>71882</v>
          </cell>
          <cell r="I1222">
            <v>1707</v>
          </cell>
        </row>
        <row r="1223">
          <cell r="B1223">
            <v>7.75</v>
          </cell>
          <cell r="D1223">
            <v>153491</v>
          </cell>
          <cell r="I1223">
            <v>4454</v>
          </cell>
        </row>
        <row r="1224">
          <cell r="B1224">
            <v>7.75</v>
          </cell>
          <cell r="D1224">
            <v>181565</v>
          </cell>
          <cell r="I1224">
            <v>5446</v>
          </cell>
        </row>
        <row r="1225">
          <cell r="B1225">
            <v>7.75</v>
          </cell>
          <cell r="D1225">
            <v>120176</v>
          </cell>
          <cell r="I1225">
            <v>4156</v>
          </cell>
        </row>
        <row r="1226">
          <cell r="B1226">
            <v>7.75</v>
          </cell>
          <cell r="D1226">
            <v>110269</v>
          </cell>
          <cell r="I1226">
            <v>2756</v>
          </cell>
        </row>
        <row r="1227">
          <cell r="B1227">
            <v>7.75</v>
          </cell>
          <cell r="D1227">
            <v>98223</v>
          </cell>
          <cell r="I1227">
            <v>2993</v>
          </cell>
        </row>
        <row r="1228">
          <cell r="B1228">
            <v>7.75</v>
          </cell>
          <cell r="D1228">
            <v>91756</v>
          </cell>
          <cell r="I1228">
            <v>2293</v>
          </cell>
        </row>
        <row r="1229">
          <cell r="B1229">
            <v>7.75</v>
          </cell>
          <cell r="D1229">
            <v>52968</v>
          </cell>
          <cell r="I1229">
            <v>1125</v>
          </cell>
        </row>
        <row r="1230">
          <cell r="B1230">
            <v>7.75</v>
          </cell>
          <cell r="D1230">
            <v>107153</v>
          </cell>
          <cell r="I1230">
            <v>3482</v>
          </cell>
        </row>
        <row r="1231">
          <cell r="B1231">
            <v>7.75</v>
          </cell>
          <cell r="D1231">
            <v>62495</v>
          </cell>
          <cell r="I1231">
            <v>1952</v>
          </cell>
        </row>
        <row r="1232">
          <cell r="B1232">
            <v>7.75</v>
          </cell>
          <cell r="D1232">
            <v>66474</v>
          </cell>
          <cell r="I1232">
            <v>997</v>
          </cell>
        </row>
        <row r="1233">
          <cell r="B1233">
            <v>7.75</v>
          </cell>
          <cell r="D1233">
            <v>137735</v>
          </cell>
          <cell r="I1233">
            <v>3099</v>
          </cell>
        </row>
        <row r="1234">
          <cell r="B1234">
            <v>7.75</v>
          </cell>
          <cell r="D1234">
            <v>62518</v>
          </cell>
          <cell r="I1234">
            <v>2051</v>
          </cell>
        </row>
        <row r="1235">
          <cell r="B1235">
            <v>7.75</v>
          </cell>
          <cell r="D1235">
            <v>126247</v>
          </cell>
          <cell r="I1235">
            <v>4734</v>
          </cell>
        </row>
        <row r="1236">
          <cell r="B1236">
            <v>7.75</v>
          </cell>
          <cell r="D1236">
            <v>48111</v>
          </cell>
          <cell r="I1236">
            <v>1046</v>
          </cell>
        </row>
        <row r="1237">
          <cell r="B1237">
            <v>7.75</v>
          </cell>
          <cell r="D1237">
            <v>201832</v>
          </cell>
          <cell r="I1237">
            <v>5802</v>
          </cell>
        </row>
        <row r="1238">
          <cell r="B1238">
            <v>7.75</v>
          </cell>
          <cell r="D1238">
            <v>133878</v>
          </cell>
          <cell r="I1238">
            <v>4183</v>
          </cell>
        </row>
        <row r="1239">
          <cell r="B1239">
            <v>7.75</v>
          </cell>
          <cell r="D1239">
            <v>74805</v>
          </cell>
          <cell r="I1239">
            <v>2337</v>
          </cell>
        </row>
        <row r="1240">
          <cell r="B1240">
            <v>7.75</v>
          </cell>
          <cell r="D1240">
            <v>100424</v>
          </cell>
          <cell r="I1240">
            <v>3012</v>
          </cell>
        </row>
        <row r="1241">
          <cell r="B1241">
            <v>7.75</v>
          </cell>
          <cell r="D1241">
            <v>206950</v>
          </cell>
          <cell r="I1241">
            <v>5614</v>
          </cell>
        </row>
        <row r="1242">
          <cell r="B1242">
            <v>7.75</v>
          </cell>
          <cell r="D1242">
            <v>175493</v>
          </cell>
          <cell r="I1242">
            <v>3948</v>
          </cell>
        </row>
        <row r="1243">
          <cell r="B1243">
            <v>7.75</v>
          </cell>
          <cell r="D1243">
            <v>143744</v>
          </cell>
          <cell r="I1243">
            <v>4831</v>
          </cell>
        </row>
        <row r="1244">
          <cell r="B1244">
            <v>7.75</v>
          </cell>
          <cell r="D1244">
            <v>145938</v>
          </cell>
          <cell r="I1244">
            <v>4309</v>
          </cell>
        </row>
        <row r="1245">
          <cell r="B1245">
            <v>7.75</v>
          </cell>
          <cell r="D1245">
            <v>62441</v>
          </cell>
          <cell r="I1245">
            <v>1717</v>
          </cell>
        </row>
        <row r="1246">
          <cell r="B1246">
            <v>7.75</v>
          </cell>
          <cell r="D1246">
            <v>79192</v>
          </cell>
          <cell r="I1246">
            <v>2873</v>
          </cell>
        </row>
        <row r="1247">
          <cell r="B1247">
            <v>7.75</v>
          </cell>
          <cell r="D1247">
            <v>80240</v>
          </cell>
          <cell r="I1247">
            <v>200</v>
          </cell>
        </row>
        <row r="1248">
          <cell r="B1248">
            <v>7.75</v>
          </cell>
          <cell r="D1248">
            <v>86148</v>
          </cell>
          <cell r="I1248">
            <v>2261</v>
          </cell>
        </row>
        <row r="1249">
          <cell r="B1249">
            <v>7.75</v>
          </cell>
          <cell r="D1249">
            <v>126367</v>
          </cell>
          <cell r="I1249">
            <v>3501</v>
          </cell>
        </row>
        <row r="1250">
          <cell r="B1250">
            <v>7.75</v>
          </cell>
          <cell r="D1250">
            <v>80733</v>
          </cell>
          <cell r="I1250">
            <v>2190</v>
          </cell>
        </row>
        <row r="1251">
          <cell r="B1251">
            <v>7.75</v>
          </cell>
          <cell r="D1251">
            <v>66949</v>
          </cell>
          <cell r="I1251">
            <v>2259</v>
          </cell>
        </row>
        <row r="1252">
          <cell r="B1252">
            <v>7.75</v>
          </cell>
          <cell r="D1252">
            <v>121099</v>
          </cell>
          <cell r="I1252">
            <v>4087</v>
          </cell>
        </row>
        <row r="1253">
          <cell r="B1253">
            <v>7.75</v>
          </cell>
          <cell r="D1253">
            <v>72427</v>
          </cell>
          <cell r="I1253">
            <v>2263</v>
          </cell>
        </row>
        <row r="1254">
          <cell r="B1254">
            <v>7.75</v>
          </cell>
          <cell r="D1254">
            <v>84651</v>
          </cell>
          <cell r="I1254">
            <v>2433</v>
          </cell>
        </row>
        <row r="1255">
          <cell r="B1255">
            <v>7.75</v>
          </cell>
          <cell r="D1255">
            <v>145847</v>
          </cell>
          <cell r="I1255">
            <v>5469</v>
          </cell>
        </row>
        <row r="1256">
          <cell r="B1256">
            <v>7.75</v>
          </cell>
          <cell r="D1256">
            <v>121099</v>
          </cell>
          <cell r="I1256">
            <v>2724</v>
          </cell>
        </row>
        <row r="1257">
          <cell r="B1257">
            <v>7.75</v>
          </cell>
          <cell r="D1257">
            <v>32575</v>
          </cell>
          <cell r="I1257">
            <v>1099</v>
          </cell>
        </row>
        <row r="1258">
          <cell r="B1258">
            <v>7.75</v>
          </cell>
          <cell r="D1258">
            <v>99116</v>
          </cell>
          <cell r="I1258">
            <v>2230</v>
          </cell>
        </row>
        <row r="1259">
          <cell r="B1259">
            <v>7.75</v>
          </cell>
          <cell r="D1259">
            <v>130965</v>
          </cell>
          <cell r="I1259">
            <v>3765</v>
          </cell>
        </row>
        <row r="1260">
          <cell r="B1260">
            <v>7.75</v>
          </cell>
          <cell r="D1260">
            <v>78350</v>
          </cell>
          <cell r="I1260">
            <v>2178</v>
          </cell>
        </row>
        <row r="1261">
          <cell r="B1261">
            <v>7.75</v>
          </cell>
          <cell r="D1261">
            <v>131899</v>
          </cell>
          <cell r="I1261">
            <v>5275</v>
          </cell>
        </row>
        <row r="1262">
          <cell r="B1262">
            <v>7.75</v>
          </cell>
          <cell r="D1262">
            <v>197850</v>
          </cell>
          <cell r="I1262">
            <v>5925</v>
          </cell>
        </row>
        <row r="1263">
          <cell r="B1263">
            <v>7.75</v>
          </cell>
          <cell r="D1263">
            <v>165301</v>
          </cell>
          <cell r="I1263">
            <v>5681</v>
          </cell>
        </row>
        <row r="1264">
          <cell r="B1264">
            <v>7.75</v>
          </cell>
          <cell r="D1264">
            <v>135900</v>
          </cell>
          <cell r="I1264">
            <v>4586</v>
          </cell>
        </row>
        <row r="1265">
          <cell r="B1265">
            <v>7.75</v>
          </cell>
          <cell r="D1265">
            <v>140850</v>
          </cell>
          <cell r="I1265">
            <v>3169</v>
          </cell>
        </row>
        <row r="1266">
          <cell r="B1266">
            <v>7.75</v>
          </cell>
          <cell r="D1266">
            <v>122631</v>
          </cell>
          <cell r="I1266">
            <v>4292</v>
          </cell>
        </row>
        <row r="1267">
          <cell r="B1267">
            <v>7.75</v>
          </cell>
          <cell r="D1267">
            <v>109100</v>
          </cell>
          <cell r="I1267">
            <v>3089</v>
          </cell>
        </row>
        <row r="1268">
          <cell r="B1268">
            <v>7.75</v>
          </cell>
          <cell r="D1268">
            <v>50599</v>
          </cell>
          <cell r="I1268">
            <v>1770</v>
          </cell>
        </row>
        <row r="1269">
          <cell r="B1269">
            <v>7.75</v>
          </cell>
          <cell r="D1269">
            <v>52067</v>
          </cell>
          <cell r="I1269">
            <v>1822</v>
          </cell>
        </row>
        <row r="1270">
          <cell r="B1270">
            <v>7.75</v>
          </cell>
          <cell r="D1270">
            <v>67429</v>
          </cell>
          <cell r="I1270">
            <v>2293</v>
          </cell>
        </row>
        <row r="1271">
          <cell r="B1271">
            <v>7.75</v>
          </cell>
          <cell r="D1271">
            <v>88250</v>
          </cell>
          <cell r="I1271">
            <v>2647</v>
          </cell>
        </row>
        <row r="1272">
          <cell r="B1272">
            <v>7.75</v>
          </cell>
          <cell r="D1272">
            <v>62256</v>
          </cell>
          <cell r="I1272">
            <v>1945</v>
          </cell>
        </row>
        <row r="1273">
          <cell r="B1273">
            <v>7.75</v>
          </cell>
          <cell r="D1273">
            <v>133950</v>
          </cell>
          <cell r="I1273">
            <v>5190</v>
          </cell>
        </row>
        <row r="1274">
          <cell r="B1274">
            <v>7.75</v>
          </cell>
          <cell r="D1274">
            <v>74298</v>
          </cell>
          <cell r="I1274">
            <v>1671</v>
          </cell>
        </row>
        <row r="1275">
          <cell r="B1275">
            <v>7.75</v>
          </cell>
          <cell r="D1275">
            <v>36083</v>
          </cell>
          <cell r="I1275">
            <v>358</v>
          </cell>
        </row>
        <row r="1276">
          <cell r="B1276">
            <v>7.75</v>
          </cell>
          <cell r="D1276">
            <v>109137</v>
          </cell>
          <cell r="I1276">
            <v>3546</v>
          </cell>
        </row>
        <row r="1277">
          <cell r="B1277">
            <v>7.75</v>
          </cell>
          <cell r="D1277">
            <v>103184</v>
          </cell>
          <cell r="I1277">
            <v>3186</v>
          </cell>
        </row>
        <row r="1278">
          <cell r="B1278">
            <v>7.75</v>
          </cell>
          <cell r="D1278">
            <v>75899</v>
          </cell>
          <cell r="I1278">
            <v>1707</v>
          </cell>
        </row>
        <row r="1279">
          <cell r="B1279">
            <v>7.75</v>
          </cell>
          <cell r="D1279">
            <v>123068</v>
          </cell>
          <cell r="I1279">
            <v>2922</v>
          </cell>
        </row>
        <row r="1280">
          <cell r="B1280">
            <v>7.75</v>
          </cell>
          <cell r="D1280">
            <v>120919</v>
          </cell>
          <cell r="I1280">
            <v>3476</v>
          </cell>
        </row>
        <row r="1281">
          <cell r="B1281">
            <v>7.75</v>
          </cell>
          <cell r="D1281">
            <v>84295</v>
          </cell>
          <cell r="I1281">
            <v>1580</v>
          </cell>
        </row>
        <row r="1282">
          <cell r="B1282">
            <v>7.75</v>
          </cell>
          <cell r="D1282">
            <v>223300</v>
          </cell>
          <cell r="I1282">
            <v>8373</v>
          </cell>
        </row>
        <row r="1283">
          <cell r="B1283">
            <v>7.75</v>
          </cell>
          <cell r="D1283">
            <v>102159</v>
          </cell>
          <cell r="I1283">
            <v>2553</v>
          </cell>
        </row>
        <row r="1284">
          <cell r="B1284">
            <v>7.75</v>
          </cell>
          <cell r="D1284">
            <v>131460</v>
          </cell>
          <cell r="I1284">
            <v>3583</v>
          </cell>
        </row>
        <row r="1285">
          <cell r="B1285">
            <v>7.75</v>
          </cell>
          <cell r="D1285">
            <v>148824</v>
          </cell>
          <cell r="I1285">
            <v>3753</v>
          </cell>
        </row>
        <row r="1286">
          <cell r="B1286">
            <v>7.75</v>
          </cell>
          <cell r="D1286">
            <v>91680</v>
          </cell>
          <cell r="I1286">
            <v>2521</v>
          </cell>
        </row>
        <row r="1287">
          <cell r="B1287">
            <v>7.75</v>
          </cell>
          <cell r="D1287">
            <v>71802</v>
          </cell>
          <cell r="I1287">
            <v>1705</v>
          </cell>
        </row>
        <row r="1288">
          <cell r="B1288">
            <v>7.75</v>
          </cell>
          <cell r="D1288">
            <v>63234</v>
          </cell>
          <cell r="I1288">
            <v>2292</v>
          </cell>
        </row>
        <row r="1289">
          <cell r="B1289">
            <v>7.75</v>
          </cell>
          <cell r="D1289">
            <v>132927</v>
          </cell>
          <cell r="I1289">
            <v>4911</v>
          </cell>
        </row>
        <row r="1290">
          <cell r="B1290">
            <v>7.75</v>
          </cell>
          <cell r="D1290">
            <v>87624</v>
          </cell>
          <cell r="I1290">
            <v>2519</v>
          </cell>
        </row>
        <row r="1291">
          <cell r="B1291">
            <v>7.75</v>
          </cell>
          <cell r="D1291">
            <v>67244</v>
          </cell>
          <cell r="I1291">
            <v>1597</v>
          </cell>
        </row>
        <row r="1292">
          <cell r="B1292">
            <v>7.75</v>
          </cell>
          <cell r="D1292">
            <v>134842</v>
          </cell>
          <cell r="I1292">
            <v>4652</v>
          </cell>
        </row>
        <row r="1293">
          <cell r="B1293">
            <v>7.75</v>
          </cell>
          <cell r="D1293">
            <v>62009</v>
          </cell>
          <cell r="I1293">
            <v>2092</v>
          </cell>
        </row>
        <row r="1294">
          <cell r="B1294">
            <v>7.75</v>
          </cell>
          <cell r="D1294">
            <v>70789</v>
          </cell>
          <cell r="I1294">
            <v>1681</v>
          </cell>
        </row>
        <row r="1295">
          <cell r="B1295">
            <v>7.75</v>
          </cell>
          <cell r="D1295">
            <v>52577</v>
          </cell>
          <cell r="I1295">
            <v>1501</v>
          </cell>
        </row>
        <row r="1296">
          <cell r="B1296">
            <v>7.75</v>
          </cell>
          <cell r="D1296">
            <v>129950</v>
          </cell>
          <cell r="I1296">
            <v>1769</v>
          </cell>
        </row>
        <row r="1297">
          <cell r="B1297">
            <v>7.75</v>
          </cell>
          <cell r="D1297">
            <v>111650</v>
          </cell>
          <cell r="I1297">
            <v>2970</v>
          </cell>
        </row>
        <row r="1298">
          <cell r="B1298">
            <v>7.75</v>
          </cell>
          <cell r="D1298">
            <v>65975</v>
          </cell>
          <cell r="I1298">
            <v>1253</v>
          </cell>
        </row>
        <row r="1299">
          <cell r="B1299">
            <v>7.75</v>
          </cell>
          <cell r="D1299">
            <v>88609</v>
          </cell>
          <cell r="I1299">
            <v>3212</v>
          </cell>
        </row>
        <row r="1300">
          <cell r="B1300">
            <v>7.75</v>
          </cell>
          <cell r="D1300">
            <v>75810</v>
          </cell>
          <cell r="I1300">
            <v>2473</v>
          </cell>
        </row>
        <row r="1301">
          <cell r="B1301">
            <v>7.75</v>
          </cell>
          <cell r="D1301">
            <v>72427</v>
          </cell>
          <cell r="I1301">
            <v>2534</v>
          </cell>
        </row>
        <row r="1302">
          <cell r="B1302">
            <v>7.75</v>
          </cell>
          <cell r="D1302">
            <v>221422</v>
          </cell>
          <cell r="I1302">
            <v>6194</v>
          </cell>
        </row>
        <row r="1303">
          <cell r="B1303">
            <v>7.75</v>
          </cell>
          <cell r="D1303">
            <v>131442</v>
          </cell>
          <cell r="I1303">
            <v>2957</v>
          </cell>
        </row>
        <row r="1304">
          <cell r="B1304">
            <v>7.75</v>
          </cell>
          <cell r="D1304">
            <v>89594</v>
          </cell>
          <cell r="I1304">
            <v>3023</v>
          </cell>
        </row>
        <row r="1305">
          <cell r="B1305">
            <v>7.75</v>
          </cell>
          <cell r="D1305">
            <v>57103</v>
          </cell>
          <cell r="I1305">
            <v>1927</v>
          </cell>
        </row>
        <row r="1306">
          <cell r="B1306">
            <v>7.75</v>
          </cell>
          <cell r="D1306">
            <v>94516</v>
          </cell>
          <cell r="I1306">
            <v>3032</v>
          </cell>
        </row>
        <row r="1307">
          <cell r="B1307">
            <v>7.75</v>
          </cell>
          <cell r="D1307">
            <v>74786</v>
          </cell>
          <cell r="I1307">
            <v>1963</v>
          </cell>
        </row>
        <row r="1308">
          <cell r="B1308">
            <v>7.75</v>
          </cell>
          <cell r="D1308">
            <v>32500</v>
          </cell>
          <cell r="I1308">
            <v>1096</v>
          </cell>
        </row>
        <row r="1309">
          <cell r="B1309">
            <v>7.75</v>
          </cell>
          <cell r="D1309">
            <v>97531</v>
          </cell>
          <cell r="I1309">
            <v>3413</v>
          </cell>
        </row>
        <row r="1310">
          <cell r="B1310">
            <v>7.75</v>
          </cell>
          <cell r="D1310">
            <v>79700</v>
          </cell>
          <cell r="I1310">
            <v>3088</v>
          </cell>
        </row>
        <row r="1311">
          <cell r="B1311">
            <v>7.85</v>
          </cell>
          <cell r="D1311">
            <v>112905</v>
          </cell>
          <cell r="I1311">
            <v>282</v>
          </cell>
        </row>
        <row r="1312">
          <cell r="B1312">
            <v>7.85</v>
          </cell>
          <cell r="D1312">
            <v>138050</v>
          </cell>
          <cell r="I1312">
            <v>797</v>
          </cell>
        </row>
        <row r="1313">
          <cell r="B1313">
            <v>7.875</v>
          </cell>
          <cell r="D1313">
            <v>91563</v>
          </cell>
          <cell r="I1313">
            <v>686</v>
          </cell>
        </row>
        <row r="1314">
          <cell r="B1314">
            <v>7.875</v>
          </cell>
          <cell r="D1314">
            <v>117156</v>
          </cell>
          <cell r="I1314">
            <v>4100</v>
          </cell>
        </row>
        <row r="1315">
          <cell r="B1315">
            <v>7.875</v>
          </cell>
          <cell r="D1315">
            <v>118638</v>
          </cell>
          <cell r="I1315">
            <v>4004</v>
          </cell>
        </row>
        <row r="1316">
          <cell r="B1316">
            <v>7.875</v>
          </cell>
          <cell r="D1316">
            <v>113881</v>
          </cell>
          <cell r="I1316">
            <v>3558</v>
          </cell>
        </row>
        <row r="1317">
          <cell r="B1317">
            <v>7.875</v>
          </cell>
          <cell r="D1317">
            <v>103279</v>
          </cell>
          <cell r="I1317">
            <v>3614</v>
          </cell>
        </row>
        <row r="1318">
          <cell r="B1318">
            <v>7.875</v>
          </cell>
          <cell r="D1318">
            <v>186367</v>
          </cell>
          <cell r="I1318">
            <v>4333</v>
          </cell>
        </row>
        <row r="1319">
          <cell r="B1319">
            <v>7.875</v>
          </cell>
          <cell r="D1319">
            <v>177493</v>
          </cell>
          <cell r="I1319">
            <v>1553</v>
          </cell>
        </row>
        <row r="1320">
          <cell r="B1320">
            <v>7.875</v>
          </cell>
          <cell r="D1320">
            <v>182043</v>
          </cell>
          <cell r="I1320">
            <v>2730</v>
          </cell>
        </row>
        <row r="1321">
          <cell r="B1321">
            <v>7.875</v>
          </cell>
          <cell r="D1321">
            <v>216601</v>
          </cell>
          <cell r="I1321">
            <v>2707</v>
          </cell>
        </row>
        <row r="1322">
          <cell r="B1322">
            <v>7.875</v>
          </cell>
          <cell r="D1322">
            <v>145700</v>
          </cell>
          <cell r="I1322">
            <v>3278</v>
          </cell>
        </row>
        <row r="1323">
          <cell r="B1323">
            <v>7.875</v>
          </cell>
          <cell r="D1323">
            <v>162450</v>
          </cell>
          <cell r="I1323">
            <v>4711</v>
          </cell>
        </row>
        <row r="1324">
          <cell r="B1324">
            <v>7.875</v>
          </cell>
          <cell r="D1324">
            <v>98455</v>
          </cell>
          <cell r="I1324">
            <v>3637</v>
          </cell>
        </row>
        <row r="1325">
          <cell r="B1325">
            <v>7.875</v>
          </cell>
          <cell r="D1325">
            <v>82845</v>
          </cell>
          <cell r="I1325">
            <v>2796</v>
          </cell>
        </row>
        <row r="1326">
          <cell r="B1326">
            <v>7.875</v>
          </cell>
          <cell r="D1326">
            <v>165095</v>
          </cell>
          <cell r="I1326">
            <v>3921</v>
          </cell>
        </row>
        <row r="1327">
          <cell r="B1327">
            <v>7.875</v>
          </cell>
          <cell r="D1327">
            <v>149883</v>
          </cell>
          <cell r="I1327">
            <v>4683</v>
          </cell>
        </row>
        <row r="1328">
          <cell r="B1328">
            <v>7.875</v>
          </cell>
          <cell r="D1328">
            <v>49227</v>
          </cell>
          <cell r="I1328">
            <v>1476</v>
          </cell>
        </row>
        <row r="1329">
          <cell r="B1329">
            <v>7.875</v>
          </cell>
          <cell r="D1329">
            <v>62689</v>
          </cell>
          <cell r="I1329">
            <v>1959</v>
          </cell>
        </row>
        <row r="1330">
          <cell r="B1330">
            <v>7.875</v>
          </cell>
          <cell r="D1330">
            <v>53165</v>
          </cell>
          <cell r="I1330">
            <v>807</v>
          </cell>
        </row>
        <row r="1331">
          <cell r="B1331">
            <v>7.875</v>
          </cell>
          <cell r="D1331">
            <v>42662</v>
          </cell>
          <cell r="I1331">
            <v>906</v>
          </cell>
        </row>
        <row r="1332">
          <cell r="B1332">
            <v>7.875</v>
          </cell>
          <cell r="D1332">
            <v>45239</v>
          </cell>
          <cell r="I1332">
            <v>1332</v>
          </cell>
        </row>
        <row r="1333">
          <cell r="B1333">
            <v>7.875</v>
          </cell>
          <cell r="D1333">
            <v>42597</v>
          </cell>
          <cell r="I1333">
            <v>1461</v>
          </cell>
        </row>
        <row r="1334">
          <cell r="B1334">
            <v>7.875</v>
          </cell>
          <cell r="D1334">
            <v>127737</v>
          </cell>
          <cell r="I1334">
            <v>3512</v>
          </cell>
        </row>
        <row r="1335">
          <cell r="B1335">
            <v>7.875</v>
          </cell>
          <cell r="D1335">
            <v>85310</v>
          </cell>
          <cell r="I1335">
            <v>2772</v>
          </cell>
        </row>
        <row r="1336">
          <cell r="B1336">
            <v>7.875</v>
          </cell>
          <cell r="D1336">
            <v>63995</v>
          </cell>
          <cell r="I1336">
            <v>1599</v>
          </cell>
        </row>
        <row r="1337">
          <cell r="B1337">
            <v>7.875</v>
          </cell>
          <cell r="D1337">
            <v>159727</v>
          </cell>
          <cell r="I1337">
            <v>1884</v>
          </cell>
        </row>
        <row r="1338">
          <cell r="B1338">
            <v>7.875</v>
          </cell>
          <cell r="D1338">
            <v>211120</v>
          </cell>
          <cell r="I1338">
            <v>5180</v>
          </cell>
        </row>
        <row r="1339">
          <cell r="B1339">
            <v>7.875</v>
          </cell>
          <cell r="D1339">
            <v>118044</v>
          </cell>
          <cell r="I1339">
            <v>3504</v>
          </cell>
        </row>
        <row r="1340">
          <cell r="B1340">
            <v>7.875</v>
          </cell>
          <cell r="D1340">
            <v>140692</v>
          </cell>
          <cell r="I1340">
            <v>703</v>
          </cell>
        </row>
        <row r="1341">
          <cell r="B1341">
            <v>7.875</v>
          </cell>
          <cell r="D1341">
            <v>74825</v>
          </cell>
          <cell r="I1341">
            <v>2151</v>
          </cell>
        </row>
        <row r="1342">
          <cell r="B1342">
            <v>7.875</v>
          </cell>
          <cell r="D1342">
            <v>110990</v>
          </cell>
          <cell r="I1342">
            <v>3884</v>
          </cell>
        </row>
        <row r="1343">
          <cell r="B1343">
            <v>7.875</v>
          </cell>
          <cell r="D1343">
            <v>91278</v>
          </cell>
          <cell r="I1343">
            <v>2738</v>
          </cell>
        </row>
        <row r="1344">
          <cell r="B1344">
            <v>7.875</v>
          </cell>
          <cell r="D1344">
            <v>70441</v>
          </cell>
          <cell r="I1344">
            <v>2025</v>
          </cell>
        </row>
        <row r="1345">
          <cell r="B1345">
            <v>7.875</v>
          </cell>
          <cell r="D1345">
            <v>128915</v>
          </cell>
          <cell r="I1345">
            <v>546</v>
          </cell>
        </row>
        <row r="1346">
          <cell r="B1346">
            <v>7.875</v>
          </cell>
          <cell r="D1346">
            <v>72462</v>
          </cell>
          <cell r="I1346">
            <v>2989</v>
          </cell>
        </row>
        <row r="1347">
          <cell r="B1347">
            <v>7.875</v>
          </cell>
          <cell r="D1347">
            <v>50599</v>
          </cell>
          <cell r="I1347">
            <v>974</v>
          </cell>
        </row>
        <row r="1348">
          <cell r="B1348">
            <v>7.875</v>
          </cell>
          <cell r="D1348">
            <v>134006</v>
          </cell>
          <cell r="I1348">
            <v>1172</v>
          </cell>
        </row>
        <row r="1349">
          <cell r="B1349">
            <v>7.875</v>
          </cell>
          <cell r="D1349">
            <v>154647</v>
          </cell>
          <cell r="I1349">
            <v>4726</v>
          </cell>
        </row>
        <row r="1350">
          <cell r="B1350">
            <v>7.875</v>
          </cell>
          <cell r="D1350">
            <v>133898</v>
          </cell>
          <cell r="I1350">
            <v>2737</v>
          </cell>
        </row>
        <row r="1351">
          <cell r="B1351">
            <v>7.875</v>
          </cell>
          <cell r="D1351">
            <v>203000</v>
          </cell>
          <cell r="I1351">
            <v>5824</v>
          </cell>
        </row>
        <row r="1352">
          <cell r="B1352">
            <v>7.875</v>
          </cell>
          <cell r="D1352">
            <v>193950</v>
          </cell>
          <cell r="I1352">
            <v>4216</v>
          </cell>
        </row>
        <row r="1353">
          <cell r="B1353">
            <v>7.875</v>
          </cell>
          <cell r="D1353">
            <v>60392</v>
          </cell>
          <cell r="I1353">
            <v>1585</v>
          </cell>
        </row>
        <row r="1354">
          <cell r="B1354">
            <v>7.875</v>
          </cell>
          <cell r="D1354">
            <v>156700</v>
          </cell>
          <cell r="I1354">
            <v>775</v>
          </cell>
        </row>
        <row r="1355">
          <cell r="B1355">
            <v>7.875</v>
          </cell>
          <cell r="D1355">
            <v>89992</v>
          </cell>
          <cell r="I1355">
            <v>2294</v>
          </cell>
        </row>
        <row r="1356">
          <cell r="B1356">
            <v>7.875</v>
          </cell>
          <cell r="D1356">
            <v>110680</v>
          </cell>
          <cell r="I1356">
            <v>2151</v>
          </cell>
        </row>
        <row r="1357">
          <cell r="B1357">
            <v>7.875</v>
          </cell>
          <cell r="D1357">
            <v>48111</v>
          </cell>
          <cell r="I1357">
            <v>1323</v>
          </cell>
        </row>
        <row r="1358">
          <cell r="B1358">
            <v>7.875</v>
          </cell>
          <cell r="D1358">
            <v>81257</v>
          </cell>
          <cell r="I1358">
            <v>2133</v>
          </cell>
        </row>
        <row r="1359">
          <cell r="B1359">
            <v>7.875</v>
          </cell>
          <cell r="D1359">
            <v>75404</v>
          </cell>
          <cell r="I1359">
            <v>1885</v>
          </cell>
        </row>
        <row r="1360">
          <cell r="B1360">
            <v>7.875</v>
          </cell>
          <cell r="D1360">
            <v>226446</v>
          </cell>
          <cell r="I1360">
            <v>5480</v>
          </cell>
        </row>
        <row r="1361">
          <cell r="B1361">
            <v>7.875</v>
          </cell>
          <cell r="D1361">
            <v>62980</v>
          </cell>
          <cell r="I1361">
            <v>1417</v>
          </cell>
        </row>
        <row r="1362">
          <cell r="B1362">
            <v>7.875</v>
          </cell>
          <cell r="D1362">
            <v>93532</v>
          </cell>
          <cell r="I1362">
            <v>2385</v>
          </cell>
        </row>
        <row r="1363">
          <cell r="B1363">
            <v>7.875</v>
          </cell>
          <cell r="D1363">
            <v>112230</v>
          </cell>
          <cell r="I1363">
            <v>2946</v>
          </cell>
        </row>
        <row r="1364">
          <cell r="B1364">
            <v>7.875</v>
          </cell>
          <cell r="D1364">
            <v>119433</v>
          </cell>
          <cell r="I1364">
            <v>4090</v>
          </cell>
        </row>
        <row r="1365">
          <cell r="B1365">
            <v>7.875</v>
          </cell>
          <cell r="D1365">
            <v>88568</v>
          </cell>
          <cell r="I1365">
            <v>3210</v>
          </cell>
        </row>
        <row r="1366">
          <cell r="B1366">
            <v>7.875</v>
          </cell>
          <cell r="D1366">
            <v>64122</v>
          </cell>
          <cell r="I1366">
            <v>2224</v>
          </cell>
        </row>
        <row r="1367">
          <cell r="B1367">
            <v>7.9</v>
          </cell>
          <cell r="D1367">
            <v>119314</v>
          </cell>
          <cell r="I1367">
            <v>596</v>
          </cell>
        </row>
        <row r="1368">
          <cell r="B1368">
            <v>7.9</v>
          </cell>
          <cell r="D1368">
            <v>172296</v>
          </cell>
          <cell r="I1368">
            <v>1506</v>
          </cell>
        </row>
        <row r="1369">
          <cell r="B1369">
            <v>8</v>
          </cell>
          <cell r="D1369">
            <v>51096</v>
          </cell>
          <cell r="I1369">
            <v>1341</v>
          </cell>
        </row>
        <row r="1370">
          <cell r="B1370">
            <v>8</v>
          </cell>
          <cell r="D1370">
            <v>90578</v>
          </cell>
          <cell r="I1370">
            <v>2727</v>
          </cell>
        </row>
        <row r="1371">
          <cell r="B1371">
            <v>8</v>
          </cell>
          <cell r="D1371">
            <v>75711</v>
          </cell>
          <cell r="I1371">
            <v>2271</v>
          </cell>
        </row>
        <row r="1372">
          <cell r="B1372">
            <v>8</v>
          </cell>
          <cell r="D1372">
            <v>84333</v>
          </cell>
          <cell r="I1372">
            <v>2213</v>
          </cell>
        </row>
        <row r="1373">
          <cell r="B1373">
            <v>8</v>
          </cell>
          <cell r="D1373">
            <v>66465</v>
          </cell>
          <cell r="I1373">
            <v>1827</v>
          </cell>
        </row>
        <row r="1374">
          <cell r="B1374">
            <v>8</v>
          </cell>
          <cell r="D1374">
            <v>41595</v>
          </cell>
          <cell r="I1374">
            <v>1143</v>
          </cell>
        </row>
        <row r="1375">
          <cell r="B1375">
            <v>8</v>
          </cell>
          <cell r="D1375">
            <v>128189</v>
          </cell>
          <cell r="I1375">
            <v>5608</v>
          </cell>
        </row>
        <row r="1376">
          <cell r="B1376">
            <v>8</v>
          </cell>
          <cell r="D1376">
            <v>103537</v>
          </cell>
          <cell r="I1376">
            <v>2847</v>
          </cell>
        </row>
        <row r="1377">
          <cell r="B1377">
            <v>8</v>
          </cell>
          <cell r="D1377">
            <v>79748</v>
          </cell>
          <cell r="I1377">
            <v>2691</v>
          </cell>
        </row>
        <row r="1378">
          <cell r="B1378">
            <v>8</v>
          </cell>
          <cell r="D1378">
            <v>136852</v>
          </cell>
          <cell r="I1378">
            <v>3421</v>
          </cell>
        </row>
        <row r="1379">
          <cell r="B1379">
            <v>8</v>
          </cell>
          <cell r="D1379">
            <v>242838</v>
          </cell>
          <cell r="I1379">
            <v>1217</v>
          </cell>
        </row>
        <row r="1380">
          <cell r="B1380">
            <v>8</v>
          </cell>
          <cell r="D1380">
            <v>79291</v>
          </cell>
          <cell r="I1380">
            <v>2477</v>
          </cell>
        </row>
        <row r="1381">
          <cell r="B1381">
            <v>8</v>
          </cell>
          <cell r="D1381">
            <v>83256</v>
          </cell>
          <cell r="I1381">
            <v>1248</v>
          </cell>
        </row>
        <row r="1382">
          <cell r="B1382">
            <v>8</v>
          </cell>
          <cell r="D1382">
            <v>113981</v>
          </cell>
          <cell r="I1382">
            <v>4131</v>
          </cell>
        </row>
        <row r="1383">
          <cell r="B1383">
            <v>8</v>
          </cell>
          <cell r="D1383">
            <v>78300</v>
          </cell>
          <cell r="I1383">
            <v>2251</v>
          </cell>
        </row>
        <row r="1384">
          <cell r="B1384">
            <v>8</v>
          </cell>
          <cell r="D1384">
            <v>101900</v>
          </cell>
          <cell r="I1384">
            <v>2165</v>
          </cell>
        </row>
        <row r="1385">
          <cell r="B1385">
            <v>8</v>
          </cell>
          <cell r="D1385">
            <v>82570</v>
          </cell>
          <cell r="I1385">
            <v>3096</v>
          </cell>
        </row>
        <row r="1386">
          <cell r="B1386">
            <v>8</v>
          </cell>
          <cell r="D1386">
            <v>82603</v>
          </cell>
          <cell r="I1386">
            <v>2787</v>
          </cell>
        </row>
        <row r="1387">
          <cell r="B1387">
            <v>8</v>
          </cell>
          <cell r="D1387">
            <v>142759</v>
          </cell>
          <cell r="I1387">
            <v>4818</v>
          </cell>
        </row>
        <row r="1388">
          <cell r="B1388">
            <v>8</v>
          </cell>
          <cell r="D1388">
            <v>119008</v>
          </cell>
          <cell r="I1388">
            <v>4016</v>
          </cell>
        </row>
        <row r="1389">
          <cell r="B1389">
            <v>8</v>
          </cell>
          <cell r="D1389">
            <v>81717</v>
          </cell>
          <cell r="I1389">
            <v>2860</v>
          </cell>
        </row>
        <row r="1390">
          <cell r="B1390">
            <v>8</v>
          </cell>
          <cell r="D1390">
            <v>106160</v>
          </cell>
          <cell r="I1390">
            <v>3981</v>
          </cell>
        </row>
        <row r="1391">
          <cell r="B1391">
            <v>8</v>
          </cell>
          <cell r="D1391">
            <v>118958</v>
          </cell>
          <cell r="I1391">
            <v>5204</v>
          </cell>
        </row>
        <row r="1392">
          <cell r="B1392">
            <v>8</v>
          </cell>
          <cell r="D1392">
            <v>90578</v>
          </cell>
          <cell r="I1392">
            <v>3470</v>
          </cell>
        </row>
        <row r="1393">
          <cell r="B1393">
            <v>8</v>
          </cell>
          <cell r="D1393">
            <v>93532</v>
          </cell>
          <cell r="I1393">
            <v>2338</v>
          </cell>
        </row>
        <row r="1394">
          <cell r="B1394">
            <v>8</v>
          </cell>
          <cell r="D1394">
            <v>131341</v>
          </cell>
          <cell r="I1394">
            <v>4761</v>
          </cell>
        </row>
        <row r="1395">
          <cell r="B1395">
            <v>8</v>
          </cell>
          <cell r="D1395">
            <v>35525</v>
          </cell>
          <cell r="I1395">
            <v>1243</v>
          </cell>
        </row>
        <row r="1396">
          <cell r="B1396">
            <v>8</v>
          </cell>
          <cell r="D1396">
            <v>67515</v>
          </cell>
          <cell r="I1396">
            <v>2449</v>
          </cell>
        </row>
        <row r="1397">
          <cell r="B1397">
            <v>8</v>
          </cell>
          <cell r="D1397">
            <v>75056</v>
          </cell>
          <cell r="I1397">
            <v>2791</v>
          </cell>
        </row>
        <row r="1398">
          <cell r="B1398">
            <v>8</v>
          </cell>
          <cell r="D1398">
            <v>84234</v>
          </cell>
          <cell r="I1398">
            <v>2821</v>
          </cell>
        </row>
        <row r="1399">
          <cell r="B1399">
            <v>8</v>
          </cell>
          <cell r="D1399">
            <v>118047</v>
          </cell>
          <cell r="I1399">
            <v>1850</v>
          </cell>
        </row>
        <row r="1400">
          <cell r="B1400">
            <v>8</v>
          </cell>
          <cell r="D1400">
            <v>132914</v>
          </cell>
          <cell r="I1400">
            <v>4818</v>
          </cell>
        </row>
        <row r="1401">
          <cell r="B1401">
            <v>8</v>
          </cell>
          <cell r="D1401">
            <v>106232</v>
          </cell>
          <cell r="I1401">
            <v>3054</v>
          </cell>
        </row>
        <row r="1402">
          <cell r="B1402">
            <v>8</v>
          </cell>
          <cell r="D1402">
            <v>79373</v>
          </cell>
          <cell r="I1402">
            <v>2877</v>
          </cell>
        </row>
        <row r="1403">
          <cell r="B1403">
            <v>8</v>
          </cell>
          <cell r="D1403">
            <v>118937</v>
          </cell>
          <cell r="I1403">
            <v>4311</v>
          </cell>
        </row>
        <row r="1404">
          <cell r="B1404">
            <v>8</v>
          </cell>
          <cell r="D1404">
            <v>167373</v>
          </cell>
          <cell r="I1404">
            <v>6694</v>
          </cell>
        </row>
        <row r="1405">
          <cell r="B1405">
            <v>8</v>
          </cell>
          <cell r="D1405">
            <v>166409</v>
          </cell>
          <cell r="I1405">
            <v>6772</v>
          </cell>
        </row>
        <row r="1406">
          <cell r="B1406">
            <v>8</v>
          </cell>
          <cell r="D1406">
            <v>86724</v>
          </cell>
          <cell r="I1406">
            <v>975</v>
          </cell>
        </row>
        <row r="1407">
          <cell r="B1407">
            <v>8</v>
          </cell>
          <cell r="D1407">
            <v>37412</v>
          </cell>
          <cell r="I1407">
            <v>878</v>
          </cell>
        </row>
        <row r="1408">
          <cell r="B1408">
            <v>8</v>
          </cell>
          <cell r="D1408">
            <v>98658</v>
          </cell>
          <cell r="I1408">
            <v>3473</v>
          </cell>
        </row>
        <row r="1409">
          <cell r="B1409">
            <v>8</v>
          </cell>
          <cell r="D1409">
            <v>177440</v>
          </cell>
          <cell r="I1409">
            <v>3451</v>
          </cell>
        </row>
        <row r="1410">
          <cell r="B1410">
            <v>8</v>
          </cell>
          <cell r="D1410">
            <v>123982</v>
          </cell>
          <cell r="I1410">
            <v>4339</v>
          </cell>
        </row>
        <row r="1411">
          <cell r="B1411">
            <v>8</v>
          </cell>
          <cell r="D1411">
            <v>89195</v>
          </cell>
          <cell r="I1411">
            <v>1650</v>
          </cell>
        </row>
        <row r="1412">
          <cell r="B1412">
            <v>8</v>
          </cell>
          <cell r="D1412">
            <v>188485</v>
          </cell>
          <cell r="I1412">
            <v>5418</v>
          </cell>
        </row>
        <row r="1413">
          <cell r="B1413">
            <v>8</v>
          </cell>
          <cell r="D1413">
            <v>168667</v>
          </cell>
          <cell r="I1413">
            <v>5692</v>
          </cell>
        </row>
        <row r="1414">
          <cell r="B1414">
            <v>8</v>
          </cell>
          <cell r="D1414">
            <v>57049</v>
          </cell>
          <cell r="I1414">
            <v>2139</v>
          </cell>
        </row>
        <row r="1415">
          <cell r="B1415">
            <v>8</v>
          </cell>
          <cell r="D1415">
            <v>147784</v>
          </cell>
          <cell r="I1415">
            <v>4872</v>
          </cell>
        </row>
        <row r="1416">
          <cell r="B1416">
            <v>8</v>
          </cell>
          <cell r="D1416">
            <v>135867</v>
          </cell>
          <cell r="I1416">
            <v>4775</v>
          </cell>
        </row>
        <row r="1417">
          <cell r="B1417">
            <v>8</v>
          </cell>
          <cell r="D1417">
            <v>157300</v>
          </cell>
          <cell r="I1417">
            <v>6292</v>
          </cell>
        </row>
        <row r="1418">
          <cell r="B1418">
            <v>8</v>
          </cell>
          <cell r="D1418">
            <v>140882</v>
          </cell>
          <cell r="I1418">
            <v>5283</v>
          </cell>
        </row>
        <row r="1419">
          <cell r="B1419">
            <v>8</v>
          </cell>
          <cell r="D1419">
            <v>191835</v>
          </cell>
          <cell r="I1419">
            <v>7433</v>
          </cell>
        </row>
        <row r="1420">
          <cell r="B1420">
            <v>8</v>
          </cell>
          <cell r="D1420">
            <v>129972</v>
          </cell>
          <cell r="I1420">
            <v>5158</v>
          </cell>
        </row>
        <row r="1421">
          <cell r="B1421">
            <v>8</v>
          </cell>
          <cell r="D1421">
            <v>56552</v>
          </cell>
          <cell r="I1421">
            <v>848</v>
          </cell>
        </row>
        <row r="1422">
          <cell r="B1422">
            <v>8</v>
          </cell>
          <cell r="D1422">
            <v>27550</v>
          </cell>
          <cell r="I1422">
            <v>137</v>
          </cell>
        </row>
        <row r="1423">
          <cell r="B1423">
            <v>8</v>
          </cell>
          <cell r="D1423">
            <v>85813</v>
          </cell>
          <cell r="I1423">
            <v>2788</v>
          </cell>
        </row>
        <row r="1424">
          <cell r="B1424">
            <v>8</v>
          </cell>
          <cell r="D1424">
            <v>63398</v>
          </cell>
          <cell r="I1424">
            <v>2694</v>
          </cell>
        </row>
        <row r="1425">
          <cell r="B1425">
            <v>8</v>
          </cell>
          <cell r="D1425">
            <v>117750</v>
          </cell>
          <cell r="I1425">
            <v>825</v>
          </cell>
        </row>
        <row r="1426">
          <cell r="B1426">
            <v>8</v>
          </cell>
          <cell r="D1426">
            <v>148880</v>
          </cell>
          <cell r="I1426">
            <v>5545</v>
          </cell>
        </row>
        <row r="1427">
          <cell r="B1427">
            <v>8</v>
          </cell>
          <cell r="D1427">
            <v>105297</v>
          </cell>
          <cell r="I1427">
            <v>4152</v>
          </cell>
        </row>
        <row r="1428">
          <cell r="B1428">
            <v>8</v>
          </cell>
          <cell r="D1428">
            <v>59073</v>
          </cell>
          <cell r="I1428">
            <v>1919</v>
          </cell>
        </row>
        <row r="1429">
          <cell r="B1429">
            <v>8</v>
          </cell>
          <cell r="D1429">
            <v>74727</v>
          </cell>
          <cell r="I1429">
            <v>245</v>
          </cell>
        </row>
        <row r="1430">
          <cell r="B1430">
            <v>8</v>
          </cell>
          <cell r="D1430">
            <v>54568</v>
          </cell>
          <cell r="I1430">
            <v>2046</v>
          </cell>
        </row>
        <row r="1431">
          <cell r="B1431">
            <v>8</v>
          </cell>
          <cell r="D1431">
            <v>28665</v>
          </cell>
          <cell r="I1431">
            <v>250</v>
          </cell>
        </row>
        <row r="1432">
          <cell r="B1432">
            <v>8</v>
          </cell>
          <cell r="D1432">
            <v>73950</v>
          </cell>
          <cell r="I1432">
            <v>2791</v>
          </cell>
        </row>
        <row r="1433">
          <cell r="B1433">
            <v>8</v>
          </cell>
          <cell r="D1433">
            <v>94141</v>
          </cell>
          <cell r="I1433">
            <v>2223</v>
          </cell>
        </row>
        <row r="1434">
          <cell r="B1434">
            <v>8</v>
          </cell>
          <cell r="D1434">
            <v>115192</v>
          </cell>
          <cell r="I1434">
            <v>3455</v>
          </cell>
        </row>
        <row r="1435">
          <cell r="B1435">
            <v>8</v>
          </cell>
          <cell r="D1435">
            <v>99114</v>
          </cell>
          <cell r="I1435">
            <v>3345</v>
          </cell>
        </row>
        <row r="1436">
          <cell r="B1436">
            <v>8</v>
          </cell>
          <cell r="D1436">
            <v>115963</v>
          </cell>
          <cell r="I1436">
            <v>3913</v>
          </cell>
        </row>
        <row r="1437">
          <cell r="B1437">
            <v>8</v>
          </cell>
          <cell r="D1437">
            <v>133117</v>
          </cell>
          <cell r="I1437">
            <v>3160</v>
          </cell>
        </row>
        <row r="1438">
          <cell r="B1438">
            <v>8</v>
          </cell>
          <cell r="D1438">
            <v>107043</v>
          </cell>
          <cell r="I1438">
            <v>4147</v>
          </cell>
        </row>
        <row r="1439">
          <cell r="B1439">
            <v>8</v>
          </cell>
          <cell r="D1439">
            <v>101409</v>
          </cell>
          <cell r="I1439">
            <v>1926</v>
          </cell>
        </row>
        <row r="1440">
          <cell r="B1440">
            <v>8</v>
          </cell>
          <cell r="D1440">
            <v>49735</v>
          </cell>
          <cell r="I1440">
            <v>724</v>
          </cell>
        </row>
        <row r="1441">
          <cell r="B1441">
            <v>8</v>
          </cell>
          <cell r="D1441">
            <v>124889</v>
          </cell>
          <cell r="I1441">
            <v>4271</v>
          </cell>
        </row>
        <row r="1442">
          <cell r="B1442">
            <v>8</v>
          </cell>
          <cell r="D1442">
            <v>92503</v>
          </cell>
          <cell r="I1442">
            <v>3237</v>
          </cell>
        </row>
        <row r="1443">
          <cell r="B1443">
            <v>8</v>
          </cell>
          <cell r="D1443">
            <v>115192</v>
          </cell>
          <cell r="I1443">
            <v>4893</v>
          </cell>
        </row>
        <row r="1444">
          <cell r="B1444">
            <v>8</v>
          </cell>
          <cell r="D1444">
            <v>126022</v>
          </cell>
          <cell r="I1444">
            <v>5040</v>
          </cell>
        </row>
        <row r="1445">
          <cell r="B1445">
            <v>8</v>
          </cell>
          <cell r="D1445">
            <v>88117</v>
          </cell>
          <cell r="I1445">
            <v>3194</v>
          </cell>
        </row>
        <row r="1446">
          <cell r="B1446">
            <v>8</v>
          </cell>
          <cell r="D1446">
            <v>128950</v>
          </cell>
          <cell r="I1446">
            <v>4674</v>
          </cell>
        </row>
        <row r="1447">
          <cell r="B1447">
            <v>8</v>
          </cell>
          <cell r="D1447">
            <v>124845</v>
          </cell>
          <cell r="I1447">
            <v>4552</v>
          </cell>
        </row>
        <row r="1448">
          <cell r="B1448">
            <v>8</v>
          </cell>
          <cell r="D1448">
            <v>126004</v>
          </cell>
          <cell r="I1448">
            <v>1890</v>
          </cell>
        </row>
        <row r="1449">
          <cell r="B1449">
            <v>8</v>
          </cell>
          <cell r="D1449">
            <v>92720</v>
          </cell>
          <cell r="I1449">
            <v>3592</v>
          </cell>
        </row>
        <row r="1450">
          <cell r="B1450">
            <v>8</v>
          </cell>
          <cell r="D1450">
            <v>190921</v>
          </cell>
          <cell r="I1450">
            <v>8119</v>
          </cell>
        </row>
        <row r="1451">
          <cell r="B1451">
            <v>8</v>
          </cell>
          <cell r="D1451">
            <v>147682</v>
          </cell>
          <cell r="I1451">
            <v>2953</v>
          </cell>
        </row>
        <row r="1452">
          <cell r="B1452">
            <v>8</v>
          </cell>
          <cell r="D1452">
            <v>74411</v>
          </cell>
          <cell r="I1452">
            <v>1596</v>
          </cell>
        </row>
        <row r="1453">
          <cell r="B1453">
            <v>8</v>
          </cell>
          <cell r="D1453">
            <v>106067</v>
          </cell>
          <cell r="I1453">
            <v>3951</v>
          </cell>
        </row>
        <row r="1454">
          <cell r="B1454">
            <v>8</v>
          </cell>
          <cell r="D1454">
            <v>166257</v>
          </cell>
          <cell r="I1454">
            <v>7273</v>
          </cell>
        </row>
        <row r="1455">
          <cell r="B1455">
            <v>8</v>
          </cell>
          <cell r="D1455">
            <v>112435</v>
          </cell>
          <cell r="I1455">
            <v>4497</v>
          </cell>
        </row>
        <row r="1456">
          <cell r="B1456">
            <v>8</v>
          </cell>
          <cell r="D1456">
            <v>78764</v>
          </cell>
          <cell r="I1456">
            <v>2953</v>
          </cell>
        </row>
        <row r="1457">
          <cell r="B1457">
            <v>8</v>
          </cell>
          <cell r="D1457">
            <v>44001</v>
          </cell>
          <cell r="I1457">
            <v>1500</v>
          </cell>
        </row>
        <row r="1458">
          <cell r="B1458">
            <v>8</v>
          </cell>
          <cell r="D1458">
            <v>42498</v>
          </cell>
          <cell r="I1458">
            <v>1434</v>
          </cell>
        </row>
        <row r="1459">
          <cell r="B1459">
            <v>8</v>
          </cell>
          <cell r="D1459">
            <v>216195</v>
          </cell>
          <cell r="I1459">
            <v>6485</v>
          </cell>
        </row>
        <row r="1460">
          <cell r="B1460">
            <v>8</v>
          </cell>
          <cell r="D1460">
            <v>133859</v>
          </cell>
          <cell r="I1460">
            <v>5856</v>
          </cell>
        </row>
        <row r="1461">
          <cell r="B1461">
            <v>8</v>
          </cell>
          <cell r="D1461">
            <v>87624</v>
          </cell>
          <cell r="I1461">
            <v>3285</v>
          </cell>
        </row>
        <row r="1462">
          <cell r="B1462">
            <v>8</v>
          </cell>
          <cell r="D1462">
            <v>68537</v>
          </cell>
          <cell r="I1462">
            <v>2227</v>
          </cell>
        </row>
        <row r="1463">
          <cell r="B1463">
            <v>8</v>
          </cell>
          <cell r="D1463">
            <v>95460</v>
          </cell>
          <cell r="I1463">
            <v>3269</v>
          </cell>
        </row>
        <row r="1464">
          <cell r="B1464">
            <v>8</v>
          </cell>
          <cell r="D1464">
            <v>69426</v>
          </cell>
          <cell r="I1464">
            <v>2777</v>
          </cell>
        </row>
        <row r="1465">
          <cell r="B1465">
            <v>8</v>
          </cell>
          <cell r="D1465">
            <v>35068</v>
          </cell>
          <cell r="I1465">
            <v>613</v>
          </cell>
        </row>
        <row r="1466">
          <cell r="B1466">
            <v>8</v>
          </cell>
          <cell r="D1466">
            <v>66474</v>
          </cell>
          <cell r="I1466">
            <v>2742</v>
          </cell>
        </row>
        <row r="1467">
          <cell r="B1467">
            <v>8</v>
          </cell>
          <cell r="D1467">
            <v>71750</v>
          </cell>
          <cell r="I1467">
            <v>1870</v>
          </cell>
        </row>
        <row r="1468">
          <cell r="B1468">
            <v>8</v>
          </cell>
          <cell r="D1468">
            <v>81961</v>
          </cell>
          <cell r="I1468">
            <v>3175</v>
          </cell>
        </row>
        <row r="1469">
          <cell r="B1469">
            <v>8</v>
          </cell>
          <cell r="D1469">
            <v>65383</v>
          </cell>
          <cell r="I1469">
            <v>2533</v>
          </cell>
        </row>
        <row r="1470">
          <cell r="B1470">
            <v>8</v>
          </cell>
          <cell r="D1470">
            <v>137910</v>
          </cell>
          <cell r="I1470">
            <v>4895</v>
          </cell>
        </row>
        <row r="1471">
          <cell r="B1471">
            <v>8</v>
          </cell>
          <cell r="D1471">
            <v>94418</v>
          </cell>
          <cell r="I1471">
            <v>3658</v>
          </cell>
        </row>
        <row r="1472">
          <cell r="B1472">
            <v>8</v>
          </cell>
          <cell r="D1472">
            <v>154475</v>
          </cell>
          <cell r="I1472">
            <v>5599</v>
          </cell>
        </row>
        <row r="1473">
          <cell r="B1473">
            <v>8</v>
          </cell>
          <cell r="D1473">
            <v>153062</v>
          </cell>
          <cell r="I1473">
            <v>4706</v>
          </cell>
        </row>
        <row r="1474">
          <cell r="B1474">
            <v>8</v>
          </cell>
          <cell r="D1474">
            <v>71050</v>
          </cell>
          <cell r="I1474">
            <v>2842</v>
          </cell>
        </row>
        <row r="1475">
          <cell r="B1475">
            <v>8</v>
          </cell>
          <cell r="D1475">
            <v>153300</v>
          </cell>
          <cell r="I1475">
            <v>5365</v>
          </cell>
        </row>
        <row r="1476">
          <cell r="B1476">
            <v>8</v>
          </cell>
          <cell r="D1476">
            <v>91928</v>
          </cell>
          <cell r="I1476">
            <v>2642</v>
          </cell>
        </row>
        <row r="1477">
          <cell r="B1477">
            <v>8</v>
          </cell>
          <cell r="D1477">
            <v>116150</v>
          </cell>
          <cell r="I1477">
            <v>5226</v>
          </cell>
        </row>
        <row r="1478">
          <cell r="B1478">
            <v>8.125</v>
          </cell>
          <cell r="D1478">
            <v>99502</v>
          </cell>
          <cell r="I1478">
            <v>2902</v>
          </cell>
        </row>
        <row r="1479">
          <cell r="B1479">
            <v>8.125</v>
          </cell>
          <cell r="D1479">
            <v>56119</v>
          </cell>
          <cell r="I1479">
            <v>1964</v>
          </cell>
        </row>
        <row r="1480">
          <cell r="B1480">
            <v>8.25</v>
          </cell>
          <cell r="D1480">
            <v>34459</v>
          </cell>
          <cell r="I1480">
            <v>818</v>
          </cell>
        </row>
        <row r="1481">
          <cell r="B1481">
            <v>8.25</v>
          </cell>
          <cell r="D1481">
            <v>126022</v>
          </cell>
          <cell r="I1481">
            <v>5355</v>
          </cell>
        </row>
        <row r="1482">
          <cell r="B1482">
            <v>8.25</v>
          </cell>
          <cell r="D1482">
            <v>89103</v>
          </cell>
          <cell r="I1482">
            <v>5528</v>
          </cell>
        </row>
        <row r="1483">
          <cell r="B1483">
            <v>8.25</v>
          </cell>
          <cell r="D1483">
            <v>134391</v>
          </cell>
          <cell r="I1483">
            <v>5038</v>
          </cell>
        </row>
        <row r="1484">
          <cell r="B1484">
            <v>8.25</v>
          </cell>
          <cell r="D1484">
            <v>72856</v>
          </cell>
          <cell r="I1484">
            <v>2276</v>
          </cell>
        </row>
        <row r="1485">
          <cell r="B1485">
            <v>8.25</v>
          </cell>
          <cell r="D1485">
            <v>111155</v>
          </cell>
          <cell r="I1485">
            <v>2500</v>
          </cell>
        </row>
        <row r="1486">
          <cell r="B1486">
            <v>8.25</v>
          </cell>
          <cell r="D1486">
            <v>155053</v>
          </cell>
          <cell r="I1486">
            <v>4651</v>
          </cell>
        </row>
        <row r="1487">
          <cell r="B1487">
            <v>8.25</v>
          </cell>
          <cell r="D1487">
            <v>129960</v>
          </cell>
          <cell r="I1487">
            <v>4223</v>
          </cell>
        </row>
        <row r="1488">
          <cell r="B1488">
            <v>8.25</v>
          </cell>
          <cell r="D1488">
            <v>88609</v>
          </cell>
          <cell r="I1488">
            <v>886</v>
          </cell>
        </row>
        <row r="1489">
          <cell r="B1489">
            <v>8.25</v>
          </cell>
          <cell r="D1489">
            <v>102058</v>
          </cell>
          <cell r="I1489">
            <v>1530</v>
          </cell>
        </row>
        <row r="1490">
          <cell r="B1490">
            <v>8.25</v>
          </cell>
          <cell r="D1490">
            <v>105346</v>
          </cell>
          <cell r="I1490">
            <v>1580</v>
          </cell>
        </row>
        <row r="1491">
          <cell r="B1491">
            <v>8.25</v>
          </cell>
          <cell r="D1491">
            <v>100244</v>
          </cell>
          <cell r="I1491">
            <v>2882</v>
          </cell>
        </row>
        <row r="1492">
          <cell r="B1492">
            <v>8.25</v>
          </cell>
          <cell r="D1492">
            <v>39382</v>
          </cell>
          <cell r="I1492">
            <v>4</v>
          </cell>
        </row>
        <row r="1493">
          <cell r="B1493">
            <v>8.25</v>
          </cell>
          <cell r="D1493">
            <v>135769</v>
          </cell>
          <cell r="I1493">
            <v>950</v>
          </cell>
        </row>
        <row r="1494">
          <cell r="B1494">
            <v>8.25</v>
          </cell>
          <cell r="D1494">
            <v>117946</v>
          </cell>
          <cell r="I1494">
            <v>3788</v>
          </cell>
        </row>
        <row r="1495">
          <cell r="B1495">
            <v>8.25</v>
          </cell>
          <cell r="D1495">
            <v>136261</v>
          </cell>
          <cell r="I1495">
            <v>5791</v>
          </cell>
        </row>
        <row r="1496">
          <cell r="B1496">
            <v>8.25</v>
          </cell>
          <cell r="D1496">
            <v>79256</v>
          </cell>
          <cell r="I1496">
            <v>3467</v>
          </cell>
        </row>
        <row r="1497">
          <cell r="B1497">
            <v>8.25</v>
          </cell>
          <cell r="D1497">
            <v>60124</v>
          </cell>
          <cell r="I1497">
            <v>450</v>
          </cell>
        </row>
        <row r="1498">
          <cell r="B1498">
            <v>8.25</v>
          </cell>
          <cell r="D1498">
            <v>96222</v>
          </cell>
          <cell r="I1498">
            <v>4450</v>
          </cell>
        </row>
        <row r="1499">
          <cell r="B1499">
            <v>8.25</v>
          </cell>
          <cell r="D1499">
            <v>115557</v>
          </cell>
          <cell r="I1499">
            <v>5344</v>
          </cell>
        </row>
        <row r="1500">
          <cell r="B1500">
            <v>8.375</v>
          </cell>
          <cell r="D1500">
            <v>121001</v>
          </cell>
          <cell r="I1500">
            <v>2985</v>
          </cell>
        </row>
        <row r="1501">
          <cell r="B1501">
            <v>8.375</v>
          </cell>
          <cell r="D1501">
            <v>81352</v>
          </cell>
          <cell r="I1501">
            <v>3477</v>
          </cell>
        </row>
        <row r="1502">
          <cell r="B1502">
            <v>8.375</v>
          </cell>
          <cell r="D1502">
            <v>55444</v>
          </cell>
          <cell r="I1502">
            <v>2217</v>
          </cell>
        </row>
        <row r="1503">
          <cell r="B1503">
            <v>8.375</v>
          </cell>
          <cell r="D1503">
            <v>142612</v>
          </cell>
          <cell r="I1503">
            <v>2495</v>
          </cell>
        </row>
        <row r="1504">
          <cell r="B1504">
            <v>8.375</v>
          </cell>
          <cell r="D1504">
            <v>123954</v>
          </cell>
          <cell r="I1504">
            <v>1239</v>
          </cell>
        </row>
        <row r="1505">
          <cell r="B1505">
            <v>8.375</v>
          </cell>
          <cell r="D1505">
            <v>112238</v>
          </cell>
          <cell r="I1505">
            <v>1402</v>
          </cell>
        </row>
        <row r="1506">
          <cell r="B1506">
            <v>8.375</v>
          </cell>
          <cell r="D1506">
            <v>67027</v>
          </cell>
          <cell r="I1506">
            <v>1987</v>
          </cell>
        </row>
        <row r="1507">
          <cell r="B1507">
            <v>8.375</v>
          </cell>
          <cell r="D1507">
            <v>132914</v>
          </cell>
          <cell r="I1507">
            <v>5482</v>
          </cell>
        </row>
        <row r="1508">
          <cell r="B1508">
            <v>8.375</v>
          </cell>
          <cell r="D1508">
            <v>167373</v>
          </cell>
          <cell r="I1508">
            <v>1959</v>
          </cell>
        </row>
        <row r="1509">
          <cell r="B1509">
            <v>8.5</v>
          </cell>
          <cell r="D1509">
            <v>178350</v>
          </cell>
          <cell r="I1509">
            <v>7579</v>
          </cell>
        </row>
        <row r="1510">
          <cell r="B1510">
            <v>8.5</v>
          </cell>
          <cell r="D1510">
            <v>59377</v>
          </cell>
          <cell r="I1510">
            <v>1878</v>
          </cell>
        </row>
        <row r="1511">
          <cell r="B1511">
            <v>8.5</v>
          </cell>
          <cell r="D1511">
            <v>80364</v>
          </cell>
          <cell r="I1511">
            <v>3013</v>
          </cell>
        </row>
        <row r="1512">
          <cell r="B1512">
            <v>8.5</v>
          </cell>
          <cell r="D1512">
            <v>73939</v>
          </cell>
          <cell r="I1512">
            <v>2772</v>
          </cell>
        </row>
        <row r="1513">
          <cell r="B1513">
            <v>8.5</v>
          </cell>
          <cell r="D1513">
            <v>102885</v>
          </cell>
          <cell r="I1513">
            <v>5144</v>
          </cell>
        </row>
        <row r="1514">
          <cell r="B1514">
            <v>8.5</v>
          </cell>
          <cell r="D1514">
            <v>46943</v>
          </cell>
          <cell r="I1514">
            <v>1114</v>
          </cell>
        </row>
        <row r="1515">
          <cell r="B1515">
            <v>8.5</v>
          </cell>
          <cell r="D1515">
            <v>78764</v>
          </cell>
          <cell r="I1515">
            <v>3249</v>
          </cell>
        </row>
        <row r="1516">
          <cell r="B1516">
            <v>8.5</v>
          </cell>
          <cell r="D1516">
            <v>57118</v>
          </cell>
          <cell r="I1516">
            <v>979</v>
          </cell>
        </row>
        <row r="1517">
          <cell r="B1517">
            <v>8.5</v>
          </cell>
          <cell r="D1517">
            <v>73350</v>
          </cell>
          <cell r="I1517">
            <v>733</v>
          </cell>
        </row>
        <row r="1518">
          <cell r="B1518">
            <v>8.5</v>
          </cell>
          <cell r="D1518">
            <v>106651</v>
          </cell>
          <cell r="I1518">
            <v>5199</v>
          </cell>
        </row>
        <row r="1519">
          <cell r="B1519">
            <v>8.5</v>
          </cell>
          <cell r="D1519">
            <v>172550</v>
          </cell>
          <cell r="I1519">
            <v>7117</v>
          </cell>
        </row>
        <row r="1520">
          <cell r="B1520">
            <v>8.5</v>
          </cell>
          <cell r="D1520">
            <v>79350</v>
          </cell>
          <cell r="I1520">
            <v>3174</v>
          </cell>
        </row>
        <row r="1521">
          <cell r="B1521">
            <v>8.5</v>
          </cell>
          <cell r="D1521">
            <v>112610</v>
          </cell>
          <cell r="I1521">
            <v>5208</v>
          </cell>
        </row>
        <row r="1522">
          <cell r="B1522">
            <v>8.5</v>
          </cell>
          <cell r="D1522">
            <v>41970</v>
          </cell>
          <cell r="I1522">
            <v>1678</v>
          </cell>
        </row>
        <row r="1523">
          <cell r="B1523">
            <v>8.5</v>
          </cell>
          <cell r="D1523">
            <v>57398</v>
          </cell>
          <cell r="I1523">
            <v>2439</v>
          </cell>
        </row>
        <row r="1524">
          <cell r="B1524">
            <v>8.5</v>
          </cell>
          <cell r="D1524">
            <v>136872</v>
          </cell>
          <cell r="I1524">
            <v>5988</v>
          </cell>
        </row>
        <row r="1525">
          <cell r="B1525">
            <v>8.5</v>
          </cell>
          <cell r="D1525">
            <v>103909</v>
          </cell>
          <cell r="I1525">
            <v>6452</v>
          </cell>
        </row>
        <row r="1526">
          <cell r="B1526">
            <v>9</v>
          </cell>
          <cell r="D1526">
            <v>133346</v>
          </cell>
          <cell r="I1526">
            <v>6500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onsumerConfusionPublic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nsumerConfusionConfidential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ConsumerConfusionConfidential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ConsumerConfusionPublic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Bob Hall" refreshedDate="39938.7649318287" createdVersion="1" refreshedVersion="3" recordCount="137" upgradeOnRefresh="1">
  <cacheSource type="worksheet">
    <worksheetSource ref="I3:J140" sheet="tabulated" r:id="rId2"/>
  </cacheSource>
  <cacheFields count="2">
    <cacheField name="Value" numFmtId="0">
      <sharedItems containsSemiMixedTypes="0" containsString="0" containsNumber="1" minValue="96.125" maxValue="104"/>
    </cacheField>
    <cacheField name="Rate" numFmtId="0">
      <sharedItems containsSemiMixedTypes="0" containsString="0" containsNumber="1" minValue="7.4999999999999997E-2" maxValue="9.8750000000000004E-2" count="20">
        <n v="9.8750000000000004E-2"/>
        <n v="9.7500000000000003E-2"/>
        <n v="9.6250000000000002E-2"/>
        <n v="9.5000000000000001E-2"/>
        <n v="9.375E-2"/>
        <n v="9.2499999999999999E-2"/>
        <n v="9.1249999999999998E-2"/>
        <n v="0.09"/>
        <n v="8.8749999999999996E-2"/>
        <n v="8.7499999999999994E-2"/>
        <n v="8.6249999999999993E-2"/>
        <n v="8.5000000000000006E-2"/>
        <n v="8.3750000000000005E-2"/>
        <n v="8.2500000000000004E-2"/>
        <n v="8.1250000000000003E-2"/>
        <n v="0.08"/>
        <n v="7.8750000000000001E-2"/>
        <n v="7.7499999999999999E-2"/>
        <n v="7.6249999999999998E-2"/>
        <n v="7.4999999999999997E-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ob Hall" refreshedDate="40208.577574537034" createdVersion="3" refreshedVersion="3" minRefreshableVersion="3" recordCount="1414">
  <cacheSource type="worksheet">
    <worksheetSource ref="B112:B1526" sheet="sorted" r:id="rId2"/>
  </cacheSource>
  <cacheFields count="1">
    <cacheField name="7" numFmtId="0">
      <sharedItems containsSemiMixedTypes="0" containsString="0" containsNumber="1" minValue="7" maxValue="9" count="17">
        <n v="7"/>
        <n v="7.1"/>
        <n v="7.125"/>
        <n v="7.25"/>
        <n v="7.375"/>
        <n v="7.5"/>
        <n v="7.625"/>
        <n v="7.75"/>
        <n v="7.85"/>
        <n v="7.875"/>
        <n v="7.9"/>
        <n v="8"/>
        <n v="8.125"/>
        <n v="8.25"/>
        <n v="8.375"/>
        <n v="8.5"/>
        <n v="9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 Bob Hall" refreshedDate="39981.606165509256" createdVersion="3" refreshedVersion="3" minRefreshableVersion="3" recordCount="1525">
  <cacheSource type="worksheet">
    <worksheetSource ref="B1:K1526" sheet="Key vars brokered" r:id="rId2"/>
  </cacheSource>
  <cacheFields count="10">
    <cacheField name="rate" numFmtId="0">
      <sharedItems containsSemiMixedTypes="0" containsString="0" containsNumber="1" minValue="4.5" maxValue="9"/>
    </cacheField>
    <cacheField name="cost" numFmtId="0">
      <sharedItems containsSemiMixedTypes="0" containsString="0" containsNumber="1" minValue="-78" maxValue="20463"/>
    </cacheField>
    <cacheField name="principal" numFmtId="1">
      <sharedItems containsSemiMixedTypes="0" containsString="0" containsNumber="1" containsInteger="1" minValue="20300" maxValue="242838"/>
    </cacheField>
    <cacheField name="black" numFmtId="0">
      <sharedItems containsSemiMixedTypes="0" containsString="0" containsNumber="1" containsInteger="1" minValue="0" maxValue="1"/>
    </cacheField>
    <cacheField name="latino" numFmtId="0">
      <sharedItems containsSemiMixedTypes="0" containsString="0" containsNumber="1" containsInteger="1" minValue="0" maxValue="1"/>
    </cacheField>
    <cacheField name="Bafrac" numFmtId="0">
      <sharedItems containsSemiMixedTypes="0" containsString="0" containsNumber="1" minValue="0.01" maxValue="0.76"/>
    </cacheField>
    <cacheField name="L" numFmtId="0">
      <sharedItems containsSemiMixedTypes="0" containsString="0" containsNumber="1" minValue="-3524" maxValue="15750"/>
    </cacheField>
    <cacheField name="YSP" numFmtId="1">
      <sharedItems containsSemiMixedTypes="0" containsString="0" containsNumber="1" containsInteger="1" minValue="4" maxValue="10168"/>
    </cacheField>
    <cacheField name="rate cat" numFmtId="1">
      <sharedItems containsSemiMixedTypes="0" containsString="0" containsNumber="1" containsInteger="1" minValue="1" maxValue="5" count="5">
        <n v="5"/>
        <n v="3"/>
        <n v="2"/>
        <n v="4"/>
        <n v="1"/>
      </sharedItems>
    </cacheField>
    <cacheField name="YSP/princ" numFmtId="164">
      <sharedItems containsSemiMixedTypes="0" containsString="0" containsNumber="1" minValue="1.0156924483266467E-4" maxValue="6.209279273210213E-2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Bob Hall" refreshedDate="40208.609421759262" createdVersion="3" refreshedVersion="3" minRefreshableVersion="3" recordCount="1415">
  <cacheSource type="worksheet">
    <worksheetSource ref="D37:F1452" sheet="YSP" r:id="rId2"/>
  </cacheSource>
  <cacheFields count="3">
    <cacheField name="YSP/principal" numFmtId="165">
      <sharedItems containsSemiMixedTypes="0" containsString="0" containsNumber="1" minValue="1.0156924483266466E-2" maxValue="6.2092792732102131"/>
    </cacheField>
    <cacheField name="rate" numFmtId="0">
      <sharedItems containsSemiMixedTypes="0" containsString="0" containsNumber="1" minValue="7" maxValue="9"/>
    </cacheField>
    <cacheField name="cat" numFmtId="0">
      <sharedItems containsSemiMixedTypes="0" containsString="0" containsNumber="1" containsInteger="1" minValue="1" maxValue="4" count="4">
        <n v="1"/>
        <n v="2"/>
        <n v="3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n v="104"/>
    <x v="0"/>
  </r>
  <r>
    <n v="104"/>
    <x v="1"/>
  </r>
  <r>
    <n v="104"/>
    <x v="2"/>
  </r>
  <r>
    <n v="103.875"/>
    <x v="3"/>
  </r>
  <r>
    <n v="103.75"/>
    <x v="4"/>
  </r>
  <r>
    <n v="103.625"/>
    <x v="1"/>
  </r>
  <r>
    <n v="103.5"/>
    <x v="3"/>
  </r>
  <r>
    <n v="103.5"/>
    <x v="1"/>
  </r>
  <r>
    <n v="103.375"/>
    <x v="2"/>
  </r>
  <r>
    <n v="103.375"/>
    <x v="2"/>
  </r>
  <r>
    <n v="103.375"/>
    <x v="5"/>
  </r>
  <r>
    <n v="103.375"/>
    <x v="5"/>
  </r>
  <r>
    <n v="103.375"/>
    <x v="6"/>
  </r>
  <r>
    <n v="103.25"/>
    <x v="3"/>
  </r>
  <r>
    <n v="103.25"/>
    <x v="4"/>
  </r>
  <r>
    <n v="103.25"/>
    <x v="3"/>
  </r>
  <r>
    <n v="103.25"/>
    <x v="5"/>
  </r>
  <r>
    <n v="103.125"/>
    <x v="4"/>
  </r>
  <r>
    <n v="103"/>
    <x v="4"/>
  </r>
  <r>
    <n v="103"/>
    <x v="4"/>
  </r>
  <r>
    <n v="103"/>
    <x v="6"/>
  </r>
  <r>
    <n v="103"/>
    <x v="7"/>
  </r>
  <r>
    <n v="102.875"/>
    <x v="5"/>
  </r>
  <r>
    <n v="102.875"/>
    <x v="6"/>
  </r>
  <r>
    <n v="102.75"/>
    <x v="5"/>
  </r>
  <r>
    <n v="102.75"/>
    <x v="5"/>
  </r>
  <r>
    <n v="102.75"/>
    <x v="5"/>
  </r>
  <r>
    <n v="102.625"/>
    <x v="6"/>
  </r>
  <r>
    <n v="102.625"/>
    <x v="8"/>
  </r>
  <r>
    <n v="102.5"/>
    <x v="7"/>
  </r>
  <r>
    <n v="102.5"/>
    <x v="7"/>
  </r>
  <r>
    <n v="102.375"/>
    <x v="6"/>
  </r>
  <r>
    <n v="102.375"/>
    <x v="6"/>
  </r>
  <r>
    <n v="102.375"/>
    <x v="7"/>
  </r>
  <r>
    <n v="102.375"/>
    <x v="6"/>
  </r>
  <r>
    <n v="102.375"/>
    <x v="7"/>
  </r>
  <r>
    <n v="102.25"/>
    <x v="6"/>
  </r>
  <r>
    <n v="102.25"/>
    <x v="9"/>
  </r>
  <r>
    <n v="102.125"/>
    <x v="8"/>
  </r>
  <r>
    <n v="102.125"/>
    <x v="7"/>
  </r>
  <r>
    <n v="102"/>
    <x v="7"/>
  </r>
  <r>
    <n v="102"/>
    <x v="8"/>
  </r>
  <r>
    <n v="102"/>
    <x v="8"/>
  </r>
  <r>
    <n v="102"/>
    <x v="8"/>
  </r>
  <r>
    <n v="102"/>
    <x v="6"/>
  </r>
  <r>
    <n v="101.875"/>
    <x v="8"/>
  </r>
  <r>
    <n v="101.875"/>
    <x v="7"/>
  </r>
  <r>
    <n v="101.875"/>
    <x v="8"/>
  </r>
  <r>
    <n v="101.813"/>
    <x v="6"/>
  </r>
  <r>
    <n v="101.813"/>
    <x v="6"/>
  </r>
  <r>
    <n v="101.75"/>
    <x v="9"/>
  </r>
  <r>
    <n v="101.75"/>
    <x v="8"/>
  </r>
  <r>
    <n v="101.75"/>
    <x v="8"/>
  </r>
  <r>
    <n v="101.75"/>
    <x v="10"/>
  </r>
  <r>
    <n v="101.75"/>
    <x v="7"/>
  </r>
  <r>
    <n v="101.625"/>
    <x v="9"/>
  </r>
  <r>
    <n v="101.5"/>
    <x v="9"/>
  </r>
  <r>
    <n v="101.5"/>
    <x v="9"/>
  </r>
  <r>
    <n v="101.5"/>
    <x v="8"/>
  </r>
  <r>
    <n v="101.375"/>
    <x v="9"/>
  </r>
  <r>
    <n v="101.375"/>
    <x v="10"/>
  </r>
  <r>
    <n v="101.34400000000001"/>
    <x v="7"/>
  </r>
  <r>
    <n v="101.34400000000001"/>
    <x v="7"/>
  </r>
  <r>
    <n v="101.28099999999999"/>
    <x v="8"/>
  </r>
  <r>
    <n v="101.28099999999999"/>
    <x v="8"/>
  </r>
  <r>
    <n v="101.25"/>
    <x v="9"/>
  </r>
  <r>
    <n v="101.25"/>
    <x v="10"/>
  </r>
  <r>
    <n v="101.25"/>
    <x v="9"/>
  </r>
  <r>
    <n v="101.25"/>
    <x v="9"/>
  </r>
  <r>
    <n v="101.25"/>
    <x v="11"/>
  </r>
  <r>
    <n v="101.125"/>
    <x v="10"/>
  </r>
  <r>
    <n v="101"/>
    <x v="12"/>
  </r>
  <r>
    <n v="101"/>
    <x v="10"/>
  </r>
  <r>
    <n v="101"/>
    <x v="9"/>
  </r>
  <r>
    <n v="100.875"/>
    <x v="11"/>
  </r>
  <r>
    <n v="100.875"/>
    <x v="10"/>
  </r>
  <r>
    <n v="100.78099999999999"/>
    <x v="9"/>
  </r>
  <r>
    <n v="100.78099999999999"/>
    <x v="9"/>
  </r>
  <r>
    <n v="100.75"/>
    <x v="10"/>
  </r>
  <r>
    <n v="100.75"/>
    <x v="10"/>
  </r>
  <r>
    <n v="100.75"/>
    <x v="10"/>
  </r>
  <r>
    <n v="100.75"/>
    <x v="11"/>
  </r>
  <r>
    <n v="100.71900000000001"/>
    <x v="10"/>
  </r>
  <r>
    <n v="100.71900000000001"/>
    <x v="10"/>
  </r>
  <r>
    <n v="100.625"/>
    <x v="11"/>
  </r>
  <r>
    <n v="100.625"/>
    <x v="10"/>
  </r>
  <r>
    <n v="100.5"/>
    <x v="11"/>
  </r>
  <r>
    <n v="100.5"/>
    <x v="11"/>
  </r>
  <r>
    <n v="100.375"/>
    <x v="11"/>
  </r>
  <r>
    <n v="100.375"/>
    <x v="11"/>
  </r>
  <r>
    <n v="100.375"/>
    <x v="13"/>
  </r>
  <r>
    <n v="100.25"/>
    <x v="12"/>
  </r>
  <r>
    <n v="100.125"/>
    <x v="11"/>
  </r>
  <r>
    <n v="100.125"/>
    <x v="12"/>
  </r>
  <r>
    <n v="100.125"/>
    <x v="12"/>
  </r>
  <r>
    <n v="100.125"/>
    <x v="11"/>
  </r>
  <r>
    <n v="100"/>
    <x v="12"/>
  </r>
  <r>
    <n v="100"/>
    <x v="12"/>
  </r>
  <r>
    <n v="100"/>
    <x v="12"/>
  </r>
  <r>
    <n v="99.875"/>
    <x v="12"/>
  </r>
  <r>
    <n v="99.875"/>
    <x v="14"/>
  </r>
  <r>
    <n v="99.75"/>
    <x v="13"/>
  </r>
  <r>
    <n v="99.75"/>
    <x v="11"/>
  </r>
  <r>
    <n v="99.75"/>
    <x v="13"/>
  </r>
  <r>
    <n v="99.75"/>
    <x v="11"/>
  </r>
  <r>
    <n v="99.625"/>
    <x v="13"/>
  </r>
  <r>
    <n v="99.625"/>
    <x v="12"/>
  </r>
  <r>
    <n v="99.5"/>
    <x v="13"/>
  </r>
  <r>
    <n v="99.436999999999998"/>
    <x v="12"/>
  </r>
  <r>
    <n v="99.436999999999998"/>
    <x v="12"/>
  </r>
  <r>
    <n v="99.375"/>
    <x v="13"/>
  </r>
  <r>
    <n v="99.375"/>
    <x v="13"/>
  </r>
  <r>
    <n v="99.375"/>
    <x v="14"/>
  </r>
  <r>
    <n v="99.25"/>
    <x v="14"/>
  </r>
  <r>
    <n v="99.25"/>
    <x v="13"/>
  </r>
  <r>
    <n v="99.25"/>
    <x v="15"/>
  </r>
  <r>
    <n v="99"/>
    <x v="14"/>
  </r>
  <r>
    <n v="98.905999999999992"/>
    <x v="13"/>
  </r>
  <r>
    <n v="98.905999999999992"/>
    <x v="13"/>
  </r>
  <r>
    <n v="98.875"/>
    <x v="14"/>
  </r>
  <r>
    <n v="98.75"/>
    <x v="15"/>
  </r>
  <r>
    <n v="98.625"/>
    <x v="14"/>
  </r>
  <r>
    <n v="98.375"/>
    <x v="15"/>
  </r>
  <r>
    <n v="98.375"/>
    <x v="14"/>
  </r>
  <r>
    <n v="98.375"/>
    <x v="15"/>
  </r>
  <r>
    <n v="98.375"/>
    <x v="14"/>
  </r>
  <r>
    <n v="98.125"/>
    <x v="16"/>
  </r>
  <r>
    <n v="97.875"/>
    <x v="16"/>
  </r>
  <r>
    <n v="97.780999999999992"/>
    <x v="15"/>
  </r>
  <r>
    <n v="97.780999999999992"/>
    <x v="15"/>
  </r>
  <r>
    <n v="97.625"/>
    <x v="17"/>
  </r>
  <r>
    <n v="97.405999999999992"/>
    <x v="16"/>
  </r>
  <r>
    <n v="97.405999999999992"/>
    <x v="16"/>
  </r>
  <r>
    <n v="97.125"/>
    <x v="17"/>
  </r>
  <r>
    <n v="97.125"/>
    <x v="18"/>
  </r>
  <r>
    <n v="96.625"/>
    <x v="18"/>
  </r>
  <r>
    <n v="96.125"/>
    <x v="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14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25">
  <r>
    <n v="8"/>
    <n v="3900"/>
    <n v="51096"/>
    <n v="1"/>
    <n v="0"/>
    <n v="0.14000000000000001"/>
    <n v="2559"/>
    <n v="1341"/>
    <x v="0"/>
    <n v="2.6244715829027713E-2"/>
  </r>
  <r>
    <n v="7.5"/>
    <n v="1239"/>
    <n v="33748"/>
    <n v="0"/>
    <n v="0"/>
    <n v="0.06"/>
    <n v="782"/>
    <n v="457"/>
    <x v="1"/>
    <n v="1.3541543202560152E-2"/>
  </r>
  <r>
    <n v="7.25"/>
    <n v="2130"/>
    <n v="70390"/>
    <n v="0"/>
    <n v="0"/>
    <n v="7.0000000000000007E-2"/>
    <n v="1409"/>
    <n v="721"/>
    <x v="2"/>
    <n v="1.0242932234692428E-2"/>
  </r>
  <r>
    <n v="8"/>
    <n v="3655"/>
    <n v="90578"/>
    <n v="1"/>
    <n v="0"/>
    <n v="0.11"/>
    <n v="928"/>
    <n v="2727"/>
    <x v="0"/>
    <n v="3.0106648413522046E-2"/>
  </r>
  <r>
    <n v="8"/>
    <n v="3392"/>
    <n v="75711"/>
    <n v="1"/>
    <n v="0"/>
    <n v="0.32"/>
    <n v="1121"/>
    <n v="2271"/>
    <x v="0"/>
    <n v="2.9995641320283709E-2"/>
  </r>
  <r>
    <n v="7.5"/>
    <n v="2790"/>
    <n v="78665"/>
    <n v="1"/>
    <n v="0"/>
    <n v="0.2"/>
    <n v="1237"/>
    <n v="1553"/>
    <x v="1"/>
    <n v="1.9741943685247568E-2"/>
  </r>
  <r>
    <n v="8"/>
    <n v="3418"/>
    <n v="84333"/>
    <n v="1"/>
    <n v="0"/>
    <n v="0.06"/>
    <n v="1205"/>
    <n v="2213"/>
    <x v="0"/>
    <n v="2.6241210439566953E-2"/>
  </r>
  <r>
    <n v="7.25"/>
    <n v="2800"/>
    <n v="94516"/>
    <n v="0"/>
    <n v="0"/>
    <n v="0.32"/>
    <n v="1312"/>
    <n v="1488"/>
    <x v="2"/>
    <n v="1.5743366202547716E-2"/>
  </r>
  <r>
    <n v="8.25"/>
    <n v="2765"/>
    <n v="34459"/>
    <n v="1"/>
    <n v="0"/>
    <n v="0.1"/>
    <n v="1947"/>
    <n v="818"/>
    <x v="0"/>
    <n v="2.3738355727095969E-2"/>
  </r>
  <r>
    <n v="7.25"/>
    <n v="2233"/>
    <n v="76695"/>
    <n v="0"/>
    <n v="0"/>
    <n v="0.16"/>
    <n v="1601"/>
    <n v="632"/>
    <x v="2"/>
    <n v="8.2404328834995762E-3"/>
  </r>
  <r>
    <n v="8"/>
    <n v="4293"/>
    <n v="66465"/>
    <n v="1"/>
    <n v="0"/>
    <n v="0.17"/>
    <n v="2466"/>
    <n v="1827"/>
    <x v="0"/>
    <n v="2.7488151658767772E-2"/>
  </r>
  <r>
    <n v="7"/>
    <n v="2399"/>
    <n v="121043"/>
    <n v="0"/>
    <n v="0"/>
    <n v="0.26"/>
    <n v="1703"/>
    <n v="696"/>
    <x v="2"/>
    <n v="5.7500227191989621E-3"/>
  </r>
  <r>
    <n v="7.25"/>
    <n v="1970.5"/>
    <n v="67396"/>
    <n v="0"/>
    <n v="0"/>
    <n v="0.11"/>
    <n v="791.5"/>
    <n v="1179"/>
    <x v="2"/>
    <n v="1.7493619799394622E-2"/>
  </r>
  <r>
    <n v="7.5"/>
    <n v="2635"/>
    <n v="63498"/>
    <n v="0"/>
    <n v="0"/>
    <n v="7.0000000000000007E-2"/>
    <n v="1166"/>
    <n v="1469"/>
    <x v="1"/>
    <n v="2.3134586916123343E-2"/>
  </r>
  <r>
    <n v="7.5"/>
    <n v="7009"/>
    <n v="113223"/>
    <n v="1"/>
    <n v="0"/>
    <n v="0.14000000000000001"/>
    <n v="4887"/>
    <n v="2122"/>
    <x v="1"/>
    <n v="1.8741775081034771E-2"/>
  </r>
  <r>
    <n v="8"/>
    <n v="1883"/>
    <n v="41595"/>
    <n v="1"/>
    <n v="0"/>
    <n v="0.13"/>
    <n v="740"/>
    <n v="1143"/>
    <x v="0"/>
    <n v="2.7479264334655609E-2"/>
  </r>
  <r>
    <n v="7.5"/>
    <n v="3256"/>
    <n v="77388"/>
    <n v="0"/>
    <n v="0"/>
    <n v="0.38"/>
    <n v="1692"/>
    <n v="1564"/>
    <x v="1"/>
    <n v="2.0209851656587584E-2"/>
  </r>
  <r>
    <n v="7.25"/>
    <n v="1603"/>
    <n v="92153"/>
    <n v="1"/>
    <n v="0"/>
    <n v="0.44"/>
    <n v="872"/>
    <n v="731"/>
    <x v="2"/>
    <n v="7.9324601477976844E-3"/>
  </r>
  <r>
    <n v="7.5"/>
    <n v="4069"/>
    <n v="113223"/>
    <n v="0"/>
    <n v="0"/>
    <n v="0.15"/>
    <n v="2371"/>
    <n v="1698"/>
    <x v="1"/>
    <n v="1.4996952915926976E-2"/>
  </r>
  <r>
    <n v="7.375"/>
    <n v="2484"/>
    <n v="76302"/>
    <n v="1"/>
    <n v="0"/>
    <n v="0.15"/>
    <n v="958"/>
    <n v="1526"/>
    <x v="2"/>
    <n v="1.9999475767345547E-2"/>
  </r>
  <r>
    <n v="7.25"/>
    <n v="2909"/>
    <n v="76794"/>
    <n v="0"/>
    <n v="0"/>
    <n v="0.55000000000000004"/>
    <n v="2231"/>
    <n v="678"/>
    <x v="2"/>
    <n v="8.8288147511524345E-3"/>
  </r>
  <r>
    <n v="7.5"/>
    <n v="4906"/>
    <n v="78350"/>
    <n v="0"/>
    <n v="0"/>
    <n v="7.0000000000000007E-2"/>
    <n v="2674"/>
    <n v="2232"/>
    <x v="1"/>
    <n v="2.8487555839183151E-2"/>
  </r>
  <r>
    <n v="7.5"/>
    <n v="2543"/>
    <n v="63503"/>
    <n v="0"/>
    <n v="0"/>
    <n v="0.14000000000000001"/>
    <n v="1432"/>
    <n v="1111"/>
    <x v="1"/>
    <n v="1.7495236445522259E-2"/>
  </r>
  <r>
    <n v="7"/>
    <n v="2693"/>
    <n v="131929"/>
    <n v="0"/>
    <n v="0"/>
    <n v="7.0000000000000007E-2"/>
    <n v="1654"/>
    <n v="1039"/>
    <x v="2"/>
    <n v="7.8754481577211991E-3"/>
  </r>
  <r>
    <n v="7.875"/>
    <n v="8528.5"/>
    <n v="91563"/>
    <n v="1"/>
    <n v="0"/>
    <n v="0.17"/>
    <n v="7842.5"/>
    <n v="686"/>
    <x v="3"/>
    <n v="7.4921092581064401E-3"/>
  </r>
  <r>
    <n v="7.25"/>
    <n v="1901"/>
    <n v="71872"/>
    <n v="0"/>
    <n v="0"/>
    <n v="0.26"/>
    <n v="823"/>
    <n v="1078"/>
    <x v="2"/>
    <n v="1.4998886910062332E-2"/>
  </r>
  <r>
    <n v="7.5"/>
    <n v="3550"/>
    <n v="74825"/>
    <n v="0"/>
    <n v="0"/>
    <n v="0.16"/>
    <n v="1677"/>
    <n v="1873"/>
    <x v="1"/>
    <n v="2.5031740728366187E-2"/>
  </r>
  <r>
    <n v="7.75"/>
    <n v="3243"/>
    <n v="67152"/>
    <n v="1"/>
    <n v="0"/>
    <n v="0.32"/>
    <n v="1481"/>
    <n v="1762"/>
    <x v="3"/>
    <n v="2.6238980223969501E-2"/>
  </r>
  <r>
    <n v="7.875"/>
    <n v="6703"/>
    <n v="117156"/>
    <n v="0"/>
    <n v="0"/>
    <n v="0.05"/>
    <n v="2603"/>
    <n v="4100"/>
    <x v="3"/>
    <n v="3.499607361125337E-2"/>
  </r>
  <r>
    <n v="7"/>
    <n v="3029"/>
    <n v="130630"/>
    <n v="0"/>
    <n v="0"/>
    <n v="0.34"/>
    <n v="1927"/>
    <n v="1102"/>
    <x v="2"/>
    <n v="8.4360407257138489E-3"/>
  </r>
  <r>
    <n v="7.25"/>
    <n v="1449"/>
    <n v="99931"/>
    <n v="0"/>
    <n v="0"/>
    <n v="0.22"/>
    <n v="450"/>
    <n v="999"/>
    <x v="2"/>
    <n v="9.9968978595230702E-3"/>
  </r>
  <r>
    <n v="7"/>
    <n v="2032"/>
    <n v="128189"/>
    <n v="0"/>
    <n v="0"/>
    <n v="0.46"/>
    <n v="1712"/>
    <n v="320"/>
    <x v="2"/>
    <n v="2.4963140363057673E-3"/>
  </r>
  <r>
    <n v="7.25"/>
    <n v="1962"/>
    <n v="83737"/>
    <n v="0"/>
    <n v="0"/>
    <n v="0.09"/>
    <n v="1125"/>
    <n v="837"/>
    <x v="2"/>
    <n v="9.9955814036805715E-3"/>
  </r>
  <r>
    <n v="7.5"/>
    <n v="3689"/>
    <n v="97032"/>
    <n v="0"/>
    <n v="0"/>
    <n v="0.13"/>
    <n v="3526"/>
    <n v="163"/>
    <x v="1"/>
    <n v="1.6798581911122105E-3"/>
  </r>
  <r>
    <n v="7.25"/>
    <n v="892"/>
    <n v="113981"/>
    <n v="0"/>
    <n v="0"/>
    <n v="0.36"/>
    <n v="722"/>
    <n v="170"/>
    <x v="2"/>
    <n v="1.4914766496170414E-3"/>
  </r>
  <r>
    <n v="7.25"/>
    <n v="2849"/>
    <n v="74335"/>
    <n v="0"/>
    <n v="1"/>
    <n v="0.33"/>
    <n v="2199"/>
    <n v="650"/>
    <x v="2"/>
    <n v="8.7441985605703904E-3"/>
  </r>
  <r>
    <n v="7.5"/>
    <n v="3243"/>
    <n v="74980"/>
    <n v="0"/>
    <n v="0"/>
    <n v="0.06"/>
    <n v="1463"/>
    <n v="1780"/>
    <x v="1"/>
    <n v="2.3739663910376102E-2"/>
  </r>
  <r>
    <n v="8"/>
    <n v="5232"/>
    <n v="128189"/>
    <n v="0"/>
    <n v="0"/>
    <n v="0.14000000000000001"/>
    <n v="-376"/>
    <n v="5608"/>
    <x v="0"/>
    <n v="4.3747903486258573E-2"/>
  </r>
  <r>
    <n v="7.5"/>
    <n v="2930"/>
    <n v="90578"/>
    <n v="0"/>
    <n v="1"/>
    <n v="0.04"/>
    <n v="1119"/>
    <n v="1811"/>
    <x v="1"/>
    <n v="1.9993817483274084E-2"/>
  </r>
  <r>
    <n v="7.5"/>
    <n v="3740.5"/>
    <n v="123068"/>
    <n v="0"/>
    <n v="0"/>
    <n v="0.39"/>
    <n v="1279.5"/>
    <n v="2461"/>
    <x v="1"/>
    <n v="1.9997074787922123E-2"/>
  </r>
  <r>
    <n v="7"/>
    <n v="1601"/>
    <n v="78994"/>
    <n v="0"/>
    <n v="1"/>
    <n v="0.05"/>
    <n v="1503"/>
    <n v="98"/>
    <x v="2"/>
    <n v="1.2406005519406537E-3"/>
  </r>
  <r>
    <n v="7"/>
    <n v="3290"/>
    <n v="113881"/>
    <n v="0"/>
    <n v="0"/>
    <n v="0.14000000000000001"/>
    <n v="1795"/>
    <n v="1495"/>
    <x v="2"/>
    <n v="1.3127738604332593E-2"/>
  </r>
  <r>
    <n v="7.5"/>
    <n v="3319"/>
    <n v="72166"/>
    <n v="0"/>
    <n v="1"/>
    <n v="0.08"/>
    <n v="1660"/>
    <n v="1659"/>
    <x v="1"/>
    <n v="2.2988665022309673E-2"/>
  </r>
  <r>
    <n v="7"/>
    <n v="2844"/>
    <n v="95124"/>
    <n v="0"/>
    <n v="0"/>
    <n v="0.17"/>
    <n v="1774"/>
    <n v="1070"/>
    <x v="2"/>
    <n v="1.1248475673857282E-2"/>
  </r>
  <r>
    <n v="7"/>
    <n v="2860.5"/>
    <n v="114873"/>
    <n v="0"/>
    <n v="1"/>
    <n v="0.14000000000000001"/>
    <n v="2573.5"/>
    <n v="287"/>
    <x v="2"/>
    <n v="2.4984112889887091E-3"/>
  </r>
  <r>
    <n v="7.25"/>
    <n v="2502"/>
    <n v="99439"/>
    <n v="0"/>
    <n v="1"/>
    <n v="0.05"/>
    <n v="1514"/>
    <n v="988"/>
    <x v="2"/>
    <n v="9.9357394985870734E-3"/>
  </r>
  <r>
    <n v="7.375"/>
    <n v="3589"/>
    <n v="142100"/>
    <n v="0"/>
    <n v="0"/>
    <n v="0.34"/>
    <n v="736"/>
    <n v="2853"/>
    <x v="2"/>
    <n v="2.0077410274454609E-2"/>
  </r>
  <r>
    <n v="7.5"/>
    <n v="4267"/>
    <n v="93532"/>
    <n v="0"/>
    <n v="0"/>
    <n v="0.13"/>
    <n v="2280"/>
    <n v="1987"/>
    <x v="1"/>
    <n v="2.124406620194158E-2"/>
  </r>
  <r>
    <n v="7.5"/>
    <n v="5702"/>
    <n v="102979"/>
    <n v="0"/>
    <n v="1"/>
    <n v="0.14000000000000001"/>
    <n v="3772"/>
    <n v="1930"/>
    <x v="1"/>
    <n v="1.8741685197952981E-2"/>
  </r>
  <r>
    <n v="7.375"/>
    <n v="4134"/>
    <n v="114477"/>
    <n v="0"/>
    <n v="0"/>
    <n v="0.23"/>
    <n v="1702"/>
    <n v="2432"/>
    <x v="2"/>
    <n v="2.124444211501E-2"/>
  </r>
  <r>
    <n v="7.375"/>
    <n v="3325"/>
    <n v="97132"/>
    <n v="0"/>
    <n v="1"/>
    <n v="0.04"/>
    <n v="1626"/>
    <n v="1699"/>
    <x v="2"/>
    <n v="1.7491660832681298E-2"/>
  </r>
  <r>
    <n v="7.5"/>
    <n v="8117.5"/>
    <n v="109777"/>
    <n v="0"/>
    <n v="1"/>
    <n v="0.04"/>
    <n v="5648.5"/>
    <n v="2469"/>
    <x v="1"/>
    <n v="2.2491050037803911E-2"/>
  </r>
  <r>
    <n v="7.375"/>
    <n v="4842"/>
    <n v="126006"/>
    <n v="0"/>
    <n v="0"/>
    <n v="0.14000000000000001"/>
    <n v="2165"/>
    <n v="2677"/>
    <x v="2"/>
    <n v="2.1245020078408963E-2"/>
  </r>
  <r>
    <n v="7.5"/>
    <n v="2961"/>
    <n v="77309"/>
    <n v="0"/>
    <n v="1"/>
    <n v="0.04"/>
    <n v="1415"/>
    <n v="1546"/>
    <x v="1"/>
    <n v="1.9997671681175541E-2"/>
  </r>
  <r>
    <n v="7.375"/>
    <n v="3450"/>
    <n v="103638"/>
    <n v="0"/>
    <n v="0"/>
    <n v="0.14000000000000001"/>
    <n v="1435"/>
    <n v="2015"/>
    <x v="2"/>
    <n v="1.9442675466527722E-2"/>
  </r>
  <r>
    <n v="7.5"/>
    <n v="3120"/>
    <n v="91563"/>
    <n v="0"/>
    <n v="1"/>
    <n v="0.1"/>
    <n v="1747"/>
    <n v="1373"/>
    <x v="1"/>
    <n v="1.4995139958280092E-2"/>
  </r>
  <r>
    <n v="7.5"/>
    <n v="3434"/>
    <n v="86229"/>
    <n v="0"/>
    <n v="0"/>
    <n v="0.12"/>
    <n v="1599"/>
    <n v="1835"/>
    <x v="1"/>
    <n v="2.128054366860337E-2"/>
  </r>
  <r>
    <n v="7.25"/>
    <n v="3526"/>
    <n v="114847"/>
    <n v="0"/>
    <n v="0"/>
    <n v="0.18"/>
    <n v="2952"/>
    <n v="574"/>
    <x v="2"/>
    <n v="4.9979537994026832E-3"/>
  </r>
  <r>
    <n v="7.5"/>
    <n v="2822"/>
    <n v="71379"/>
    <n v="0"/>
    <n v="0"/>
    <n v="0.16"/>
    <n v="1573"/>
    <n v="1249"/>
    <x v="1"/>
    <n v="1.7498143711735945E-2"/>
  </r>
  <r>
    <n v="7.125"/>
    <n v="3362"/>
    <n v="121099"/>
    <n v="0"/>
    <n v="0"/>
    <n v="0.21"/>
    <n v="638"/>
    <n v="2724"/>
    <x v="2"/>
    <n v="2.2493992518517907E-2"/>
  </r>
  <r>
    <n v="7"/>
    <n v="2398.5"/>
    <n v="80777"/>
    <n v="0"/>
    <n v="0"/>
    <n v="0.22"/>
    <n v="1187.5"/>
    <n v="1211"/>
    <x v="2"/>
    <n v="1.4991891256174407E-2"/>
  </r>
  <r>
    <n v="7.25"/>
    <n v="3049"/>
    <n v="101408"/>
    <n v="0"/>
    <n v="1"/>
    <n v="0.12"/>
    <n v="1402"/>
    <n v="1647"/>
    <x v="2"/>
    <n v="1.624132218365415E-2"/>
  </r>
  <r>
    <n v="7"/>
    <n v="2693"/>
    <n v="131640"/>
    <n v="0"/>
    <n v="0"/>
    <n v="0.23"/>
    <n v="1871"/>
    <n v="822"/>
    <x v="2"/>
    <n v="6.2443026435733823E-3"/>
  </r>
  <r>
    <n v="7"/>
    <n v="2723"/>
    <n v="131048"/>
    <n v="0"/>
    <n v="0"/>
    <n v="0.23"/>
    <n v="1741"/>
    <n v="982"/>
    <x v="2"/>
    <n v="7.4934375190769797E-3"/>
  </r>
  <r>
    <n v="7.5"/>
    <n v="6166"/>
    <n v="101097"/>
    <n v="0"/>
    <n v="1"/>
    <n v="0.17"/>
    <n v="2923"/>
    <n v="3243"/>
    <x v="1"/>
    <n v="3.2078103207810321E-2"/>
  </r>
  <r>
    <n v="7.75"/>
    <n v="4565"/>
    <n v="115864"/>
    <n v="0"/>
    <n v="1"/>
    <n v="0.12"/>
    <n v="1814"/>
    <n v="2751"/>
    <x v="3"/>
    <n v="2.374335427742871E-2"/>
  </r>
  <r>
    <n v="7.25"/>
    <n v="3276"/>
    <n v="134598"/>
    <n v="0"/>
    <n v="1"/>
    <n v="0.14000000000000001"/>
    <n v="1931"/>
    <n v="1345"/>
    <x v="2"/>
    <n v="9.9927190597185692E-3"/>
  </r>
  <r>
    <n v="7"/>
    <n v="4256.5"/>
    <n v="138329"/>
    <n v="0"/>
    <n v="0"/>
    <n v="0.17"/>
    <n v="2354.5"/>
    <n v="1902"/>
    <x v="2"/>
    <n v="1.3749828307874705E-2"/>
  </r>
  <r>
    <n v="7.5"/>
    <n v="3243"/>
    <n v="93593"/>
    <n v="0"/>
    <n v="1"/>
    <n v="0.06"/>
    <n v="1372"/>
    <n v="1871"/>
    <x v="1"/>
    <n v="1.9990811278621266E-2"/>
  </r>
  <r>
    <n v="7.5"/>
    <n v="5499"/>
    <n v="144637"/>
    <n v="0"/>
    <n v="0"/>
    <n v="0.27"/>
    <n v="2245"/>
    <n v="3254"/>
    <x v="1"/>
    <n v="2.2497701141478321E-2"/>
  </r>
  <r>
    <n v="7.5"/>
    <n v="4421"/>
    <n v="110513"/>
    <n v="0"/>
    <n v="0"/>
    <n v="0.17"/>
    <n v="1382"/>
    <n v="3039"/>
    <x v="1"/>
    <n v="2.7499027263760824E-2"/>
  </r>
  <r>
    <n v="7.5"/>
    <n v="4864.5"/>
    <n v="110512"/>
    <n v="0"/>
    <n v="0"/>
    <n v="0.2"/>
    <n v="1825.5"/>
    <n v="3039"/>
    <x v="1"/>
    <n v="2.7499276096713481E-2"/>
  </r>
  <r>
    <n v="8"/>
    <n v="4957"/>
    <n v="103537"/>
    <n v="0"/>
    <n v="1"/>
    <n v="0.14000000000000001"/>
    <n v="2110"/>
    <n v="2847"/>
    <x v="0"/>
    <n v="2.7497416382549232E-2"/>
  </r>
  <r>
    <n v="7"/>
    <n v="2633"/>
    <n v="96337"/>
    <n v="0"/>
    <n v="0"/>
    <n v="0.14000000000000001"/>
    <n v="1309"/>
    <n v="1324"/>
    <x v="2"/>
    <n v="1.3743421530668383E-2"/>
  </r>
  <r>
    <n v="7.5"/>
    <n v="4088"/>
    <n v="97132"/>
    <n v="0"/>
    <n v="0"/>
    <n v="0.23"/>
    <n v="2024"/>
    <n v="2064"/>
    <x v="1"/>
    <n v="2.1249433760243793E-2"/>
  </r>
  <r>
    <n v="7.375"/>
    <n v="4012"/>
    <n v="132914"/>
    <n v="0"/>
    <n v="0"/>
    <n v="0.36"/>
    <n v="1022"/>
    <n v="2990"/>
    <x v="2"/>
    <n v="2.249574913101705E-2"/>
  </r>
  <r>
    <n v="7.5"/>
    <n v="4264"/>
    <n v="109026"/>
    <n v="0"/>
    <n v="1"/>
    <n v="0.03"/>
    <n v="1675"/>
    <n v="2589"/>
    <x v="1"/>
    <n v="2.3746629244400418E-2"/>
  </r>
  <r>
    <n v="8"/>
    <n v="6156"/>
    <n v="79748"/>
    <n v="0"/>
    <n v="1"/>
    <n v="0.02"/>
    <n v="3465"/>
    <n v="2691"/>
    <x v="0"/>
    <n v="3.3743792947785525E-2"/>
  </r>
  <r>
    <n v="7.5"/>
    <n v="2516"/>
    <n v="110229"/>
    <n v="0"/>
    <n v="0"/>
    <n v="0.1"/>
    <n v="450"/>
    <n v="2066"/>
    <x v="1"/>
    <n v="1.8742799081911295E-2"/>
  </r>
  <r>
    <n v="7.5"/>
    <n v="3705.5"/>
    <n v="108926"/>
    <n v="0"/>
    <n v="0"/>
    <n v="0.1"/>
    <n v="1576.5"/>
    <n v="2129"/>
    <x v="1"/>
    <n v="1.95453794319079E-2"/>
  </r>
  <r>
    <n v="7.5"/>
    <n v="3324"/>
    <n v="106052"/>
    <n v="0"/>
    <n v="1"/>
    <n v="0.28000000000000003"/>
    <n v="1469"/>
    <n v="1855"/>
    <x v="1"/>
    <n v="1.7491419303737789E-2"/>
  </r>
  <r>
    <n v="7.5"/>
    <n v="6296"/>
    <n v="141993"/>
    <n v="0"/>
    <n v="0"/>
    <n v="0.22"/>
    <n v="2037"/>
    <n v="4259"/>
    <x v="1"/>
    <n v="2.9994436345453648E-2"/>
  </r>
  <r>
    <n v="7"/>
    <n v="1029"/>
    <n v="127581"/>
    <n v="0"/>
    <n v="1"/>
    <n v="0.33"/>
    <n v="232"/>
    <n v="797"/>
    <x v="2"/>
    <n v="6.2470117023694753E-3"/>
  </r>
  <r>
    <n v="7.5"/>
    <n v="3863"/>
    <n v="144637"/>
    <n v="0"/>
    <n v="0"/>
    <n v="0.35"/>
    <n v="1332"/>
    <n v="2531"/>
    <x v="1"/>
    <n v="1.7498980205618204E-2"/>
  </r>
  <r>
    <n v="8.25"/>
    <n v="6119"/>
    <n v="126022"/>
    <n v="0"/>
    <n v="0"/>
    <n v="0.2"/>
    <n v="764"/>
    <n v="5355"/>
    <x v="0"/>
    <n v="4.2492580660519592E-2"/>
  </r>
  <r>
    <n v="7.875"/>
    <n v="3684.5"/>
    <n v="118638"/>
    <n v="0"/>
    <n v="0"/>
    <n v="0.24"/>
    <n v="-319.5"/>
    <n v="4004"/>
    <x v="3"/>
    <n v="3.3749726057418362E-2"/>
  </r>
  <r>
    <n v="7.75"/>
    <n v="5737"/>
    <n v="92227"/>
    <n v="0"/>
    <n v="1"/>
    <n v="0.14000000000000001"/>
    <n v="3547"/>
    <n v="2190"/>
    <x v="3"/>
    <n v="2.3745757749899704E-2"/>
  </r>
  <r>
    <n v="7.5"/>
    <n v="3369"/>
    <n v="144637"/>
    <n v="0"/>
    <n v="0"/>
    <n v="0.5"/>
    <n v="-66"/>
    <n v="3435"/>
    <x v="1"/>
    <n v="2.3749109840497246E-2"/>
  </r>
  <r>
    <n v="7.875"/>
    <n v="3753.5"/>
    <n v="113881"/>
    <n v="0"/>
    <n v="1"/>
    <n v="0.17"/>
    <n v="195.5"/>
    <n v="3558"/>
    <x v="3"/>
    <n v="3.1243139768705928E-2"/>
  </r>
  <r>
    <n v="7.875"/>
    <n v="5451.5"/>
    <n v="103279"/>
    <n v="0"/>
    <n v="0"/>
    <n v="0.15"/>
    <n v="1837.5"/>
    <n v="3614"/>
    <x v="3"/>
    <n v="3.4992592879481789E-2"/>
  </r>
  <r>
    <n v="7.5"/>
    <n v="4059"/>
    <n v="123250"/>
    <n v="0"/>
    <n v="0"/>
    <n v="0.36"/>
    <n v="520"/>
    <n v="3539"/>
    <x v="1"/>
    <n v="2.8713995943204867E-2"/>
  </r>
  <r>
    <n v="7.5"/>
    <n v="3450"/>
    <n v="82264"/>
    <n v="0"/>
    <n v="0"/>
    <n v="0.05"/>
    <n v="1600"/>
    <n v="1850"/>
    <x v="1"/>
    <n v="2.2488573373529126E-2"/>
  </r>
  <r>
    <n v="7.625"/>
    <n v="3284"/>
    <n v="120115"/>
    <n v="0"/>
    <n v="1"/>
    <n v="0.3"/>
    <n v="-169"/>
    <n v="3453"/>
    <x v="3"/>
    <n v="2.8747450360071598E-2"/>
  </r>
  <r>
    <n v="7.5"/>
    <n v="3907"/>
    <n v="90086"/>
    <n v="0"/>
    <n v="1"/>
    <n v="0.19"/>
    <n v="1527"/>
    <n v="2380"/>
    <x v="1"/>
    <n v="2.6419199431654196E-2"/>
  </r>
  <r>
    <n v="8.25"/>
    <n v="7329"/>
    <n v="89103"/>
    <n v="0"/>
    <n v="0"/>
    <n v="0.39"/>
    <n v="1801"/>
    <n v="5528"/>
    <x v="0"/>
    <n v="6.2040559801577952E-2"/>
  </r>
  <r>
    <n v="7"/>
    <n v="2586"/>
    <n v="102092"/>
    <n v="0"/>
    <n v="0"/>
    <n v="0.41"/>
    <n v="1183"/>
    <n v="1403"/>
    <x v="2"/>
    <n v="1.3742506758609881E-2"/>
  </r>
  <r>
    <n v="7.25"/>
    <n v="1439"/>
    <n v="54000"/>
    <n v="0"/>
    <n v="0"/>
    <n v="0.17"/>
    <n v="907"/>
    <n v="532"/>
    <x v="2"/>
    <n v="9.8518518518518512E-3"/>
  </r>
  <r>
    <n v="5.95"/>
    <n v="3221"/>
    <n v="78650"/>
    <n v="0"/>
    <n v="0"/>
    <n v="0.11"/>
    <n v="2446"/>
    <n v="775"/>
    <x v="4"/>
    <n v="9.8537825810553082E-3"/>
  </r>
  <r>
    <n v="7"/>
    <n v="1997"/>
    <n v="74900"/>
    <n v="0"/>
    <n v="0"/>
    <n v="0.18"/>
    <n v="1248"/>
    <n v="749"/>
    <x v="2"/>
    <n v="0.01"/>
  </r>
  <r>
    <n v="7"/>
    <n v="1370"/>
    <n v="50115"/>
    <n v="1"/>
    <n v="0"/>
    <n v="0.12"/>
    <n v="932"/>
    <n v="438"/>
    <x v="2"/>
    <n v="8.7398982340616584E-3"/>
  </r>
  <r>
    <n v="7.375"/>
    <n v="1794"/>
    <n v="59276"/>
    <n v="0"/>
    <n v="0"/>
    <n v="0.08"/>
    <n v="1054"/>
    <n v="740"/>
    <x v="2"/>
    <n v="1.2483973277549092E-2"/>
  </r>
  <r>
    <n v="7.25"/>
    <n v="2174"/>
    <n v="70641"/>
    <n v="0"/>
    <n v="0"/>
    <n v="0.16"/>
    <n v="1115"/>
    <n v="1059"/>
    <x v="2"/>
    <n v="1.4991294007729222E-2"/>
  </r>
  <r>
    <n v="7.5"/>
    <n v="6722"/>
    <n v="123068"/>
    <n v="0"/>
    <n v="0"/>
    <n v="0.36"/>
    <n v="3030"/>
    <n v="3692"/>
    <x v="1"/>
    <n v="2.999967497643579E-2"/>
  </r>
  <r>
    <n v="7"/>
    <n v="1666"/>
    <n v="80200"/>
    <n v="0"/>
    <n v="0"/>
    <n v="0.28000000000000003"/>
    <n v="876"/>
    <n v="790"/>
    <x v="2"/>
    <n v="9.8503740648379044E-3"/>
  </r>
  <r>
    <n v="7.25"/>
    <n v="1808"/>
    <n v="69451"/>
    <n v="0"/>
    <n v="0"/>
    <n v="0.1"/>
    <n v="984"/>
    <n v="824"/>
    <x v="2"/>
    <n v="1.1864479993088652E-2"/>
  </r>
  <r>
    <n v="7"/>
    <n v="2642"/>
    <n v="132356"/>
    <n v="0"/>
    <n v="0"/>
    <n v="0.28000000000000003"/>
    <n v="1153"/>
    <n v="1489"/>
    <x v="2"/>
    <n v="1.1249962223095289E-2"/>
  </r>
  <r>
    <n v="7"/>
    <n v="1907"/>
    <n v="72150"/>
    <n v="0"/>
    <n v="0"/>
    <n v="0.36"/>
    <n v="1196"/>
    <n v="711"/>
    <x v="2"/>
    <n v="9.8544698544698536E-3"/>
  </r>
  <r>
    <n v="8"/>
    <n v="10813.5"/>
    <n v="136852"/>
    <n v="0"/>
    <n v="0"/>
    <n v="0.08"/>
    <n v="7392.5"/>
    <n v="3421"/>
    <x v="0"/>
    <n v="2.4997807850816942E-2"/>
  </r>
  <r>
    <n v="7.25"/>
    <n v="6002"/>
    <n v="184395"/>
    <n v="0"/>
    <n v="0"/>
    <n v="7.0000000000000007E-2"/>
    <n v="2776"/>
    <n v="3226"/>
    <x v="2"/>
    <n v="1.7495051384256624E-2"/>
  </r>
  <r>
    <n v="8"/>
    <n v="13915"/>
    <n v="242838"/>
    <n v="0"/>
    <n v="0"/>
    <n v="0.25"/>
    <n v="12698"/>
    <n v="1217"/>
    <x v="0"/>
    <n v="5.0115715003417917E-3"/>
  </r>
  <r>
    <n v="7.5"/>
    <n v="2068"/>
    <n v="84742"/>
    <n v="0"/>
    <n v="0"/>
    <n v="0.22"/>
    <n v="1327"/>
    <n v="741"/>
    <x v="1"/>
    <n v="8.7441882419579432E-3"/>
  </r>
  <r>
    <n v="7.85"/>
    <n v="2784"/>
    <n v="112905"/>
    <n v="0"/>
    <n v="0"/>
    <n v="0.04"/>
    <n v="2502"/>
    <n v="282"/>
    <x v="3"/>
    <n v="2.4976750365351403E-3"/>
  </r>
  <r>
    <n v="7.375"/>
    <n v="3698.5"/>
    <n v="99114"/>
    <n v="1"/>
    <n v="0"/>
    <n v="0.13"/>
    <n v="2057.5"/>
    <n v="1641"/>
    <x v="2"/>
    <n v="1.6556692293722381E-2"/>
  </r>
  <r>
    <n v="7.5"/>
    <n v="8171.5"/>
    <n v="139806"/>
    <n v="0"/>
    <n v="0"/>
    <n v="0.25"/>
    <n v="4195.5"/>
    <n v="3976"/>
    <x v="1"/>
    <n v="2.8439408895183326E-2"/>
  </r>
  <r>
    <n v="7.5"/>
    <n v="6936.5"/>
    <n v="217338"/>
    <n v="0"/>
    <n v="1"/>
    <n v="0.1"/>
    <n v="2046.5"/>
    <n v="4890"/>
    <x v="1"/>
    <n v="2.2499516881539353E-2"/>
  </r>
  <r>
    <n v="7.9"/>
    <n v="4532"/>
    <n v="119314"/>
    <n v="0"/>
    <n v="1"/>
    <n v="0.1"/>
    <n v="3936"/>
    <n v="596"/>
    <x v="3"/>
    <n v="4.9952226897095062E-3"/>
  </r>
  <r>
    <n v="7.85"/>
    <n v="2762.5"/>
    <n v="138050"/>
    <n v="0"/>
    <n v="0"/>
    <n v="0.13"/>
    <n v="1965.5"/>
    <n v="797"/>
    <x v="3"/>
    <n v="5.7732705541470482E-3"/>
  </r>
  <r>
    <n v="7.5"/>
    <n v="6625"/>
    <n v="165660"/>
    <n v="0"/>
    <n v="0"/>
    <n v="0.38"/>
    <n v="1988"/>
    <n v="4637"/>
    <x v="1"/>
    <n v="2.7991066038874805E-2"/>
  </r>
  <r>
    <n v="7.9"/>
    <n v="6038"/>
    <n v="172296"/>
    <n v="0"/>
    <n v="0"/>
    <n v="0.26"/>
    <n v="4532"/>
    <n v="1506"/>
    <x v="3"/>
    <n v="8.7407716952221763E-3"/>
  </r>
  <r>
    <n v="7.875"/>
    <n v="3054"/>
    <n v="186367"/>
    <n v="0"/>
    <n v="0"/>
    <n v="0.37"/>
    <n v="-1279"/>
    <n v="4333"/>
    <x v="3"/>
    <n v="2.3249824271464367E-2"/>
  </r>
  <r>
    <n v="7.5"/>
    <n v="3825.5"/>
    <n v="96140"/>
    <n v="0"/>
    <n v="1"/>
    <n v="7.0000000000000007E-2"/>
    <n v="1422.5"/>
    <n v="2403"/>
    <x v="1"/>
    <n v="2.4994799251092156E-2"/>
  </r>
  <r>
    <n v="7.5"/>
    <n v="2773"/>
    <n v="124245"/>
    <n v="0"/>
    <n v="0"/>
    <n v="0.08"/>
    <n v="2152"/>
    <n v="621"/>
    <x v="1"/>
    <n v="4.9981890619340821E-3"/>
  </r>
  <r>
    <n v="7.875"/>
    <n v="11098"/>
    <n v="177493"/>
    <n v="0"/>
    <n v="0"/>
    <n v="0.23"/>
    <n v="9545"/>
    <n v="1553"/>
    <x v="3"/>
    <n v="8.7496408309060067E-3"/>
  </r>
  <r>
    <n v="7.375"/>
    <n v="3680"/>
    <n v="117384"/>
    <n v="0"/>
    <n v="0"/>
    <n v="0.19"/>
    <n v="1186"/>
    <n v="2494"/>
    <x v="2"/>
    <n v="2.1246507190077011E-2"/>
  </r>
  <r>
    <n v="7.5"/>
    <n v="4357"/>
    <n v="139035"/>
    <n v="0"/>
    <n v="0"/>
    <n v="0.18"/>
    <n v="1924"/>
    <n v="2433"/>
    <x v="1"/>
    <n v="1.7499190851224512E-2"/>
  </r>
  <r>
    <n v="7.5"/>
    <n v="8014"/>
    <n v="162208"/>
    <n v="0"/>
    <n v="0"/>
    <n v="0.17"/>
    <n v="3960"/>
    <n v="4054"/>
    <x v="1"/>
    <n v="2.4992602091142239E-2"/>
  </r>
  <r>
    <n v="7.5"/>
    <n v="3132"/>
    <n v="196417"/>
    <n v="0"/>
    <n v="1"/>
    <n v="0.27"/>
    <n v="-1826"/>
    <n v="4958"/>
    <x v="1"/>
    <n v="2.524221426862237E-2"/>
  </r>
  <r>
    <n v="7.5"/>
    <n v="5285"/>
    <n v="167373"/>
    <n v="0"/>
    <n v="0"/>
    <n v="0.17"/>
    <n v="2733"/>
    <n v="2552"/>
    <x v="1"/>
    <n v="1.5247381596792791E-2"/>
  </r>
  <r>
    <n v="7"/>
    <n v="5673"/>
    <n v="169342"/>
    <n v="0"/>
    <n v="0"/>
    <n v="0.11"/>
    <n v="3303"/>
    <n v="2370"/>
    <x v="2"/>
    <n v="1.3995346694854201E-2"/>
  </r>
  <r>
    <n v="7.875"/>
    <n v="5738"/>
    <n v="182043"/>
    <n v="0"/>
    <n v="0"/>
    <n v="0.13"/>
    <n v="3008"/>
    <n v="2730"/>
    <x v="3"/>
    <n v="1.4996456881066562E-2"/>
  </r>
  <r>
    <n v="7.25"/>
    <n v="7158.5"/>
    <n v="209191"/>
    <n v="0"/>
    <n v="1"/>
    <n v="0.21"/>
    <n v="4230.5"/>
    <n v="2928"/>
    <x v="2"/>
    <n v="1.3996778064065853E-2"/>
  </r>
  <r>
    <n v="7.5"/>
    <n v="3090.5"/>
    <n v="104069"/>
    <n v="0"/>
    <n v="1"/>
    <n v="0.06"/>
    <n v="1270.5"/>
    <n v="1820"/>
    <x v="1"/>
    <n v="1.7488397121140781E-2"/>
  </r>
  <r>
    <n v="7.5"/>
    <n v="4078.5"/>
    <n v="157035"/>
    <n v="0"/>
    <n v="0"/>
    <n v="0.09"/>
    <n v="495.5"/>
    <n v="3583"/>
    <x v="1"/>
    <n v="2.2816569554557901E-2"/>
  </r>
  <r>
    <n v="7"/>
    <n v="5087"/>
    <n v="148748"/>
    <n v="0"/>
    <n v="0"/>
    <n v="0.14000000000000001"/>
    <n v="2560"/>
    <n v="2527"/>
    <x v="2"/>
    <n v="1.6988463710436445E-2"/>
  </r>
  <r>
    <n v="7.5"/>
    <n v="3946.5"/>
    <n v="88609"/>
    <n v="0"/>
    <n v="0"/>
    <n v="0.08"/>
    <n v="2285.5"/>
    <n v="1661"/>
    <x v="1"/>
    <n v="1.8745274182080825E-2"/>
  </r>
  <r>
    <n v="7.5"/>
    <n v="3755"/>
    <n v="112990"/>
    <n v="0"/>
    <n v="1"/>
    <n v="0.13"/>
    <n v="1638"/>
    <n v="2117"/>
    <x v="1"/>
    <n v="1.873617134259669E-2"/>
  </r>
  <r>
    <n v="8"/>
    <n v="6054"/>
    <n v="79291"/>
    <n v="0"/>
    <n v="1"/>
    <n v="0.03"/>
    <n v="3577"/>
    <n v="2477"/>
    <x v="0"/>
    <n v="3.1239358817520272E-2"/>
  </r>
  <r>
    <n v="8"/>
    <n v="5364.5"/>
    <n v="83256"/>
    <n v="0"/>
    <n v="1"/>
    <n v="0.14000000000000001"/>
    <n v="4116.5"/>
    <n v="1248"/>
    <x v="0"/>
    <n v="1.4989910637071202E-2"/>
  </r>
  <r>
    <n v="8"/>
    <n v="6003"/>
    <n v="113981"/>
    <n v="0"/>
    <n v="0"/>
    <n v="0.18"/>
    <n v="1872"/>
    <n v="4131"/>
    <x v="0"/>
    <n v="3.6242882585694108E-2"/>
  </r>
  <r>
    <n v="8"/>
    <n v="3692"/>
    <n v="78300"/>
    <n v="0"/>
    <n v="1"/>
    <n v="0.12"/>
    <n v="1441"/>
    <n v="2251"/>
    <x v="0"/>
    <n v="2.8748403575989782E-2"/>
  </r>
  <r>
    <n v="7.5"/>
    <n v="6130"/>
    <n v="156785"/>
    <n v="0"/>
    <n v="0"/>
    <n v="0.2"/>
    <n v="2211"/>
    <n v="3919"/>
    <x v="1"/>
    <n v="2.4996013649264917E-2"/>
  </r>
  <r>
    <n v="7.375"/>
    <n v="6442"/>
    <n v="146160"/>
    <n v="0"/>
    <n v="0"/>
    <n v="0.27"/>
    <n v="1990"/>
    <n v="4452"/>
    <x v="2"/>
    <n v="3.0459770114942528E-2"/>
  </r>
  <r>
    <n v="8.25"/>
    <n v="9588.5"/>
    <n v="134391"/>
    <n v="0"/>
    <n v="0"/>
    <n v="0.2"/>
    <n v="4550.5"/>
    <n v="5038"/>
    <x v="0"/>
    <n v="3.7487629379943599E-2"/>
  </r>
  <r>
    <n v="7.875"/>
    <n v="5781"/>
    <n v="216601"/>
    <n v="0"/>
    <n v="1"/>
    <n v="0.05"/>
    <n v="3074"/>
    <n v="2707"/>
    <x v="3"/>
    <n v="1.2497633898273785E-2"/>
  </r>
  <r>
    <n v="8"/>
    <n v="4216"/>
    <n v="101900"/>
    <n v="0"/>
    <n v="1"/>
    <n v="0.08"/>
    <n v="2051"/>
    <n v="2165"/>
    <x v="0"/>
    <n v="2.1246319921491657E-2"/>
  </r>
  <r>
    <n v="7.5"/>
    <n v="5016.5"/>
    <n v="181735"/>
    <n v="0"/>
    <n v="0"/>
    <n v="0.26"/>
    <n v="609.5"/>
    <n v="4407"/>
    <x v="1"/>
    <n v="2.4249594189341625E-2"/>
  </r>
  <r>
    <n v="7.5"/>
    <n v="3189"/>
    <n v="120115"/>
    <n v="0"/>
    <n v="0"/>
    <n v="0.4"/>
    <n v="1118"/>
    <n v="2071"/>
    <x v="1"/>
    <n v="1.7241809932148359E-2"/>
  </r>
  <r>
    <n v="7.5"/>
    <n v="3102.5"/>
    <n v="116955"/>
    <n v="0"/>
    <n v="0"/>
    <n v="0.06"/>
    <n v="1641.5"/>
    <n v="1461"/>
    <x v="1"/>
    <n v="1.2491984096447351E-2"/>
  </r>
  <r>
    <n v="7.5"/>
    <n v="6191.5"/>
    <n v="146160"/>
    <n v="0"/>
    <n v="0"/>
    <n v="0.39"/>
    <n v="1953.5"/>
    <n v="4238"/>
    <x v="1"/>
    <n v="2.8995621237000547E-2"/>
  </r>
  <r>
    <n v="7.5"/>
    <n v="5001"/>
    <n v="135091"/>
    <n v="0"/>
    <n v="0"/>
    <n v="0.08"/>
    <n v="2131"/>
    <n v="2870"/>
    <x v="1"/>
    <n v="2.1244938596945762E-2"/>
  </r>
  <r>
    <n v="7.75"/>
    <n v="5885"/>
    <n v="140298"/>
    <n v="0"/>
    <n v="1"/>
    <n v="0.24"/>
    <n v="1852"/>
    <n v="4033"/>
    <x v="3"/>
    <n v="2.8745955038560776E-2"/>
  </r>
  <r>
    <n v="7.75"/>
    <n v="5268"/>
    <n v="126022"/>
    <n v="0"/>
    <n v="1"/>
    <n v="0.13"/>
    <n v="1488"/>
    <n v="3780"/>
    <x v="3"/>
    <n v="2.99947628191903E-2"/>
  </r>
  <r>
    <n v="7.5"/>
    <n v="7449"/>
    <n v="193459"/>
    <n v="0"/>
    <n v="1"/>
    <n v="0.01"/>
    <n v="2856"/>
    <n v="4593"/>
    <x v="1"/>
    <n v="2.3741464599734311E-2"/>
  </r>
  <r>
    <n v="8"/>
    <n v="4819"/>
    <n v="82570"/>
    <n v="0"/>
    <n v="1"/>
    <n v="0.09"/>
    <n v="1723"/>
    <n v="3096"/>
    <x v="0"/>
    <n v="3.7495458398934235E-2"/>
  </r>
  <r>
    <n v="7.5"/>
    <n v="6520.5"/>
    <n v="134006"/>
    <n v="0"/>
    <n v="0"/>
    <n v="0.11"/>
    <n v="3505.5"/>
    <n v="3015"/>
    <x v="1"/>
    <n v="2.2498992582421683E-2"/>
  </r>
  <r>
    <n v="7.5"/>
    <n v="5683.5"/>
    <n v="171824"/>
    <n v="0"/>
    <n v="0"/>
    <n v="0.12"/>
    <n v="2462.5"/>
    <n v="3221"/>
    <x v="1"/>
    <n v="1.8745926063879318E-2"/>
  </r>
  <r>
    <n v="7.75"/>
    <n v="2468"/>
    <n v="89103"/>
    <n v="0"/>
    <n v="0"/>
    <n v="0.08"/>
    <n v="1577"/>
    <n v="891"/>
    <x v="3"/>
    <n v="9.9996633109996295E-3"/>
  </r>
  <r>
    <n v="7.5"/>
    <n v="8535"/>
    <n v="202144"/>
    <n v="0"/>
    <n v="1"/>
    <n v="0.04"/>
    <n v="3431"/>
    <n v="5104"/>
    <x v="1"/>
    <n v="2.5249327212284314E-2"/>
  </r>
  <r>
    <n v="7.25"/>
    <n v="3542"/>
    <n v="116669"/>
    <n v="1"/>
    <n v="0"/>
    <n v="0.09"/>
    <n v="1938"/>
    <n v="1604"/>
    <x v="2"/>
    <n v="1.3748296462642176E-2"/>
  </r>
  <r>
    <n v="7"/>
    <n v="2871"/>
    <n v="157528"/>
    <n v="0"/>
    <n v="1"/>
    <n v="0.4"/>
    <n v="1887"/>
    <n v="984"/>
    <x v="2"/>
    <n v="6.2465085572088776E-3"/>
  </r>
  <r>
    <n v="7"/>
    <n v="3623"/>
    <n v="145855"/>
    <n v="0"/>
    <n v="0"/>
    <n v="0.32"/>
    <n v="1663"/>
    <n v="1960"/>
    <x v="2"/>
    <n v="1.3438003496623359E-2"/>
  </r>
  <r>
    <n v="7.25"/>
    <n v="4735"/>
    <n v="221523"/>
    <n v="0"/>
    <n v="0"/>
    <n v="0.36"/>
    <n v="2520"/>
    <n v="2215"/>
    <x v="2"/>
    <n v="9.9989617330931771E-3"/>
  </r>
  <r>
    <n v="7.375"/>
    <n v="4019"/>
    <n v="160481"/>
    <n v="0"/>
    <n v="1"/>
    <n v="0.24"/>
    <n v="1010"/>
    <n v="3009"/>
    <x v="2"/>
    <n v="1.874988316373901E-2"/>
  </r>
  <r>
    <n v="7.25"/>
    <n v="2733"/>
    <n v="113680"/>
    <n v="0"/>
    <n v="0"/>
    <n v="0.2"/>
    <n v="1170"/>
    <n v="1563"/>
    <x v="2"/>
    <n v="1.3749120337790289E-2"/>
  </r>
  <r>
    <n v="7.5"/>
    <n v="7042"/>
    <n v="177219"/>
    <n v="0"/>
    <n v="0"/>
    <n v="0.31"/>
    <n v="3277"/>
    <n v="3765"/>
    <x v="1"/>
    <n v="2.1244900377499026E-2"/>
  </r>
  <r>
    <n v="7"/>
    <n v="2789"/>
    <n v="144231"/>
    <n v="0"/>
    <n v="0"/>
    <n v="0.17"/>
    <n v="1347"/>
    <n v="1442"/>
    <x v="2"/>
    <n v="9.9978506701055951E-3"/>
  </r>
  <r>
    <n v="7"/>
    <n v="3051"/>
    <n v="141994"/>
    <n v="0"/>
    <n v="0"/>
    <n v="0.41"/>
    <n v="1809"/>
    <n v="1242"/>
    <x v="2"/>
    <n v="8.7468484583855654E-3"/>
  </r>
  <r>
    <n v="7.75"/>
    <n v="12606.5"/>
    <n v="145938"/>
    <n v="0"/>
    <n v="1"/>
    <n v="7.0000000000000007E-2"/>
    <n v="7681.5"/>
    <n v="4925"/>
    <x v="3"/>
    <n v="3.3747207718346148E-2"/>
  </r>
  <r>
    <n v="7"/>
    <n v="2441"/>
    <n v="109924"/>
    <n v="0"/>
    <n v="1"/>
    <n v="0.09"/>
    <n v="1892"/>
    <n v="549"/>
    <x v="2"/>
    <n v="4.9943597394563515E-3"/>
  </r>
  <r>
    <n v="7.25"/>
    <n v="3164"/>
    <n v="132000"/>
    <n v="0"/>
    <n v="0"/>
    <n v="0.34"/>
    <n v="1859"/>
    <n v="1305"/>
    <x v="2"/>
    <n v="9.8863636363636358E-3"/>
  </r>
  <r>
    <n v="7"/>
    <n v="4691"/>
    <n v="172296"/>
    <n v="0"/>
    <n v="0"/>
    <n v="0.4"/>
    <n v="2107"/>
    <n v="2584"/>
    <x v="2"/>
    <n v="1.4997446255281608E-2"/>
  </r>
  <r>
    <n v="7"/>
    <n v="4793"/>
    <n v="104069"/>
    <n v="0"/>
    <n v="0"/>
    <n v="0.21"/>
    <n v="3232"/>
    <n v="1561"/>
    <x v="2"/>
    <n v="1.4999663684670747E-2"/>
  </r>
  <r>
    <n v="7.375"/>
    <n v="3141"/>
    <n v="162450"/>
    <n v="0"/>
    <n v="0"/>
    <n v="0.41"/>
    <n v="299"/>
    <n v="2842"/>
    <x v="2"/>
    <n v="1.7494613727300708E-2"/>
  </r>
  <r>
    <n v="7"/>
    <n v="4960"/>
    <n v="197115"/>
    <n v="0"/>
    <n v="0"/>
    <n v="0.28999999999999998"/>
    <n v="2497"/>
    <n v="2463"/>
    <x v="2"/>
    <n v="1.2495243893158816E-2"/>
  </r>
  <r>
    <n v="7.375"/>
    <n v="5726"/>
    <n v="215810"/>
    <n v="0"/>
    <n v="1"/>
    <n v="0.33"/>
    <n v="-74"/>
    <n v="5800"/>
    <x v="2"/>
    <n v="2.6875492331217273E-2"/>
  </r>
  <r>
    <n v="7"/>
    <n v="3391"/>
    <n v="152248"/>
    <n v="0"/>
    <n v="0"/>
    <n v="0.11"/>
    <n v="1869"/>
    <n v="1522"/>
    <x v="2"/>
    <n v="9.9968472492249494E-3"/>
  </r>
  <r>
    <n v="7.5"/>
    <n v="7127"/>
    <n v="180664"/>
    <n v="0"/>
    <n v="0"/>
    <n v="0.33"/>
    <n v="3514"/>
    <n v="3613"/>
    <x v="1"/>
    <n v="1.9998450161626002E-2"/>
  </r>
  <r>
    <n v="7.75"/>
    <n v="6665"/>
    <n v="186410"/>
    <n v="0"/>
    <n v="0"/>
    <n v="0.24"/>
    <n v="611"/>
    <n v="6054"/>
    <x v="3"/>
    <n v="3.247679845501851E-2"/>
  </r>
  <r>
    <n v="7"/>
    <n v="3297"/>
    <n v="120607"/>
    <n v="0"/>
    <n v="0"/>
    <n v="0.13"/>
    <n v="2749"/>
    <n v="548"/>
    <x v="2"/>
    <n v="4.5436832024675182E-3"/>
  </r>
  <r>
    <n v="7"/>
    <n v="4864"/>
    <n v="196417"/>
    <n v="0"/>
    <n v="0"/>
    <n v="0.31"/>
    <n v="2979"/>
    <n v="1885"/>
    <x v="2"/>
    <n v="9.5969289827255271E-3"/>
  </r>
  <r>
    <n v="7.75"/>
    <n v="7650"/>
    <n v="147091"/>
    <n v="0"/>
    <n v="0"/>
    <n v="0.24"/>
    <n v="4285"/>
    <n v="3365"/>
    <x v="3"/>
    <n v="2.2876994513600424E-2"/>
  </r>
  <r>
    <n v="7"/>
    <n v="4146"/>
    <n v="209039"/>
    <n v="0"/>
    <n v="1"/>
    <n v="0.39"/>
    <n v="2349"/>
    <n v="1797"/>
    <x v="2"/>
    <n v="8.5964819961825301E-3"/>
  </r>
  <r>
    <n v="5.75"/>
    <n v="4422.5"/>
    <n v="165404"/>
    <n v="0"/>
    <n v="0"/>
    <n v="0.17"/>
    <n v="2562.5"/>
    <n v="1860"/>
    <x v="4"/>
    <n v="1.1245193586612174E-2"/>
  </r>
  <r>
    <n v="7.5"/>
    <n v="389"/>
    <n v="123954"/>
    <n v="0"/>
    <n v="0"/>
    <n v="0.12"/>
    <n v="-850"/>
    <n v="1239"/>
    <x v="1"/>
    <n v="9.995643545186117E-3"/>
  </r>
  <r>
    <n v="7.25"/>
    <n v="4630"/>
    <n v="220356"/>
    <n v="0"/>
    <n v="0"/>
    <n v="0.21"/>
    <n v="1601"/>
    <n v="3029"/>
    <x v="2"/>
    <n v="1.3745938390604295E-2"/>
  </r>
  <r>
    <n v="7.5"/>
    <n v="8138"/>
    <n v="172000"/>
    <n v="0"/>
    <n v="1"/>
    <n v="0.21"/>
    <n v="3193"/>
    <n v="4945"/>
    <x v="1"/>
    <n v="2.8750000000000001E-2"/>
  </r>
  <r>
    <n v="8.5"/>
    <n v="7663"/>
    <n v="178350"/>
    <n v="0"/>
    <n v="1"/>
    <n v="0.12"/>
    <n v="84"/>
    <n v="7579"/>
    <x v="0"/>
    <n v="4.2495093916456408E-2"/>
  </r>
  <r>
    <n v="7"/>
    <n v="2014"/>
    <n v="163927"/>
    <n v="0"/>
    <n v="1"/>
    <n v="0.08"/>
    <n v="274"/>
    <n v="1740"/>
    <x v="2"/>
    <n v="1.061448083598187E-2"/>
  </r>
  <r>
    <n v="7"/>
    <n v="3832"/>
    <n v="173410"/>
    <n v="0"/>
    <n v="0"/>
    <n v="0.05"/>
    <n v="2532"/>
    <n v="1300"/>
    <x v="2"/>
    <n v="7.4966841589297045E-3"/>
  </r>
  <r>
    <n v="8"/>
    <n v="5816"/>
    <n v="82603"/>
    <n v="0"/>
    <n v="1"/>
    <n v="0.11"/>
    <n v="3029"/>
    <n v="2787"/>
    <x v="0"/>
    <n v="3.3739694684212437E-2"/>
  </r>
  <r>
    <n v="7.5"/>
    <n v="2153"/>
    <n v="152605"/>
    <n v="0"/>
    <n v="0"/>
    <n v="0.28000000000000003"/>
    <n v="-136"/>
    <n v="2289"/>
    <x v="1"/>
    <n v="1.4999508535106976E-2"/>
  </r>
  <r>
    <n v="7"/>
    <n v="5568"/>
    <n v="126875"/>
    <n v="0"/>
    <n v="0"/>
    <n v="0.18"/>
    <n v="4300"/>
    <n v="1268"/>
    <x v="2"/>
    <n v="9.9940886699507389E-3"/>
  </r>
  <r>
    <n v="6.5"/>
    <n v="8134"/>
    <n v="174265"/>
    <n v="0"/>
    <n v="0"/>
    <n v="0.34"/>
    <n v="5521"/>
    <n v="2613"/>
    <x v="4"/>
    <n v="1.4994405072734054E-2"/>
  </r>
  <r>
    <n v="6.875"/>
    <n v="4660"/>
    <n v="137049"/>
    <n v="0"/>
    <n v="0"/>
    <n v="0.34"/>
    <n v="3975"/>
    <n v="685"/>
    <x v="4"/>
    <n v="4.9982123182219498E-3"/>
  </r>
  <r>
    <n v="7.25"/>
    <n v="2288"/>
    <n v="114098"/>
    <n v="0"/>
    <n v="0"/>
    <n v="0.2"/>
    <n v="577"/>
    <n v="1711"/>
    <x v="2"/>
    <n v="1.4995880734105769E-2"/>
  </r>
  <r>
    <n v="7.5"/>
    <n v="9141"/>
    <n v="103377"/>
    <n v="0"/>
    <n v="0"/>
    <n v="0.19"/>
    <n v="6557"/>
    <n v="2584"/>
    <x v="1"/>
    <n v="2.4995888834073342E-2"/>
  </r>
  <r>
    <n v="7"/>
    <n v="7220"/>
    <n v="137837"/>
    <n v="0"/>
    <n v="0"/>
    <n v="0.22"/>
    <n v="5124"/>
    <n v="2096"/>
    <x v="2"/>
    <n v="1.5206366940661796E-2"/>
  </r>
  <r>
    <n v="9"/>
    <n v="13313"/>
    <n v="133346"/>
    <n v="0"/>
    <n v="0"/>
    <n v="0.12"/>
    <n v="6813"/>
    <n v="6500"/>
    <x v="0"/>
    <n v="4.874536918992696E-2"/>
  </r>
  <r>
    <n v="6.875"/>
    <n v="3138"/>
    <n v="88707"/>
    <n v="0"/>
    <n v="0"/>
    <n v="0.18"/>
    <n v="3028"/>
    <n v="110"/>
    <x v="4"/>
    <n v="1.2400374265841478E-3"/>
  </r>
  <r>
    <n v="7.25"/>
    <n v="2601"/>
    <n v="129921"/>
    <n v="0"/>
    <n v="0"/>
    <n v="0.16"/>
    <n v="165"/>
    <n v="2436"/>
    <x v="2"/>
    <n v="1.8749855681529544E-2"/>
  </r>
  <r>
    <n v="7.5"/>
    <n v="7836"/>
    <n v="176234"/>
    <n v="1"/>
    <n v="0"/>
    <n v="0.36"/>
    <n v="2990"/>
    <n v="4846"/>
    <x v="1"/>
    <n v="2.749753169082016E-2"/>
  </r>
  <r>
    <n v="6.875"/>
    <n v="3241"/>
    <n v="70796"/>
    <n v="0"/>
    <n v="1"/>
    <n v="0.15"/>
    <n v="2005"/>
    <n v="1236"/>
    <x v="4"/>
    <n v="1.7458613480987626E-2"/>
  </r>
  <r>
    <n v="7.5"/>
    <n v="3275"/>
    <n v="129960"/>
    <n v="0"/>
    <n v="0"/>
    <n v="0.18"/>
    <n v="351"/>
    <n v="2924"/>
    <x v="1"/>
    <n v="2.2499230532471531E-2"/>
  </r>
  <r>
    <n v="7.25"/>
    <n v="3900"/>
    <n v="191486"/>
    <n v="0"/>
    <n v="0"/>
    <n v="0.43"/>
    <n v="331"/>
    <n v="3569"/>
    <x v="2"/>
    <n v="1.8638438319250494E-2"/>
  </r>
  <r>
    <n v="7.25"/>
    <n v="2190"/>
    <n v="171803"/>
    <n v="0"/>
    <n v="0"/>
    <n v="0.28000000000000003"/>
    <n v="281"/>
    <n v="1909"/>
    <x v="2"/>
    <n v="1.1111563826010024E-2"/>
  </r>
  <r>
    <n v="7.375"/>
    <n v="2939"/>
    <n v="149651"/>
    <n v="0"/>
    <n v="0"/>
    <n v="0.3"/>
    <n v="321"/>
    <n v="2618"/>
    <x v="2"/>
    <n v="1.749403612404862E-2"/>
  </r>
  <r>
    <n v="7.375"/>
    <n v="8282"/>
    <n v="114207"/>
    <n v="0"/>
    <n v="0"/>
    <n v="0.39"/>
    <n v="5998"/>
    <n v="2284"/>
    <x v="2"/>
    <n v="1.9998774155699738E-2"/>
  </r>
  <r>
    <n v="7.25"/>
    <n v="6086"/>
    <n v="135150"/>
    <n v="0"/>
    <n v="0"/>
    <n v="0.43"/>
    <n v="4735"/>
    <n v="1351"/>
    <x v="2"/>
    <n v="9.9963004069552348E-3"/>
  </r>
  <r>
    <n v="6.875"/>
    <n v="3820"/>
    <n v="99439"/>
    <n v="0"/>
    <n v="0"/>
    <n v="0.1"/>
    <n v="3448"/>
    <n v="372"/>
    <x v="4"/>
    <n v="3.7409869367149712E-3"/>
  </r>
  <r>
    <n v="7.375"/>
    <n v="7608"/>
    <n v="115557"/>
    <n v="0"/>
    <n v="0"/>
    <n v="0.22"/>
    <n v="5297"/>
    <n v="2311"/>
    <x v="2"/>
    <n v="1.9998788476682502E-2"/>
  </r>
  <r>
    <n v="7.25"/>
    <n v="1913"/>
    <n v="89294"/>
    <n v="0"/>
    <n v="0"/>
    <n v="0.23"/>
    <n v="239"/>
    <n v="1674"/>
    <x v="2"/>
    <n v="1.8747060272806683E-2"/>
  </r>
  <r>
    <n v="7.25"/>
    <n v="5012"/>
    <n v="98350"/>
    <n v="0"/>
    <n v="0"/>
    <n v="0.17"/>
    <n v="3660"/>
    <n v="1352"/>
    <x v="2"/>
    <n v="1.3746822572445349E-2"/>
  </r>
  <r>
    <n v="7"/>
    <n v="1458"/>
    <n v="128778"/>
    <n v="0"/>
    <n v="0"/>
    <n v="0.21"/>
    <n v="231"/>
    <n v="1227"/>
    <x v="2"/>
    <n v="9.5280249732097103E-3"/>
  </r>
  <r>
    <n v="7"/>
    <n v="2845"/>
    <n v="164912"/>
    <n v="0"/>
    <n v="0"/>
    <n v="0.34"/>
    <n v="2492"/>
    <n v="353"/>
    <x v="2"/>
    <n v="2.1405355583583971E-3"/>
  </r>
  <r>
    <n v="7.375"/>
    <n v="6560"/>
    <n v="135375"/>
    <n v="0"/>
    <n v="0"/>
    <n v="0.22"/>
    <n v="3684"/>
    <n v="2876"/>
    <x v="2"/>
    <n v="2.1244690674053556E-2"/>
  </r>
  <r>
    <n v="7.5"/>
    <n v="2643"/>
    <n v="142759"/>
    <n v="0"/>
    <n v="0"/>
    <n v="0.11"/>
    <n v="-69"/>
    <n v="2712"/>
    <x v="1"/>
    <n v="1.8997050974019151E-2"/>
  </r>
  <r>
    <n v="6.75"/>
    <n v="5256"/>
    <n v="132914"/>
    <n v="0"/>
    <n v="0"/>
    <n v="0.25"/>
    <n v="4393"/>
    <n v="863"/>
    <x v="4"/>
    <n v="6.4929202341363589E-3"/>
  </r>
  <r>
    <n v="7.375"/>
    <n v="4174"/>
    <n v="216499"/>
    <n v="0"/>
    <n v="0"/>
    <n v="0.28999999999999998"/>
    <n v="-85"/>
    <n v="4259"/>
    <x v="2"/>
    <n v="1.9672146291668784E-2"/>
  </r>
  <r>
    <n v="7.5"/>
    <n v="3407"/>
    <n v="109137"/>
    <n v="1"/>
    <n v="0"/>
    <n v="0.11"/>
    <n v="406"/>
    <n v="3001"/>
    <x v="1"/>
    <n v="2.7497548952234347E-2"/>
  </r>
  <r>
    <n v="7.75"/>
    <n v="3054"/>
    <n v="95993"/>
    <n v="0"/>
    <n v="0"/>
    <n v="7.0000000000000007E-2"/>
    <n v="-185"/>
    <n v="3239"/>
    <x v="3"/>
    <n v="3.3742043690685779E-2"/>
  </r>
  <r>
    <n v="7"/>
    <n v="3014"/>
    <n v="182141"/>
    <n v="0"/>
    <n v="0"/>
    <n v="0.32"/>
    <n v="489"/>
    <n v="2525"/>
    <x v="2"/>
    <n v="1.3862886445116695E-2"/>
  </r>
  <r>
    <n v="7.75"/>
    <n v="5195"/>
    <n v="149651"/>
    <n v="0"/>
    <n v="0"/>
    <n v="0.46"/>
    <n v="706"/>
    <n v="4489"/>
    <x v="3"/>
    <n v="2.9996458426605904E-2"/>
  </r>
  <r>
    <n v="7.75"/>
    <n v="3282"/>
    <n v="131929"/>
    <n v="0"/>
    <n v="0"/>
    <n v="0.1"/>
    <n v="281"/>
    <n v="3001"/>
    <x v="3"/>
    <n v="2.2747083658634568E-2"/>
  </r>
  <r>
    <n v="6.875"/>
    <n v="4346"/>
    <n v="118047"/>
    <n v="0"/>
    <n v="0"/>
    <n v="0.09"/>
    <n v="3904"/>
    <n v="442"/>
    <x v="4"/>
    <n v="3.7442713495472141E-3"/>
  </r>
  <r>
    <n v="7.5"/>
    <n v="932"/>
    <n v="109285"/>
    <n v="0"/>
    <n v="0"/>
    <n v="0.2"/>
    <n v="-144"/>
    <n v="1076"/>
    <x v="1"/>
    <n v="9.8458159857253962E-3"/>
  </r>
  <r>
    <n v="7.25"/>
    <n v="1528"/>
    <n v="113650"/>
    <n v="1"/>
    <n v="0"/>
    <n v="0.25"/>
    <n v="31"/>
    <n v="1497"/>
    <x v="2"/>
    <n v="1.3172019357677079E-2"/>
  </r>
  <r>
    <n v="7"/>
    <n v="2608"/>
    <n v="172296"/>
    <n v="0"/>
    <n v="0"/>
    <n v="0.22"/>
    <n v="239"/>
    <n v="2369"/>
    <x v="2"/>
    <n v="1.3749593722431164E-2"/>
  </r>
  <r>
    <n v="7.25"/>
    <n v="2341"/>
    <n v="147584"/>
    <n v="0"/>
    <n v="0"/>
    <n v="0.22"/>
    <n v="1385"/>
    <n v="956"/>
    <x v="2"/>
    <n v="6.4776669557675632E-3"/>
  </r>
  <r>
    <n v="7"/>
    <n v="5041"/>
    <n v="105838"/>
    <n v="0"/>
    <n v="0"/>
    <n v="0.21"/>
    <n v="3189"/>
    <n v="1852"/>
    <x v="2"/>
    <n v="1.7498441013624595E-2"/>
  </r>
  <r>
    <n v="7.5"/>
    <n v="1448"/>
    <n v="64858"/>
    <n v="0"/>
    <n v="0"/>
    <n v="0.13"/>
    <n v="719"/>
    <n v="729"/>
    <x v="1"/>
    <n v="1.1239939560270128E-2"/>
  </r>
  <r>
    <n v="7.5"/>
    <n v="5232"/>
    <n v="150727"/>
    <n v="0"/>
    <n v="1"/>
    <n v="0.5"/>
    <n v="1841"/>
    <n v="3391"/>
    <x v="1"/>
    <n v="2.2497628162173995E-2"/>
  </r>
  <r>
    <n v="7.5"/>
    <n v="2389"/>
    <n v="106160"/>
    <n v="0"/>
    <n v="0"/>
    <n v="0.09"/>
    <n v="930"/>
    <n v="1459"/>
    <x v="1"/>
    <n v="1.3743406179351922E-2"/>
  </r>
  <r>
    <n v="7.75"/>
    <n v="3647"/>
    <n v="71882"/>
    <n v="0"/>
    <n v="0"/>
    <n v="0.44"/>
    <n v="1940"/>
    <n v="1707"/>
    <x v="3"/>
    <n v="2.3747252441501349E-2"/>
  </r>
  <r>
    <n v="7.75"/>
    <n v="4885"/>
    <n v="153491"/>
    <n v="1"/>
    <n v="0"/>
    <n v="0.13"/>
    <n v="431"/>
    <n v="4454"/>
    <x v="3"/>
    <n v="2.9017988025356534E-2"/>
  </r>
  <r>
    <n v="7.5"/>
    <n v="2482"/>
    <n v="82621"/>
    <n v="0"/>
    <n v="0"/>
    <n v="0.15"/>
    <n v="1004"/>
    <n v="1478"/>
    <x v="1"/>
    <n v="1.788891444063858E-2"/>
  </r>
  <r>
    <n v="8.5"/>
    <n v="1571"/>
    <n v="59377"/>
    <n v="0"/>
    <n v="0"/>
    <n v="0.12"/>
    <n v="-307"/>
    <n v="1878"/>
    <x v="0"/>
    <n v="3.1628408306246525E-2"/>
  </r>
  <r>
    <n v="7.375"/>
    <n v="1102"/>
    <n v="116578"/>
    <n v="0"/>
    <n v="0"/>
    <n v="0.11"/>
    <n v="607"/>
    <n v="495"/>
    <x v="2"/>
    <n v="4.2460841668239295E-3"/>
  </r>
  <r>
    <n v="7.5"/>
    <n v="1654"/>
    <n v="64200"/>
    <n v="1"/>
    <n v="0"/>
    <n v="0.08"/>
    <n v="56"/>
    <n v="1598"/>
    <x v="1"/>
    <n v="2.4890965732087229E-2"/>
  </r>
  <r>
    <n v="7.5"/>
    <n v="13309"/>
    <n v="158100"/>
    <n v="0"/>
    <n v="0"/>
    <n v="0.23"/>
    <n v="8204"/>
    <n v="5105"/>
    <x v="1"/>
    <n v="3.2289690069576216E-2"/>
  </r>
  <r>
    <n v="7.5"/>
    <n v="2146"/>
    <n v="87805"/>
    <n v="0"/>
    <n v="0"/>
    <n v="0.21"/>
    <n v="590"/>
    <n v="1556"/>
    <x v="1"/>
    <n v="1.7721086498490975E-2"/>
  </r>
  <r>
    <n v="7.5"/>
    <n v="1678"/>
    <n v="100208"/>
    <n v="0"/>
    <n v="0"/>
    <n v="0.3"/>
    <n v="0"/>
    <n v="1678"/>
    <x v="1"/>
    <n v="1.6745170046303687E-2"/>
  </r>
  <r>
    <n v="7.375"/>
    <n v="6983"/>
    <n v="158100"/>
    <n v="0"/>
    <n v="0"/>
    <n v="0.16"/>
    <n v="3194"/>
    <n v="3789"/>
    <x v="2"/>
    <n v="2.3965844402277042E-2"/>
  </r>
  <r>
    <n v="7.5"/>
    <n v="3710"/>
    <n v="123830"/>
    <n v="0"/>
    <n v="0"/>
    <n v="0.18"/>
    <n v="460"/>
    <n v="3250"/>
    <x v="1"/>
    <n v="2.6245659371719292E-2"/>
  </r>
  <r>
    <n v="7.5"/>
    <n v="5456"/>
    <n v="147987"/>
    <n v="0"/>
    <n v="0"/>
    <n v="0.3"/>
    <n v="832"/>
    <n v="4624"/>
    <x v="1"/>
    <n v="3.1245987823254745E-2"/>
  </r>
  <r>
    <n v="7"/>
    <n v="3220"/>
    <n v="85750"/>
    <n v="0"/>
    <n v="1"/>
    <n v="0.11"/>
    <n v="2540"/>
    <n v="680"/>
    <x v="2"/>
    <n v="7.9300291545189496E-3"/>
  </r>
  <r>
    <n v="7.5"/>
    <n v="11147"/>
    <n v="158137"/>
    <n v="0"/>
    <n v="0"/>
    <n v="0.32"/>
    <n v="6786"/>
    <n v="4361"/>
    <x v="1"/>
    <n v="2.757735381346554E-2"/>
  </r>
  <r>
    <n v="7.25"/>
    <n v="2995"/>
    <n v="131857"/>
    <n v="0"/>
    <n v="0"/>
    <n v="0.35"/>
    <n v="523"/>
    <n v="2472"/>
    <x v="2"/>
    <n v="1.8747582608431863E-2"/>
  </r>
  <r>
    <n v="7.5"/>
    <n v="3254"/>
    <n v="109112"/>
    <n v="0"/>
    <n v="0"/>
    <n v="0.28000000000000003"/>
    <n v="1545"/>
    <n v="1709"/>
    <x v="1"/>
    <n v="1.5662805190996408E-2"/>
  </r>
  <r>
    <n v="7.5"/>
    <n v="2353"/>
    <n v="94155"/>
    <n v="0"/>
    <n v="0"/>
    <n v="0.12"/>
    <n v="200"/>
    <n v="2153"/>
    <x v="1"/>
    <n v="2.2866549838033032E-2"/>
  </r>
  <r>
    <n v="7.5"/>
    <n v="3820"/>
    <n v="117050"/>
    <n v="0"/>
    <n v="1"/>
    <n v="0.24"/>
    <n v="1095"/>
    <n v="2725"/>
    <x v="1"/>
    <n v="2.3280649295173005E-2"/>
  </r>
  <r>
    <n v="7.875"/>
    <n v="8559"/>
    <n v="145700"/>
    <n v="0"/>
    <n v="1"/>
    <n v="0.24"/>
    <n v="5281"/>
    <n v="3278"/>
    <x v="3"/>
    <n v="2.249828414550446E-2"/>
  </r>
  <r>
    <n v="7.5"/>
    <n v="6295"/>
    <n v="153782"/>
    <n v="1"/>
    <n v="0"/>
    <n v="0.16"/>
    <n v="3564"/>
    <n v="2731"/>
    <x v="1"/>
    <n v="1.7758905463578313E-2"/>
  </r>
  <r>
    <n v="7"/>
    <n v="3824"/>
    <n v="152605"/>
    <n v="0"/>
    <n v="0"/>
    <n v="0.03"/>
    <n v="2298"/>
    <n v="1526"/>
    <x v="2"/>
    <n v="9.999672356737984E-3"/>
  </r>
  <r>
    <n v="7.875"/>
    <n v="7622"/>
    <n v="162450"/>
    <n v="0"/>
    <n v="1"/>
    <n v="0.15"/>
    <n v="2911"/>
    <n v="4711"/>
    <x v="3"/>
    <n v="2.8999692212988613E-2"/>
  </r>
  <r>
    <n v="6.5"/>
    <n v="8813"/>
    <n v="96425"/>
    <n v="1"/>
    <n v="0"/>
    <n v="0.04"/>
    <n v="7849"/>
    <n v="964"/>
    <x v="4"/>
    <n v="9.9974073113819027E-3"/>
  </r>
  <r>
    <n v="7"/>
    <n v="4373"/>
    <n v="87378"/>
    <n v="1"/>
    <n v="0"/>
    <n v="7.0000000000000007E-2"/>
    <n v="3063"/>
    <n v="1310"/>
    <x v="2"/>
    <n v="1.499233216599144E-2"/>
  </r>
  <r>
    <n v="6.5"/>
    <n v="11036"/>
    <n v="122815"/>
    <n v="1"/>
    <n v="0"/>
    <n v="0.15"/>
    <n v="9194"/>
    <n v="1842"/>
    <x v="4"/>
    <n v="1.4998167976224403E-2"/>
  </r>
  <r>
    <n v="7.5"/>
    <n v="3763"/>
    <n v="206369"/>
    <n v="1"/>
    <n v="0"/>
    <n v="0.38"/>
    <n v="410"/>
    <n v="3353"/>
    <x v="1"/>
    <n v="1.6247595326817497E-2"/>
  </r>
  <r>
    <n v="7"/>
    <n v="5827"/>
    <n v="98455"/>
    <n v="1"/>
    <n v="0"/>
    <n v="0.09"/>
    <n v="4351"/>
    <n v="1476"/>
    <x v="2"/>
    <n v="1.4991620537301305E-2"/>
  </r>
  <r>
    <n v="8"/>
    <n v="12399"/>
    <n v="142759"/>
    <n v="1"/>
    <n v="0"/>
    <n v="0.19"/>
    <n v="7581"/>
    <n v="4818"/>
    <x v="0"/>
    <n v="3.3749185690569422E-2"/>
  </r>
  <r>
    <n v="6.5"/>
    <n v="8091"/>
    <n v="90842"/>
    <n v="1"/>
    <n v="0"/>
    <n v="0.05"/>
    <n v="6729"/>
    <n v="1362"/>
    <x v="4"/>
    <n v="1.4993064881882829E-2"/>
  </r>
  <r>
    <n v="7"/>
    <n v="3226"/>
    <n v="199400"/>
    <n v="0"/>
    <n v="0"/>
    <n v="0.42"/>
    <n v="2479"/>
    <n v="747"/>
    <x v="2"/>
    <n v="3.7462387161484455E-3"/>
  </r>
  <r>
    <n v="7.5"/>
    <n v="2751"/>
    <n v="84333"/>
    <n v="1"/>
    <n v="0"/>
    <n v="0.11"/>
    <n v="1266"/>
    <n v="1485"/>
    <x v="1"/>
    <n v="1.7608765252036571E-2"/>
  </r>
  <r>
    <n v="7.75"/>
    <n v="8037"/>
    <n v="181565"/>
    <n v="0"/>
    <n v="1"/>
    <n v="0.31"/>
    <n v="2591"/>
    <n v="5446"/>
    <x v="3"/>
    <n v="2.9994767714041803E-2"/>
  </r>
  <r>
    <n v="8"/>
    <n v="9586"/>
    <n v="119008"/>
    <n v="1"/>
    <n v="0"/>
    <n v="0.15"/>
    <n v="5570"/>
    <n v="4016"/>
    <x v="0"/>
    <n v="3.3745630545845659E-2"/>
  </r>
  <r>
    <n v="7.5"/>
    <n v="1830"/>
    <n v="72427"/>
    <n v="0"/>
    <n v="0"/>
    <n v="0.27"/>
    <n v="38"/>
    <n v="1792"/>
    <x v="1"/>
    <n v="2.4742154169025362E-2"/>
  </r>
  <r>
    <n v="7.25"/>
    <n v="2743"/>
    <n v="115557"/>
    <n v="0"/>
    <n v="0"/>
    <n v="0.25"/>
    <n v="1588"/>
    <n v="1155"/>
    <x v="2"/>
    <n v="9.9950673693501909E-3"/>
  </r>
  <r>
    <n v="7.5"/>
    <n v="3049"/>
    <n v="111254"/>
    <n v="0"/>
    <n v="0"/>
    <n v="0.35"/>
    <n v="560"/>
    <n v="2489"/>
    <x v="1"/>
    <n v="2.2372229313103349E-2"/>
  </r>
  <r>
    <n v="7"/>
    <n v="2453"/>
    <n v="106160"/>
    <n v="0"/>
    <n v="0"/>
    <n v="0.09"/>
    <n v="1041"/>
    <n v="1412"/>
    <x v="2"/>
    <n v="1.3300678221552373E-2"/>
  </r>
  <r>
    <n v="7.5"/>
    <n v="4907"/>
    <n v="88294"/>
    <n v="0"/>
    <n v="0"/>
    <n v="0.23"/>
    <n v="2573"/>
    <n v="2334"/>
    <x v="1"/>
    <n v="2.643441230434684E-2"/>
  </r>
  <r>
    <n v="7.5"/>
    <n v="3768"/>
    <n v="63995"/>
    <n v="0"/>
    <n v="0"/>
    <n v="0.1"/>
    <n v="1996"/>
    <n v="1772"/>
    <x v="1"/>
    <n v="2.7689663254941793E-2"/>
  </r>
  <r>
    <n v="7.5"/>
    <n v="1395"/>
    <n v="71435"/>
    <n v="0"/>
    <n v="0"/>
    <n v="0.16"/>
    <n v="310"/>
    <n v="1085"/>
    <x v="1"/>
    <n v="1.5188633023027927E-2"/>
  </r>
  <r>
    <n v="7.5"/>
    <n v="3647"/>
    <n v="87624"/>
    <n v="0"/>
    <n v="0"/>
    <n v="0.25"/>
    <n v="1304"/>
    <n v="2343"/>
    <x v="1"/>
    <n v="2.6739249520679267E-2"/>
  </r>
  <r>
    <n v="7.25"/>
    <n v="2714"/>
    <n v="87493"/>
    <n v="0"/>
    <n v="0"/>
    <n v="0.24"/>
    <n v="1402"/>
    <n v="1312"/>
    <x v="2"/>
    <n v="1.4995485353113963E-2"/>
  </r>
  <r>
    <n v="7.5"/>
    <n v="2709"/>
    <n v="80997"/>
    <n v="1"/>
    <n v="0"/>
    <n v="0.11"/>
    <n v="482"/>
    <n v="2227"/>
    <x v="1"/>
    <n v="2.7494845488104498E-2"/>
  </r>
  <r>
    <n v="7.5"/>
    <n v="3723"/>
    <n v="118539"/>
    <n v="0"/>
    <n v="0"/>
    <n v="0.23"/>
    <n v="478"/>
    <n v="3245"/>
    <x v="1"/>
    <n v="2.7374956765283998E-2"/>
  </r>
  <r>
    <n v="7.75"/>
    <n v="10624"/>
    <n v="120176"/>
    <n v="1"/>
    <n v="0"/>
    <n v="0.1"/>
    <n v="6468"/>
    <n v="4156"/>
    <x v="3"/>
    <n v="3.4582612168819069E-2"/>
  </r>
  <r>
    <n v="7"/>
    <n v="6204"/>
    <n v="110526"/>
    <n v="1"/>
    <n v="0"/>
    <n v="0.28000000000000003"/>
    <n v="5652"/>
    <n v="552"/>
    <x v="2"/>
    <n v="4.9942999837142392E-3"/>
  </r>
  <r>
    <n v="8"/>
    <n v="3619"/>
    <n v="81717"/>
    <n v="1"/>
    <n v="0"/>
    <n v="0.12"/>
    <n v="759"/>
    <n v="2860"/>
    <x v="0"/>
    <n v="3.4998837451203545E-2"/>
  </r>
  <r>
    <n v="7.5"/>
    <n v="4462"/>
    <n v="88301"/>
    <n v="0"/>
    <n v="1"/>
    <n v="0.15"/>
    <n v="2625"/>
    <n v="1837"/>
    <x v="1"/>
    <n v="2.0803841406099591E-2"/>
  </r>
  <r>
    <n v="7.5"/>
    <n v="5986"/>
    <n v="97231"/>
    <n v="0"/>
    <n v="1"/>
    <n v="0.14000000000000001"/>
    <n v="3629"/>
    <n v="2357"/>
    <x v="1"/>
    <n v="2.4241239933765979E-2"/>
  </r>
  <r>
    <n v="8"/>
    <n v="7611"/>
    <n v="106160"/>
    <n v="1"/>
    <n v="0"/>
    <n v="0.19"/>
    <n v="3630"/>
    <n v="3981"/>
    <x v="0"/>
    <n v="3.7499999999999999E-2"/>
  </r>
  <r>
    <n v="7.125"/>
    <n v="1914.5"/>
    <n v="132949"/>
    <n v="0"/>
    <n v="1"/>
    <n v="0.12"/>
    <n v="1748.5"/>
    <n v="166"/>
    <x v="2"/>
    <n v="1.2485990868678967E-3"/>
  </r>
  <r>
    <n v="7.75"/>
    <n v="6446"/>
    <n v="110269"/>
    <n v="1"/>
    <n v="0"/>
    <n v="7.0000000000000007E-2"/>
    <n v="3690"/>
    <n v="2756"/>
    <x v="3"/>
    <n v="2.4993425169358569E-2"/>
  </r>
  <r>
    <n v="7.375"/>
    <n v="5700"/>
    <n v="87290"/>
    <n v="1"/>
    <n v="0"/>
    <n v="0.11"/>
    <n v="3955"/>
    <n v="1745"/>
    <x v="2"/>
    <n v="1.9990835147210447E-2"/>
  </r>
  <r>
    <n v="7.5"/>
    <n v="3819"/>
    <n v="106160"/>
    <n v="0"/>
    <n v="0"/>
    <n v="0.12"/>
    <n v="1145"/>
    <n v="2674"/>
    <x v="1"/>
    <n v="2.5188394875659381E-2"/>
  </r>
  <r>
    <n v="7.5"/>
    <n v="4999"/>
    <n v="135573"/>
    <n v="0"/>
    <n v="0"/>
    <n v="0.21"/>
    <n v="1965"/>
    <n v="3034"/>
    <x v="1"/>
    <n v="2.2379087281390837E-2"/>
  </r>
  <r>
    <n v="7.375"/>
    <n v="3534.5"/>
    <n v="144333"/>
    <n v="0"/>
    <n v="1"/>
    <n v="0.26"/>
    <n v="107.5"/>
    <n v="3427"/>
    <x v="2"/>
    <n v="2.374370379608267E-2"/>
  </r>
  <r>
    <n v="7"/>
    <n v="1380.5"/>
    <n v="139806"/>
    <n v="0"/>
    <n v="0"/>
    <n v="0.24"/>
    <n v="507.5"/>
    <n v="873"/>
    <x v="2"/>
    <n v="6.2443671945410072E-3"/>
  </r>
  <r>
    <n v="8"/>
    <n v="9594"/>
    <n v="118958"/>
    <n v="0"/>
    <n v="1"/>
    <n v="0.12"/>
    <n v="4390"/>
    <n v="5204"/>
    <x v="0"/>
    <n v="4.3746532389582878E-2"/>
  </r>
  <r>
    <n v="7.5"/>
    <n v="5488"/>
    <n v="99114"/>
    <n v="0"/>
    <n v="1"/>
    <n v="0.17"/>
    <n v="2620"/>
    <n v="2868"/>
    <x v="1"/>
    <n v="2.8936376293964526E-2"/>
  </r>
  <r>
    <n v="7.5"/>
    <n v="4785"/>
    <n v="91278"/>
    <n v="1"/>
    <n v="0"/>
    <n v="7.0000000000000007E-2"/>
    <n v="2846"/>
    <n v="1939"/>
    <x v="1"/>
    <n v="2.1242796730866147E-2"/>
  </r>
  <r>
    <n v="7.5"/>
    <n v="2807"/>
    <n v="92766"/>
    <n v="0"/>
    <n v="0"/>
    <n v="0.15"/>
    <n v="913"/>
    <n v="1894"/>
    <x v="1"/>
    <n v="2.0416963111484811E-2"/>
  </r>
  <r>
    <n v="8"/>
    <n v="5190"/>
    <n v="90578"/>
    <n v="1"/>
    <n v="0"/>
    <n v="0.15"/>
    <n v="1720"/>
    <n v="3470"/>
    <x v="0"/>
    <n v="3.83095232837996E-2"/>
  </r>
  <r>
    <n v="7.5"/>
    <n v="4013"/>
    <n v="111617"/>
    <n v="0"/>
    <n v="0"/>
    <n v="0.41"/>
    <n v="1830"/>
    <n v="2183"/>
    <x v="1"/>
    <n v="1.9557952641622692E-2"/>
  </r>
  <r>
    <n v="7.25"/>
    <n v="2977"/>
    <n v="131460"/>
    <n v="0"/>
    <n v="0"/>
    <n v="0.27"/>
    <n v="677"/>
    <n v="2300"/>
    <x v="2"/>
    <n v="1.7495816217860945E-2"/>
  </r>
  <r>
    <n v="7.375"/>
    <n v="2435"/>
    <n v="80733"/>
    <n v="0"/>
    <n v="0"/>
    <n v="0.17"/>
    <n v="1426"/>
    <n v="1009"/>
    <x v="2"/>
    <n v="1.2497987192350093E-2"/>
  </r>
  <r>
    <n v="8"/>
    <n v="4259"/>
    <n v="93532"/>
    <n v="1"/>
    <n v="0"/>
    <n v="0.13"/>
    <n v="1921"/>
    <n v="2338"/>
    <x v="0"/>
    <n v="2.4996792541590044E-2"/>
  </r>
  <r>
    <n v="8"/>
    <n v="3470"/>
    <n v="131341"/>
    <n v="1"/>
    <n v="0"/>
    <n v="0.19"/>
    <n v="-1291"/>
    <n v="4761"/>
    <x v="0"/>
    <n v="3.6249152968227741E-2"/>
  </r>
  <r>
    <n v="7.5"/>
    <n v="6198"/>
    <n v="88117"/>
    <n v="1"/>
    <n v="0"/>
    <n v="0.11"/>
    <n v="3775"/>
    <n v="2423"/>
    <x v="1"/>
    <n v="2.749753169082016E-2"/>
  </r>
  <r>
    <n v="7.5"/>
    <n v="10573"/>
    <n v="133941"/>
    <n v="0"/>
    <n v="0"/>
    <n v="0.4"/>
    <n v="6488"/>
    <n v="4085"/>
    <x v="1"/>
    <n v="3.0498503072248228E-2"/>
  </r>
  <r>
    <n v="7.25"/>
    <n v="3467"/>
    <n v="123028"/>
    <n v="0"/>
    <n v="1"/>
    <n v="0.21"/>
    <n v="1622"/>
    <n v="1845"/>
    <x v="2"/>
    <n v="1.499658614299184E-2"/>
  </r>
  <r>
    <n v="7.375"/>
    <n v="5106"/>
    <n v="90782"/>
    <n v="0"/>
    <n v="1"/>
    <n v="0.17"/>
    <n v="2763"/>
    <n v="2343"/>
    <x v="2"/>
    <n v="2.580908109537133E-2"/>
  </r>
  <r>
    <n v="7.875"/>
    <n v="5507"/>
    <n v="98455"/>
    <n v="0"/>
    <n v="1"/>
    <n v="0.2"/>
    <n v="1870"/>
    <n v="3637"/>
    <x v="3"/>
    <n v="3.6940734345640137E-2"/>
  </r>
  <r>
    <n v="7.25"/>
    <n v="4832"/>
    <n v="127737"/>
    <n v="0"/>
    <n v="1"/>
    <n v="0.3"/>
    <n v="1958"/>
    <n v="2874"/>
    <x v="2"/>
    <n v="2.249935414171305E-2"/>
  </r>
  <r>
    <n v="7.5"/>
    <n v="4132"/>
    <n v="98124"/>
    <n v="0"/>
    <n v="1"/>
    <n v="0.22"/>
    <n v="1434"/>
    <n v="2698"/>
    <x v="1"/>
    <n v="2.7495821613468672E-2"/>
  </r>
  <r>
    <n v="7.5"/>
    <n v="5903"/>
    <n v="144840"/>
    <n v="0"/>
    <n v="0"/>
    <n v="0.26"/>
    <n v="1378"/>
    <n v="4525"/>
    <x v="1"/>
    <n v="3.124136978735156E-2"/>
  </r>
  <r>
    <n v="7.25"/>
    <n v="5524"/>
    <n v="137126"/>
    <n v="0"/>
    <n v="0"/>
    <n v="0.26"/>
    <n v="2440"/>
    <n v="3084"/>
    <x v="2"/>
    <n v="2.2490264428335984E-2"/>
  </r>
  <r>
    <n v="7.75"/>
    <n v="7704"/>
    <n v="98223"/>
    <n v="1"/>
    <n v="0"/>
    <n v="0.08"/>
    <n v="4711"/>
    <n v="2993"/>
    <x v="3"/>
    <n v="3.0471478167028089E-2"/>
  </r>
  <r>
    <n v="8"/>
    <n v="2384"/>
    <n v="35525"/>
    <n v="0"/>
    <n v="0"/>
    <n v="0.22"/>
    <n v="1141"/>
    <n v="1243"/>
    <x v="0"/>
    <n v="3.4989444053483462E-2"/>
  </r>
  <r>
    <n v="7.5"/>
    <n v="3363"/>
    <n v="101956"/>
    <n v="0"/>
    <n v="0"/>
    <n v="0.12"/>
    <n v="432"/>
    <n v="2931"/>
    <x v="1"/>
    <n v="2.8747695084153948E-2"/>
  </r>
  <r>
    <n v="7.5"/>
    <n v="2308"/>
    <n v="56840"/>
    <n v="0"/>
    <n v="0"/>
    <n v="0.14000000000000001"/>
    <n v="1314"/>
    <n v="994"/>
    <x v="1"/>
    <n v="1.7487684729064038E-2"/>
  </r>
  <r>
    <n v="7.375"/>
    <n v="2186"/>
    <n v="111122"/>
    <n v="0"/>
    <n v="0"/>
    <n v="0.22"/>
    <n v="225"/>
    <n v="1961"/>
    <x v="2"/>
    <n v="1.7647270567484385E-2"/>
  </r>
  <r>
    <n v="7.25"/>
    <n v="3364"/>
    <n v="97182"/>
    <n v="0"/>
    <n v="0"/>
    <n v="0.44"/>
    <n v="2337"/>
    <n v="1027"/>
    <x v="2"/>
    <n v="1.0567800621514273E-2"/>
  </r>
  <r>
    <n v="7.5"/>
    <n v="3003"/>
    <n v="77779"/>
    <n v="0"/>
    <n v="0"/>
    <n v="0.15"/>
    <n v="884"/>
    <n v="2119"/>
    <x v="1"/>
    <n v="2.7243857596523483E-2"/>
  </r>
  <r>
    <n v="8"/>
    <n v="5050"/>
    <n v="67515"/>
    <n v="0"/>
    <n v="0"/>
    <n v="0.28000000000000003"/>
    <n v="2601"/>
    <n v="2449"/>
    <x v="0"/>
    <n v="3.6273420721321191E-2"/>
  </r>
  <r>
    <n v="8.25"/>
    <n v="3674"/>
    <n v="72856"/>
    <n v="0"/>
    <n v="1"/>
    <n v="0.02"/>
    <n v="1398"/>
    <n v="2276"/>
    <x v="0"/>
    <n v="3.1239705720874054E-2"/>
  </r>
  <r>
    <n v="7.75"/>
    <n v="3817"/>
    <n v="91756"/>
    <n v="0"/>
    <n v="0"/>
    <n v="0.23"/>
    <n v="1524"/>
    <n v="2293"/>
    <x v="3"/>
    <n v="2.4990191377130652E-2"/>
  </r>
  <r>
    <n v="7.5"/>
    <n v="4813"/>
    <n v="126022"/>
    <n v="0"/>
    <n v="0"/>
    <n v="0.17"/>
    <n v="1836"/>
    <n v="2977"/>
    <x v="1"/>
    <n v="2.3622859500722095E-2"/>
  </r>
  <r>
    <n v="7.75"/>
    <n v="2394"/>
    <n v="52968"/>
    <n v="0"/>
    <n v="0"/>
    <n v="0.14000000000000001"/>
    <n v="1269"/>
    <n v="1125"/>
    <x v="3"/>
    <n v="2.1239238785681923E-2"/>
  </r>
  <r>
    <n v="8"/>
    <n v="5894.5"/>
    <n v="75056"/>
    <n v="0"/>
    <n v="1"/>
    <n v="0.13"/>
    <n v="3103.5"/>
    <n v="2791"/>
    <x v="0"/>
    <n v="3.7185568109145174E-2"/>
  </r>
  <r>
    <n v="7.5"/>
    <n v="4441"/>
    <n v="76396"/>
    <n v="0"/>
    <n v="1"/>
    <n v="0.09"/>
    <n v="2818"/>
    <n v="1623"/>
    <x v="1"/>
    <n v="2.1244567778417718E-2"/>
  </r>
  <r>
    <n v="7.5"/>
    <n v="4630"/>
    <n v="117850"/>
    <n v="0"/>
    <n v="0"/>
    <n v="0.17"/>
    <n v="1183"/>
    <n v="3447"/>
    <x v="1"/>
    <n v="2.9249045396690709E-2"/>
  </r>
  <r>
    <n v="7.25"/>
    <n v="3216"/>
    <n v="99114"/>
    <n v="1"/>
    <n v="0"/>
    <n v="0.3"/>
    <n v="1755"/>
    <n v="1461"/>
    <x v="2"/>
    <n v="1.474060173133967E-2"/>
  </r>
  <r>
    <n v="8"/>
    <n v="3258"/>
    <n v="84234"/>
    <n v="1"/>
    <n v="0"/>
    <n v="0.08"/>
    <n v="437"/>
    <n v="2821"/>
    <x v="0"/>
    <n v="3.3490039651447159E-2"/>
  </r>
  <r>
    <n v="7.625"/>
    <n v="10635"/>
    <n v="111549"/>
    <n v="0"/>
    <n v="0"/>
    <n v="0.1"/>
    <n v="6034"/>
    <n v="4601"/>
    <x v="3"/>
    <n v="4.1246447749419539E-2"/>
  </r>
  <r>
    <n v="7.5"/>
    <n v="2852"/>
    <n v="77038"/>
    <n v="0"/>
    <n v="0"/>
    <n v="0.21"/>
    <n v="623"/>
    <n v="2229"/>
    <x v="1"/>
    <n v="2.8933772943222826E-2"/>
  </r>
  <r>
    <n v="7.5"/>
    <n v="4922"/>
    <n v="94057"/>
    <n v="0"/>
    <n v="0"/>
    <n v="0.16"/>
    <n v="1866"/>
    <n v="3056"/>
    <x v="1"/>
    <n v="3.2490936347108666E-2"/>
  </r>
  <r>
    <n v="7.875"/>
    <n v="9342"/>
    <n v="82845"/>
    <n v="0"/>
    <n v="0"/>
    <n v="0.21"/>
    <n v="6546"/>
    <n v="2796"/>
    <x v="3"/>
    <n v="3.3749773673728049E-2"/>
  </r>
  <r>
    <n v="7.75"/>
    <n v="4886"/>
    <n v="107153"/>
    <n v="0"/>
    <n v="0"/>
    <n v="0.22"/>
    <n v="1404"/>
    <n v="3482"/>
    <x v="3"/>
    <n v="3.2495590417440483E-2"/>
  </r>
  <r>
    <n v="7.25"/>
    <n v="2552"/>
    <n v="63398"/>
    <n v="0"/>
    <n v="0"/>
    <n v="7.0000000000000007E-2"/>
    <n v="1285"/>
    <n v="1267"/>
    <x v="2"/>
    <n v="1.9984857566484746E-2"/>
  </r>
  <r>
    <n v="7.375"/>
    <n v="2585"/>
    <n v="104037"/>
    <n v="0"/>
    <n v="1"/>
    <n v="0.08"/>
    <n v="1675"/>
    <n v="910"/>
    <x v="2"/>
    <n v="8.7468881263396674E-3"/>
  </r>
  <r>
    <n v="7.5"/>
    <n v="2108"/>
    <n v="76198"/>
    <n v="0"/>
    <n v="0"/>
    <n v="0.24"/>
    <n v="489"/>
    <n v="1619"/>
    <x v="1"/>
    <n v="2.1247276831412899E-2"/>
  </r>
  <r>
    <n v="8"/>
    <n v="4072"/>
    <n v="118047"/>
    <n v="0"/>
    <n v="0"/>
    <n v="0.18"/>
    <n v="2222"/>
    <n v="1850"/>
    <x v="0"/>
    <n v="1.5671723974349201E-2"/>
  </r>
  <r>
    <n v="7"/>
    <n v="2120"/>
    <n v="85325"/>
    <n v="0"/>
    <n v="1"/>
    <n v="0.1"/>
    <n v="478"/>
    <n v="1642"/>
    <x v="2"/>
    <n v="1.9244066803398768E-2"/>
  </r>
  <r>
    <n v="7"/>
    <n v="3034"/>
    <n v="126897"/>
    <n v="0"/>
    <n v="1"/>
    <n v="0.44"/>
    <n v="1766"/>
    <n v="1268"/>
    <x v="2"/>
    <n v="9.9923560052641112E-3"/>
  </r>
  <r>
    <n v="7.5"/>
    <n v="3679"/>
    <n v="102092"/>
    <n v="0"/>
    <n v="0"/>
    <n v="0.23"/>
    <n v="1255"/>
    <n v="2424"/>
    <x v="1"/>
    <n v="2.374329036555264E-2"/>
  </r>
  <r>
    <n v="7.375"/>
    <n v="2866"/>
    <n v="73384"/>
    <n v="0"/>
    <n v="0"/>
    <n v="0.16"/>
    <n v="1491"/>
    <n v="1375"/>
    <x v="2"/>
    <n v="1.8737054398779027E-2"/>
  </r>
  <r>
    <n v="7.5"/>
    <n v="3064.5"/>
    <n v="95367"/>
    <n v="0"/>
    <n v="0"/>
    <n v="0.12"/>
    <n v="1276.5"/>
    <n v="1788"/>
    <x v="1"/>
    <n v="1.8748623737770927E-2"/>
  </r>
  <r>
    <n v="7.75"/>
    <n v="3299"/>
    <n v="62495"/>
    <n v="1"/>
    <n v="0"/>
    <n v="0.09"/>
    <n v="1347"/>
    <n v="1952"/>
    <x v="3"/>
    <n v="3.1234498759900791E-2"/>
  </r>
  <r>
    <n v="7.5"/>
    <n v="2055"/>
    <n v="65152"/>
    <n v="0"/>
    <n v="0"/>
    <n v="0.15"/>
    <n v="590"/>
    <n v="1465"/>
    <x v="1"/>
    <n v="2.2485879174852653E-2"/>
  </r>
  <r>
    <n v="7"/>
    <n v="2554"/>
    <n v="89726"/>
    <n v="0"/>
    <n v="0"/>
    <n v="0.23"/>
    <n v="1209"/>
    <n v="1345"/>
    <x v="2"/>
    <n v="1.4990080913001805E-2"/>
  </r>
  <r>
    <n v="7.5"/>
    <n v="1194"/>
    <n v="42097"/>
    <n v="0"/>
    <n v="0"/>
    <n v="0.24"/>
    <n v="395"/>
    <n v="799"/>
    <x v="1"/>
    <n v="1.8979974820058438E-2"/>
  </r>
  <r>
    <n v="7.5"/>
    <n v="1840.5"/>
    <n v="94155"/>
    <n v="0"/>
    <n v="0"/>
    <n v="0.35"/>
    <n v="193.5"/>
    <n v="1647"/>
    <x v="1"/>
    <n v="1.7492432690775848E-2"/>
  </r>
  <r>
    <n v="7.5"/>
    <n v="5869"/>
    <n v="81357"/>
    <n v="0"/>
    <n v="0"/>
    <n v="0.13"/>
    <n v="3517"/>
    <n v="2352"/>
    <x v="1"/>
    <n v="2.8909620561230132E-2"/>
  </r>
  <r>
    <n v="7.5"/>
    <n v="2384"/>
    <n v="63488"/>
    <n v="0"/>
    <n v="0"/>
    <n v="0.14000000000000001"/>
    <n v="1115"/>
    <n v="1269"/>
    <x v="1"/>
    <n v="1.9988029233870969E-2"/>
  </r>
  <r>
    <n v="7.5"/>
    <n v="3650"/>
    <n v="81809"/>
    <n v="0"/>
    <n v="0"/>
    <n v="0.11"/>
    <n v="1334"/>
    <n v="2316"/>
    <x v="1"/>
    <n v="2.8309843660232981E-2"/>
  </r>
  <r>
    <n v="7.5"/>
    <n v="3509"/>
    <n v="115963"/>
    <n v="0"/>
    <n v="0"/>
    <n v="0.16"/>
    <n v="1625"/>
    <n v="1884"/>
    <x v="1"/>
    <n v="1.6246561403206194E-2"/>
  </r>
  <r>
    <n v="7.5"/>
    <n v="4542"/>
    <n v="109137"/>
    <n v="0"/>
    <n v="1"/>
    <n v="0.21"/>
    <n v="1453"/>
    <n v="3089"/>
    <x v="1"/>
    <n v="2.8303874946168577E-2"/>
  </r>
  <r>
    <n v="7.5"/>
    <n v="4558"/>
    <n v="101695"/>
    <n v="0"/>
    <n v="0"/>
    <n v="0.1"/>
    <n v="2143"/>
    <n v="2415"/>
    <x v="1"/>
    <n v="2.3747480210433158E-2"/>
  </r>
  <r>
    <n v="7.5"/>
    <n v="4494"/>
    <n v="105052"/>
    <n v="0"/>
    <n v="0"/>
    <n v="0.18"/>
    <n v="1310"/>
    <n v="3184"/>
    <x v="1"/>
    <n v="3.0308799451700109E-2"/>
  </r>
  <r>
    <n v="7.375"/>
    <n v="4852"/>
    <n v="95105"/>
    <n v="0"/>
    <n v="0"/>
    <n v="0.15"/>
    <n v="3426"/>
    <n v="1426"/>
    <x v="2"/>
    <n v="1.4993954050785973E-2"/>
  </r>
  <r>
    <n v="7.5"/>
    <n v="3900"/>
    <n v="82547"/>
    <n v="0"/>
    <n v="1"/>
    <n v="0.18"/>
    <n v="1630"/>
    <n v="2270"/>
    <x v="1"/>
    <n v="2.7499485141798004E-2"/>
  </r>
  <r>
    <n v="7.5"/>
    <n v="4393"/>
    <n v="55561"/>
    <n v="0"/>
    <n v="1"/>
    <n v="0.18"/>
    <n v="2935"/>
    <n v="1458"/>
    <x v="1"/>
    <n v="2.6241428340022677E-2"/>
  </r>
  <r>
    <n v="8.25"/>
    <n v="6562"/>
    <n v="111155"/>
    <n v="1"/>
    <n v="0"/>
    <n v="0.3"/>
    <n v="4062"/>
    <n v="2500"/>
    <x v="0"/>
    <n v="2.2491116009176377E-2"/>
  </r>
  <r>
    <n v="7.75"/>
    <n v="2777"/>
    <n v="66474"/>
    <n v="1"/>
    <n v="0"/>
    <n v="0.23"/>
    <n v="1780"/>
    <n v="997"/>
    <x v="3"/>
    <n v="1.4998345217679093E-2"/>
  </r>
  <r>
    <n v="6.5"/>
    <n v="11015"/>
    <n v="116669"/>
    <n v="1"/>
    <n v="0"/>
    <n v="0.13"/>
    <n v="8536"/>
    <n v="2479"/>
    <x v="4"/>
    <n v="2.1248146465642114E-2"/>
  </r>
  <r>
    <n v="7.5"/>
    <n v="2799"/>
    <n v="86275"/>
    <n v="0"/>
    <n v="0"/>
    <n v="0.2"/>
    <n v="785"/>
    <n v="2014"/>
    <x v="1"/>
    <n v="2.3343958272964357E-2"/>
  </r>
  <r>
    <n v="8.5"/>
    <n v="6275"/>
    <n v="80364"/>
    <n v="1"/>
    <n v="0"/>
    <n v="0.15"/>
    <n v="3262"/>
    <n v="3013"/>
    <x v="0"/>
    <n v="3.7491911801304068E-2"/>
  </r>
  <r>
    <n v="7"/>
    <n v="4050"/>
    <n v="148724"/>
    <n v="0"/>
    <n v="0"/>
    <n v="0.36"/>
    <n v="2006"/>
    <n v="2044"/>
    <x v="2"/>
    <n v="1.3743578709555957E-2"/>
  </r>
  <r>
    <n v="7"/>
    <n v="5864"/>
    <n v="81200"/>
    <n v="0"/>
    <n v="1"/>
    <n v="7.0000000000000007E-2"/>
    <n v="5154"/>
    <n v="710"/>
    <x v="2"/>
    <n v="8.7438423645320191E-3"/>
  </r>
  <r>
    <n v="7.5"/>
    <n v="2010"/>
    <n v="49030"/>
    <n v="0"/>
    <n v="0"/>
    <n v="0.06"/>
    <n v="1122"/>
    <n v="888"/>
    <x v="1"/>
    <n v="1.811136039159698E-2"/>
  </r>
  <r>
    <n v="8"/>
    <n v="6752"/>
    <n v="132914"/>
    <n v="0"/>
    <n v="1"/>
    <n v="0.3"/>
    <n v="1934"/>
    <n v="4818"/>
    <x v="0"/>
    <n v="3.6249003114796036E-2"/>
  </r>
  <r>
    <n v="7.875"/>
    <n v="6697"/>
    <n v="165095"/>
    <n v="1"/>
    <n v="0"/>
    <n v="0.47"/>
    <n v="2776"/>
    <n v="3921"/>
    <x v="3"/>
    <n v="2.374996214300857E-2"/>
  </r>
  <r>
    <n v="7.5"/>
    <n v="6699"/>
    <n v="158646"/>
    <n v="1"/>
    <n v="0"/>
    <n v="0.23"/>
    <n v="1812"/>
    <n v="4887"/>
    <x v="1"/>
    <n v="3.0804432510116865E-2"/>
  </r>
  <r>
    <n v="6.5"/>
    <n v="8573"/>
    <n v="138902"/>
    <n v="1"/>
    <n v="0"/>
    <n v="0.17"/>
    <n v="5969"/>
    <n v="2604"/>
    <x v="4"/>
    <n v="1.8747030280341536E-2"/>
  </r>
  <r>
    <n v="7.5"/>
    <n v="4583"/>
    <n v="120944"/>
    <n v="1"/>
    <n v="0"/>
    <n v="0.41"/>
    <n v="2165"/>
    <n v="2418"/>
    <x v="1"/>
    <n v="1.9992723905278478E-2"/>
  </r>
  <r>
    <n v="7.125"/>
    <n v="3999"/>
    <n v="118960"/>
    <n v="1"/>
    <n v="0"/>
    <n v="0.28999999999999998"/>
    <n v="2132"/>
    <n v="1867"/>
    <x v="2"/>
    <n v="1.5694351042367181E-2"/>
  </r>
  <r>
    <n v="7"/>
    <n v="1092"/>
    <n v="86813"/>
    <n v="0"/>
    <n v="0"/>
    <n v="0.54"/>
    <n v="875"/>
    <n v="217"/>
    <x v="2"/>
    <n v="2.4996256321057906E-3"/>
  </r>
  <r>
    <n v="7"/>
    <n v="2557"/>
    <n v="108300"/>
    <n v="0"/>
    <n v="0"/>
    <n v="0.31"/>
    <n v="1474"/>
    <n v="1083"/>
    <x v="2"/>
    <n v="0.01"/>
  </r>
  <r>
    <n v="7"/>
    <n v="1673"/>
    <n v="76794"/>
    <n v="0"/>
    <n v="0"/>
    <n v="0.23"/>
    <n v="1386"/>
    <n v="287"/>
    <x v="2"/>
    <n v="3.7372711409745553E-3"/>
  </r>
  <r>
    <n v="7.5"/>
    <n v="3762"/>
    <n v="118047"/>
    <n v="0"/>
    <n v="0"/>
    <n v="0.2"/>
    <n v="1402"/>
    <n v="2360"/>
    <x v="1"/>
    <n v="1.9992037069980602E-2"/>
  </r>
  <r>
    <n v="7.5"/>
    <n v="6059"/>
    <n v="163065"/>
    <n v="0"/>
    <n v="0"/>
    <n v="0.18"/>
    <n v="3206"/>
    <n v="2853"/>
    <x v="1"/>
    <n v="1.7496090516051881E-2"/>
  </r>
  <r>
    <n v="7"/>
    <n v="4926"/>
    <n v="158746"/>
    <n v="0"/>
    <n v="0"/>
    <n v="0.32"/>
    <n v="2561"/>
    <n v="2365"/>
    <x v="2"/>
    <n v="1.4898013178284807E-2"/>
  </r>
  <r>
    <n v="8.25"/>
    <n v="8123"/>
    <n v="155053"/>
    <n v="1"/>
    <n v="0"/>
    <n v="0.14000000000000001"/>
    <n v="3472"/>
    <n v="4651"/>
    <x v="0"/>
    <n v="2.9996194849503072E-2"/>
  </r>
  <r>
    <n v="7.25"/>
    <n v="1824"/>
    <n v="165404"/>
    <n v="1"/>
    <n v="0"/>
    <n v="0.44"/>
    <n v="1204"/>
    <n v="620"/>
    <x v="2"/>
    <n v="3.7483978622040578E-3"/>
  </r>
  <r>
    <n v="7"/>
    <n v="1927"/>
    <n v="83686"/>
    <n v="0"/>
    <n v="0"/>
    <n v="0.23"/>
    <n v="1284"/>
    <n v="643"/>
    <x v="2"/>
    <n v="7.6834834978371531E-3"/>
  </r>
  <r>
    <n v="8.5"/>
    <n v="7002"/>
    <n v="73939"/>
    <n v="1"/>
    <n v="0"/>
    <n v="0.09"/>
    <n v="4230"/>
    <n v="2772"/>
    <x v="0"/>
    <n v="3.7490363678167139E-2"/>
  </r>
  <r>
    <n v="8"/>
    <n v="7074"/>
    <n v="106232"/>
    <n v="1"/>
    <n v="0"/>
    <n v="0.17"/>
    <n v="4020"/>
    <n v="3054"/>
    <x v="0"/>
    <n v="2.8748399728895247E-2"/>
  </r>
  <r>
    <n v="7"/>
    <n v="2433"/>
    <n v="163313"/>
    <n v="0"/>
    <n v="0"/>
    <n v="0.37"/>
    <n v="2229"/>
    <n v="204"/>
    <x v="2"/>
    <n v="1.2491350964099611E-3"/>
  </r>
  <r>
    <n v="7"/>
    <n v="2535"/>
    <n v="121099"/>
    <n v="0"/>
    <n v="0"/>
    <n v="0.31"/>
    <n v="2119"/>
    <n v="416"/>
    <x v="2"/>
    <n v="3.4352059059116922E-3"/>
  </r>
  <r>
    <n v="8"/>
    <n v="4434"/>
    <n v="79373"/>
    <n v="1"/>
    <n v="0"/>
    <n v="0.11"/>
    <n v="1557"/>
    <n v="2877"/>
    <x v="0"/>
    <n v="3.6246582591057411E-2"/>
  </r>
  <r>
    <n v="7.5"/>
    <n v="6351"/>
    <n v="141873"/>
    <n v="1"/>
    <n v="0"/>
    <n v="0.41"/>
    <n v="2450"/>
    <n v="3901"/>
    <x v="1"/>
    <n v="2.7496422857062303E-2"/>
  </r>
  <r>
    <n v="7.25"/>
    <n v="2097"/>
    <n v="94242"/>
    <n v="0"/>
    <n v="1"/>
    <n v="0.16"/>
    <n v="1328"/>
    <n v="769"/>
    <x v="2"/>
    <n v="8.1598438063708329E-3"/>
  </r>
  <r>
    <n v="7.25"/>
    <n v="4023"/>
    <n v="160826"/>
    <n v="0"/>
    <n v="0"/>
    <n v="0.46"/>
    <n v="2214"/>
    <n v="1809"/>
    <x v="2"/>
    <n v="1.1248181264223446E-2"/>
  </r>
  <r>
    <n v="8.375"/>
    <n v="4527"/>
    <n v="121001"/>
    <n v="0"/>
    <n v="0"/>
    <n v="0.11"/>
    <n v="1542"/>
    <n v="2985"/>
    <x v="0"/>
    <n v="2.466921760977182E-2"/>
  </r>
  <r>
    <n v="7.25"/>
    <n v="3038"/>
    <n v="106686"/>
    <n v="1"/>
    <n v="0"/>
    <n v="0.3"/>
    <n v="1705"/>
    <n v="1333"/>
    <x v="2"/>
    <n v="1.2494610351873723E-2"/>
  </r>
  <r>
    <n v="7"/>
    <n v="4107"/>
    <n v="142267"/>
    <n v="0"/>
    <n v="0"/>
    <n v="0.32"/>
    <n v="2055"/>
    <n v="2052"/>
    <x v="2"/>
    <n v="1.4423583824780166E-2"/>
  </r>
  <r>
    <n v="7.125"/>
    <n v="2447"/>
    <n v="123757"/>
    <n v="0"/>
    <n v="0"/>
    <n v="0.31"/>
    <n v="1945"/>
    <n v="502"/>
    <x v="2"/>
    <n v="4.0563362072448426E-3"/>
  </r>
  <r>
    <n v="7.75"/>
    <n v="5261"/>
    <n v="137735"/>
    <n v="0"/>
    <n v="0"/>
    <n v="0.6"/>
    <n v="2162"/>
    <n v="3099"/>
    <x v="3"/>
    <n v="2.24997277380477E-2"/>
  </r>
  <r>
    <n v="7.5"/>
    <n v="2857"/>
    <n v="78750"/>
    <n v="0"/>
    <n v="0"/>
    <n v="0.16"/>
    <n v="1086"/>
    <n v="1771"/>
    <x v="1"/>
    <n v="2.2488888888888888E-2"/>
  </r>
  <r>
    <n v="6.75"/>
    <n v="6046"/>
    <n v="92568"/>
    <n v="0"/>
    <n v="0"/>
    <n v="0.23"/>
    <n v="4501"/>
    <n v="1545"/>
    <x v="4"/>
    <n v="1.6690432978999224E-2"/>
  </r>
  <r>
    <n v="8.25"/>
    <n v="5929"/>
    <n v="129960"/>
    <n v="1"/>
    <n v="0"/>
    <n v="0.28999999999999998"/>
    <n v="1706"/>
    <n v="4223"/>
    <x v="0"/>
    <n v="3.2494613727300711E-2"/>
  </r>
  <r>
    <n v="7.5"/>
    <n v="5611"/>
    <n v="109137"/>
    <n v="1"/>
    <n v="0"/>
    <n v="0.17"/>
    <n v="2304"/>
    <n v="3307"/>
    <x v="1"/>
    <n v="3.0301364340232919E-2"/>
  </r>
  <r>
    <n v="7"/>
    <n v="1429"/>
    <n v="176972"/>
    <n v="0"/>
    <n v="0"/>
    <n v="0.25"/>
    <n v="-119"/>
    <n v="1548"/>
    <x v="2"/>
    <n v="8.7471464412449424E-3"/>
  </r>
  <r>
    <n v="7"/>
    <n v="2913"/>
    <n v="129566"/>
    <n v="0"/>
    <n v="0"/>
    <n v="0.51"/>
    <n v="1744"/>
    <n v="1169"/>
    <x v="2"/>
    <n v="9.0224287235848907E-3"/>
  </r>
  <r>
    <n v="7"/>
    <n v="2377"/>
    <n v="141779"/>
    <n v="0"/>
    <n v="0"/>
    <n v="0.5"/>
    <n v="1846"/>
    <n v="531"/>
    <x v="2"/>
    <n v="3.7452655188709187E-3"/>
  </r>
  <r>
    <n v="7.375"/>
    <n v="4393"/>
    <n v="148035"/>
    <n v="1"/>
    <n v="0"/>
    <n v="0.32"/>
    <n v="1988"/>
    <n v="2405"/>
    <x v="2"/>
    <n v="1.6246158003174926E-2"/>
  </r>
  <r>
    <n v="7.5"/>
    <n v="4044"/>
    <n v="78960"/>
    <n v="0"/>
    <n v="0"/>
    <n v="0.13"/>
    <n v="1676"/>
    <n v="2368"/>
    <x v="1"/>
    <n v="2.9989868287740629E-2"/>
  </r>
  <r>
    <n v="7.5"/>
    <n v="3618"/>
    <n v="128912"/>
    <n v="0"/>
    <n v="0"/>
    <n v="0.15"/>
    <n v="1685"/>
    <n v="1933"/>
    <x v="1"/>
    <n v="1.499472508377808E-2"/>
  </r>
  <r>
    <n v="7"/>
    <n v="2076"/>
    <n v="72572"/>
    <n v="0"/>
    <n v="0"/>
    <n v="0.21"/>
    <n v="1175"/>
    <n v="901"/>
    <x v="2"/>
    <n v="1.2415256572782892E-2"/>
  </r>
  <r>
    <n v="7.25"/>
    <n v="5343"/>
    <n v="151432"/>
    <n v="0"/>
    <n v="0"/>
    <n v="0.27"/>
    <n v="2398"/>
    <n v="2945"/>
    <x v="2"/>
    <n v="1.9447672882878124E-2"/>
  </r>
  <r>
    <n v="7.5"/>
    <n v="3105"/>
    <n v="86173"/>
    <n v="0"/>
    <n v="0"/>
    <n v="7.0000000000000007E-2"/>
    <n v="1274"/>
    <n v="1831"/>
    <x v="1"/>
    <n v="2.1247954695786383E-2"/>
  </r>
  <r>
    <n v="7.75"/>
    <n v="3231"/>
    <n v="62518"/>
    <n v="0"/>
    <n v="0"/>
    <n v="0.09"/>
    <n v="1180"/>
    <n v="2051"/>
    <x v="3"/>
    <n v="3.2806551713106626E-2"/>
  </r>
  <r>
    <n v="5"/>
    <n v="2815"/>
    <n v="101200"/>
    <n v="0"/>
    <n v="0"/>
    <n v="0.19"/>
    <n v="1247"/>
    <n v="1568"/>
    <x v="4"/>
    <n v="1.5494071146245059E-2"/>
  </r>
  <r>
    <n v="7.5"/>
    <n v="11840"/>
    <n v="179908"/>
    <n v="0"/>
    <n v="0"/>
    <n v="0.2"/>
    <n v="6893"/>
    <n v="4947"/>
    <x v="1"/>
    <n v="2.7497387553638526E-2"/>
  </r>
  <r>
    <n v="6.5"/>
    <n v="1819"/>
    <n v="75751"/>
    <n v="0"/>
    <n v="0"/>
    <n v="0.16"/>
    <n v="721"/>
    <n v="1098"/>
    <x v="4"/>
    <n v="1.4494858153687741E-2"/>
  </r>
  <r>
    <n v="6.625"/>
    <n v="3677"/>
    <n v="128981"/>
    <n v="0"/>
    <n v="0"/>
    <n v="0.27"/>
    <n v="1678"/>
    <n v="1999"/>
    <x v="4"/>
    <n v="1.549840674207829E-2"/>
  </r>
  <r>
    <n v="5.125"/>
    <n v="2405"/>
    <n v="88511"/>
    <n v="0"/>
    <n v="0"/>
    <n v="0.23"/>
    <n v="1122"/>
    <n v="1283"/>
    <x v="4"/>
    <n v="1.4495373456406549E-2"/>
  </r>
  <r>
    <n v="6.5"/>
    <n v="3407"/>
    <n v="123028"/>
    <n v="0"/>
    <n v="0"/>
    <n v="0.21"/>
    <n v="1562"/>
    <n v="1845"/>
    <x v="4"/>
    <n v="1.499658614299184E-2"/>
  </r>
  <r>
    <n v="6.625"/>
    <n v="3666"/>
    <n v="128581"/>
    <n v="0"/>
    <n v="0"/>
    <n v="0.35"/>
    <n v="1674"/>
    <n v="1992"/>
    <x v="4"/>
    <n v="1.549218002659802E-2"/>
  </r>
  <r>
    <n v="6.5"/>
    <n v="3508"/>
    <n v="128571"/>
    <n v="0"/>
    <n v="0"/>
    <n v="0.22"/>
    <n v="1516"/>
    <n v="1992"/>
    <x v="4"/>
    <n v="1.5493384977949927E-2"/>
  </r>
  <r>
    <n v="7.5"/>
    <n v="3138"/>
    <n v="119262"/>
    <n v="0"/>
    <n v="0"/>
    <n v="0.2"/>
    <n v="1350"/>
    <n v="1788"/>
    <x v="1"/>
    <n v="1.4992202042561754E-2"/>
  </r>
  <r>
    <n v="4.5"/>
    <n v="2898"/>
    <n v="106160"/>
    <n v="0"/>
    <n v="0"/>
    <n v="0.35"/>
    <n v="1306"/>
    <n v="1592"/>
    <x v="4"/>
    <n v="1.4996232102486812E-2"/>
  </r>
  <r>
    <n v="7.375"/>
    <n v="4878"/>
    <n v="138803"/>
    <n v="0"/>
    <n v="0"/>
    <n v="0.15"/>
    <n v="1617"/>
    <n v="3261"/>
    <x v="2"/>
    <n v="2.3493728521717831E-2"/>
  </r>
  <r>
    <n v="7.5"/>
    <n v="5555"/>
    <n v="128981"/>
    <n v="0"/>
    <n v="0"/>
    <n v="0.1"/>
    <n v="1686"/>
    <n v="3869"/>
    <x v="1"/>
    <n v="2.9996666175638273E-2"/>
  </r>
  <r>
    <n v="7"/>
    <n v="4309"/>
    <n v="111548"/>
    <n v="0"/>
    <n v="0"/>
    <n v="0.16"/>
    <n v="1904"/>
    <n v="2405"/>
    <x v="2"/>
    <n v="2.1560225194535088E-2"/>
  </r>
  <r>
    <n v="6.5"/>
    <n v="4088"/>
    <n v="148824"/>
    <n v="0"/>
    <n v="0"/>
    <n v="0.2"/>
    <n v="1782"/>
    <n v="2306"/>
    <x v="4"/>
    <n v="1.5494812664623986E-2"/>
  </r>
  <r>
    <n v="7"/>
    <n v="6272"/>
    <n v="180573"/>
    <n v="0"/>
    <n v="0"/>
    <n v="0.26"/>
    <n v="2029"/>
    <n v="4243"/>
    <x v="2"/>
    <n v="2.3497422095219107E-2"/>
  </r>
  <r>
    <n v="5.5"/>
    <n v="2681"/>
    <n v="95742"/>
    <n v="0"/>
    <n v="0"/>
    <n v="0.1"/>
    <n v="1293"/>
    <n v="1388"/>
    <x v="4"/>
    <n v="1.4497294813143657E-2"/>
  </r>
  <r>
    <n v="7.125"/>
    <n v="5219"/>
    <n v="176604"/>
    <n v="0"/>
    <n v="0"/>
    <n v="0.22"/>
    <n v="1989"/>
    <n v="3230"/>
    <x v="2"/>
    <n v="1.8289506466444703E-2"/>
  </r>
  <r>
    <n v="7.75"/>
    <n v="6318"/>
    <n v="126247"/>
    <n v="0"/>
    <n v="0"/>
    <n v="0.13"/>
    <n v="1584"/>
    <n v="4734"/>
    <x v="3"/>
    <n v="3.7497920742671116E-2"/>
  </r>
  <r>
    <n v="5"/>
    <n v="3210"/>
    <n v="117570"/>
    <n v="0"/>
    <n v="0"/>
    <n v="0.28999999999999998"/>
    <n v="1447"/>
    <n v="1763"/>
    <x v="4"/>
    <n v="1.4995321935867993E-2"/>
  </r>
  <r>
    <n v="5.5"/>
    <n v="4517"/>
    <n v="152351"/>
    <n v="0"/>
    <n v="0"/>
    <n v="0.19"/>
    <n v="1751"/>
    <n v="2766"/>
    <x v="4"/>
    <n v="1.8155443679398232E-2"/>
  </r>
  <r>
    <n v="5.5"/>
    <n v="3134"/>
    <n v="116082"/>
    <n v="0"/>
    <n v="0"/>
    <n v="0.27"/>
    <n v="1393"/>
    <n v="1741"/>
    <x v="4"/>
    <n v="1.4998018641994453E-2"/>
  </r>
  <r>
    <n v="7"/>
    <n v="5699"/>
    <n v="114593"/>
    <n v="0"/>
    <n v="0"/>
    <n v="0.16"/>
    <n v="3122"/>
    <n v="2577"/>
    <x v="2"/>
    <n v="2.2488284624715298E-2"/>
  </r>
  <r>
    <n v="5.125"/>
    <n v="3111"/>
    <n v="112113"/>
    <n v="0"/>
    <n v="0"/>
    <n v="0.2"/>
    <n v="1430"/>
    <n v="1681"/>
    <x v="4"/>
    <n v="1.4993800897308965E-2"/>
  </r>
  <r>
    <n v="5.5"/>
    <n v="2973"/>
    <n v="106158"/>
    <n v="0"/>
    <n v="0"/>
    <n v="0.16"/>
    <n v="1381"/>
    <n v="1592"/>
    <x v="4"/>
    <n v="1.4996514629137701E-2"/>
  </r>
  <r>
    <n v="7.25"/>
    <n v="5380"/>
    <n v="189033"/>
    <n v="0"/>
    <n v="0"/>
    <n v="0.2"/>
    <n v="1919"/>
    <n v="3461"/>
    <x v="2"/>
    <n v="1.830897250744579E-2"/>
  </r>
  <r>
    <n v="7.25"/>
    <n v="6006"/>
    <n v="172636"/>
    <n v="0"/>
    <n v="0"/>
    <n v="0.2"/>
    <n v="1950"/>
    <n v="4056"/>
    <x v="2"/>
    <n v="2.3494520262285965E-2"/>
  </r>
  <r>
    <n v="7.125"/>
    <n v="3945"/>
    <n v="136852"/>
    <n v="0"/>
    <n v="0"/>
    <n v="0.2"/>
    <n v="1499"/>
    <n v="2446"/>
    <x v="2"/>
    <n v="1.787332300587496E-2"/>
  </r>
  <r>
    <n v="7"/>
    <n v="4851"/>
    <n v="151700"/>
    <n v="0"/>
    <n v="0"/>
    <n v="0.22"/>
    <n v="1694"/>
    <n v="3157"/>
    <x v="2"/>
    <n v="2.081081081081081E-2"/>
  </r>
  <r>
    <n v="7"/>
    <n v="6238"/>
    <n v="179580"/>
    <n v="0"/>
    <n v="0"/>
    <n v="0.42"/>
    <n v="2019"/>
    <n v="4219"/>
    <x v="2"/>
    <n v="2.3493707539815126E-2"/>
  </r>
  <r>
    <n v="6.5"/>
    <n v="4246"/>
    <n v="152250"/>
    <n v="0"/>
    <n v="0"/>
    <n v="0.15"/>
    <n v="1887"/>
    <n v="2359"/>
    <x v="4"/>
    <n v="1.5494252873563218E-2"/>
  </r>
  <r>
    <n v="7.25"/>
    <n v="6179"/>
    <n v="169244"/>
    <n v="0"/>
    <n v="0"/>
    <n v="0.31"/>
    <n v="1917"/>
    <n v="4262"/>
    <x v="2"/>
    <n v="2.5182576634917634E-2"/>
  </r>
  <r>
    <n v="7"/>
    <n v="4736"/>
    <n v="148724"/>
    <n v="0"/>
    <n v="0"/>
    <n v="0.2"/>
    <n v="1715"/>
    <n v="3021"/>
    <x v="2"/>
    <n v="2.0312794169064844E-2"/>
  </r>
  <r>
    <n v="7"/>
    <n v="2078"/>
    <n v="90367"/>
    <n v="0"/>
    <n v="0"/>
    <n v="0.28000000000000003"/>
    <n v="1514"/>
    <n v="564"/>
    <x v="2"/>
    <n v="6.2412163732335916E-3"/>
  </r>
  <r>
    <n v="7.5"/>
    <n v="3188"/>
    <n v="111254"/>
    <n v="0"/>
    <n v="0"/>
    <n v="0.49"/>
    <n v="1652"/>
    <n v="1536"/>
    <x v="1"/>
    <n v="1.3806245168713035E-2"/>
  </r>
  <r>
    <n v="7"/>
    <n v="2955"/>
    <n v="115192"/>
    <n v="0"/>
    <n v="0"/>
    <n v="0.11"/>
    <n v="2581"/>
    <n v="374"/>
    <x v="2"/>
    <n v="3.246753246753247E-3"/>
  </r>
  <r>
    <n v="7.5"/>
    <n v="3152"/>
    <n v="113223"/>
    <n v="0"/>
    <n v="0"/>
    <n v="0.23"/>
    <n v="136"/>
    <n v="3016"/>
    <x v="1"/>
    <n v="2.6637697287653569E-2"/>
  </r>
  <r>
    <n v="8.5"/>
    <n v="5627"/>
    <n v="102885"/>
    <n v="0"/>
    <n v="0"/>
    <n v="0.2"/>
    <n v="483"/>
    <n v="5144"/>
    <x v="0"/>
    <n v="4.9997570102541675E-2"/>
  </r>
  <r>
    <n v="7"/>
    <n v="3236"/>
    <n v="113858"/>
    <n v="0"/>
    <n v="0"/>
    <n v="0.1"/>
    <n v="2099"/>
    <n v="1137"/>
    <x v="2"/>
    <n v="9.986123065572906E-3"/>
  </r>
  <r>
    <n v="7.5"/>
    <n v="4961"/>
    <n v="127202"/>
    <n v="0"/>
    <n v="1"/>
    <n v="0.26"/>
    <n v="3371"/>
    <n v="1590"/>
    <x v="1"/>
    <n v="1.2499803462209714E-2"/>
  </r>
  <r>
    <n v="7.25"/>
    <n v="2501"/>
    <n v="115093"/>
    <n v="0"/>
    <n v="0"/>
    <n v="0.4"/>
    <n v="1601"/>
    <n v="900"/>
    <x v="2"/>
    <n v="7.8197631480628714E-3"/>
  </r>
  <r>
    <n v="7.5"/>
    <n v="2011"/>
    <n v="47258"/>
    <n v="0"/>
    <n v="0"/>
    <n v="0.09"/>
    <n v="830"/>
    <n v="1181"/>
    <x v="1"/>
    <n v="2.4990477802700074E-2"/>
  </r>
  <r>
    <n v="7.25"/>
    <n v="2749"/>
    <n v="67398"/>
    <n v="0"/>
    <n v="0"/>
    <n v="0.2"/>
    <n v="2160"/>
    <n v="589"/>
    <x v="2"/>
    <n v="8.7391317249770027E-3"/>
  </r>
  <r>
    <n v="7.5"/>
    <n v="2234"/>
    <n v="119844"/>
    <n v="0"/>
    <n v="1"/>
    <n v="0.16"/>
    <n v="1714"/>
    <n v="520"/>
    <x v="1"/>
    <n v="4.338973999532726E-3"/>
  </r>
  <r>
    <n v="7.375"/>
    <n v="3451"/>
    <n v="86640"/>
    <n v="0"/>
    <n v="0"/>
    <n v="0.22"/>
    <n v="1693"/>
    <n v="1758"/>
    <x v="2"/>
    <n v="2.0290858725761772E-2"/>
  </r>
  <r>
    <n v="7.25"/>
    <n v="3035"/>
    <n v="129174"/>
    <n v="0"/>
    <n v="0"/>
    <n v="0.39"/>
    <n v="1195"/>
    <n v="1840"/>
    <x v="2"/>
    <n v="1.4244352578692306E-2"/>
  </r>
  <r>
    <n v="7.5"/>
    <n v="2923"/>
    <n v="79170"/>
    <n v="0"/>
    <n v="0"/>
    <n v="0.08"/>
    <n v="1053"/>
    <n v="1870"/>
    <x v="1"/>
    <n v="2.3620058102816723E-2"/>
  </r>
  <r>
    <n v="7.25"/>
    <n v="1676"/>
    <n v="85655"/>
    <n v="0"/>
    <n v="0"/>
    <n v="0.25"/>
    <n v="761"/>
    <n v="915"/>
    <x v="2"/>
    <n v="1.0682388652151072E-2"/>
  </r>
  <r>
    <n v="7.75"/>
    <n v="2018"/>
    <n v="48111"/>
    <n v="0"/>
    <n v="0"/>
    <n v="0.12"/>
    <n v="972"/>
    <n v="1046"/>
    <x v="3"/>
    <n v="2.1741389702978529E-2"/>
  </r>
  <r>
    <n v="7"/>
    <n v="578"/>
    <n v="69380"/>
    <n v="0"/>
    <n v="0"/>
    <n v="0.12"/>
    <n v="240"/>
    <n v="338"/>
    <x v="2"/>
    <n v="4.8717209570481408E-3"/>
  </r>
  <r>
    <n v="7.125"/>
    <n v="4816"/>
    <n v="208232"/>
    <n v="0"/>
    <n v="0"/>
    <n v="0.43"/>
    <n v="883"/>
    <n v="3933"/>
    <x v="2"/>
    <n v="1.8887586922278998E-2"/>
  </r>
  <r>
    <n v="7.25"/>
    <n v="3579"/>
    <n v="125723"/>
    <n v="0"/>
    <n v="0"/>
    <n v="0.15"/>
    <n v="374"/>
    <n v="3205"/>
    <x v="2"/>
    <n v="2.5492551084527096E-2"/>
  </r>
  <r>
    <n v="7.5"/>
    <n v="3336"/>
    <n v="83150"/>
    <n v="0"/>
    <n v="0"/>
    <n v="0.12"/>
    <n v="1777"/>
    <n v="1559"/>
    <x v="1"/>
    <n v="1.8749248346361998E-2"/>
  </r>
  <r>
    <n v="6.25"/>
    <n v="2530"/>
    <n v="117900"/>
    <n v="0"/>
    <n v="0"/>
    <n v="0.19"/>
    <n v="45"/>
    <n v="2485"/>
    <x v="4"/>
    <n v="2.1077184054283292E-2"/>
  </r>
  <r>
    <n v="7.75"/>
    <n v="8485"/>
    <n v="201832"/>
    <n v="0"/>
    <n v="1"/>
    <n v="0.11"/>
    <n v="2683"/>
    <n v="5802"/>
    <x v="3"/>
    <n v="2.8746680407467598E-2"/>
  </r>
  <r>
    <n v="7.375"/>
    <n v="2967"/>
    <n v="127687"/>
    <n v="0"/>
    <n v="1"/>
    <n v="0.15"/>
    <n v="773"/>
    <n v="2194"/>
    <x v="2"/>
    <n v="1.7182641929092232E-2"/>
  </r>
  <r>
    <n v="7.25"/>
    <n v="6530"/>
    <n v="185381"/>
    <n v="0"/>
    <n v="1"/>
    <n v="0.15"/>
    <n v="3518"/>
    <n v="3012"/>
    <x v="2"/>
    <n v="1.6247619766858522E-2"/>
  </r>
  <r>
    <n v="7.5"/>
    <n v="9063"/>
    <n v="186966"/>
    <n v="0"/>
    <n v="0"/>
    <n v="0.38"/>
    <n v="4483"/>
    <n v="4580"/>
    <x v="1"/>
    <n v="2.4496432506445023E-2"/>
  </r>
  <r>
    <n v="7.5"/>
    <n v="9463"/>
    <n v="167373"/>
    <n v="0"/>
    <n v="1"/>
    <n v="0.05"/>
    <n v="5070"/>
    <n v="4393"/>
    <x v="1"/>
    <n v="2.6246766204823958E-2"/>
  </r>
  <r>
    <n v="7.75"/>
    <n v="7346"/>
    <n v="133878"/>
    <n v="0"/>
    <n v="1"/>
    <n v="0.08"/>
    <n v="3163"/>
    <n v="4183"/>
    <x v="3"/>
    <n v="3.1244864727587803E-2"/>
  </r>
  <r>
    <n v="7"/>
    <n v="3227"/>
    <n v="172562"/>
    <n v="0"/>
    <n v="0"/>
    <n v="0.14000000000000001"/>
    <n v="423"/>
    <n v="2804"/>
    <x v="2"/>
    <n v="1.6249232160035234E-2"/>
  </r>
  <r>
    <n v="7.5"/>
    <n v="6882"/>
    <n v="182700"/>
    <n v="0"/>
    <n v="0"/>
    <n v="0.38"/>
    <n v="853"/>
    <n v="6029"/>
    <x v="1"/>
    <n v="3.2999452654625068E-2"/>
  </r>
  <r>
    <n v="7.5"/>
    <n v="4922"/>
    <n v="119364"/>
    <n v="0"/>
    <n v="0"/>
    <n v="0.2"/>
    <n v="1580"/>
    <n v="3342"/>
    <x v="1"/>
    <n v="2.7998391474816527E-2"/>
  </r>
  <r>
    <n v="7.375"/>
    <n v="5355"/>
    <n v="195242"/>
    <n v="0"/>
    <n v="0"/>
    <n v="0.37"/>
    <n v="377"/>
    <n v="4978"/>
    <x v="2"/>
    <n v="2.5496563239466918E-2"/>
  </r>
  <r>
    <n v="7.5"/>
    <n v="5915"/>
    <n v="172197"/>
    <n v="0"/>
    <n v="0"/>
    <n v="0.26"/>
    <n v="2041"/>
    <n v="3874"/>
    <x v="1"/>
    <n v="2.2497488341841031E-2"/>
  </r>
  <r>
    <n v="7.5"/>
    <n v="4880"/>
    <n v="114948"/>
    <n v="0"/>
    <n v="1"/>
    <n v="0.11"/>
    <n v="2007"/>
    <n v="2873"/>
    <x v="1"/>
    <n v="2.4993910289870202E-2"/>
  </r>
  <r>
    <n v="7"/>
    <n v="1917"/>
    <n v="194600"/>
    <n v="0"/>
    <n v="1"/>
    <n v="0.34"/>
    <n v="-29"/>
    <n v="1946"/>
    <x v="2"/>
    <n v="0.01"/>
  </r>
  <r>
    <n v="7.75"/>
    <n v="3397"/>
    <n v="74805"/>
    <n v="1"/>
    <n v="0"/>
    <n v="0.11"/>
    <n v="1060"/>
    <n v="2337"/>
    <x v="3"/>
    <n v="3.124122719069581E-2"/>
  </r>
  <r>
    <n v="7.5"/>
    <n v="3358"/>
    <n v="87594"/>
    <n v="0"/>
    <n v="0"/>
    <n v="0.2"/>
    <n v="1563"/>
    <n v="1795"/>
    <x v="1"/>
    <n v="2.0492271160125124E-2"/>
  </r>
  <r>
    <n v="7"/>
    <n v="3598"/>
    <n v="152506"/>
    <n v="1"/>
    <n v="0"/>
    <n v="0.51"/>
    <n v="423"/>
    <n v="3175"/>
    <x v="2"/>
    <n v="2.0818853028733295E-2"/>
  </r>
  <r>
    <n v="7.5"/>
    <n v="8304"/>
    <n v="216601"/>
    <n v="0"/>
    <n v="1"/>
    <n v="0.15"/>
    <n v="2077"/>
    <n v="6227"/>
    <x v="1"/>
    <n v="2.8748713071500131E-2"/>
  </r>
  <r>
    <n v="7.5"/>
    <n v="7028"/>
    <n v="228425"/>
    <n v="1"/>
    <n v="0"/>
    <n v="0.04"/>
    <n v="418"/>
    <n v="6610"/>
    <x v="1"/>
    <n v="2.8937287950093028E-2"/>
  </r>
  <r>
    <n v="7.5"/>
    <n v="2261"/>
    <n v="86148"/>
    <n v="0"/>
    <n v="0"/>
    <n v="0.18"/>
    <n v="323"/>
    <n v="1938"/>
    <x v="1"/>
    <n v="2.2496169382922412E-2"/>
  </r>
  <r>
    <n v="7.75"/>
    <n v="4358.5"/>
    <n v="100424"/>
    <n v="0"/>
    <n v="0"/>
    <n v="0.23"/>
    <n v="1346.5"/>
    <n v="3012"/>
    <x v="3"/>
    <n v="2.9992830399107783E-2"/>
  </r>
  <r>
    <n v="7.5"/>
    <n v="3907.5"/>
    <n v="68803"/>
    <n v="0"/>
    <n v="0"/>
    <n v="0.15"/>
    <n v="2617.5"/>
    <n v="1290"/>
    <x v="1"/>
    <n v="1.8749182448439747E-2"/>
  </r>
  <r>
    <n v="7.5"/>
    <n v="4540"/>
    <n v="128955"/>
    <n v="0"/>
    <n v="0"/>
    <n v="0.13"/>
    <n v="1800"/>
    <n v="2740"/>
    <x v="1"/>
    <n v="2.1247722073591564E-2"/>
  </r>
  <r>
    <n v="7.5"/>
    <n v="6287.5"/>
    <n v="177493"/>
    <n v="0"/>
    <n v="0"/>
    <n v="7.0000000000000007E-2"/>
    <n v="3274.5"/>
    <n v="3013"/>
    <x v="1"/>
    <n v="1.6975317336458341E-2"/>
  </r>
  <r>
    <n v="8"/>
    <n v="8369"/>
    <n v="118937"/>
    <n v="1"/>
    <n v="0"/>
    <n v="0.13"/>
    <n v="4058"/>
    <n v="4311"/>
    <x v="0"/>
    <n v="3.6246079857403496E-2"/>
  </r>
  <r>
    <n v="7.5"/>
    <n v="4293"/>
    <n v="127950"/>
    <n v="0"/>
    <n v="1"/>
    <n v="0.19"/>
    <n v="1255"/>
    <n v="3038"/>
    <x v="1"/>
    <n v="2.3743649863227825E-2"/>
  </r>
  <r>
    <n v="8"/>
    <n v="12537.5"/>
    <n v="167373"/>
    <n v="0"/>
    <n v="1"/>
    <n v="0.09"/>
    <n v="5843.5"/>
    <n v="6694"/>
    <x v="0"/>
    <n v="3.9994503295035636E-2"/>
  </r>
  <r>
    <n v="7.75"/>
    <n v="7961"/>
    <n v="206950"/>
    <n v="0"/>
    <n v="1"/>
    <n v="0.3"/>
    <n v="2347"/>
    <n v="5614"/>
    <x v="3"/>
    <n v="2.712732544092776E-2"/>
  </r>
  <r>
    <n v="7.25"/>
    <n v="670"/>
    <n v="138937"/>
    <n v="0"/>
    <n v="1"/>
    <n v="0.15"/>
    <n v="323"/>
    <n v="347"/>
    <x v="2"/>
    <n v="2.4975348539266E-3"/>
  </r>
  <r>
    <n v="7.75"/>
    <n v="5997"/>
    <n v="175493"/>
    <n v="0"/>
    <n v="1"/>
    <n v="0.12"/>
    <n v="2049"/>
    <n v="3948"/>
    <x v="3"/>
    <n v="2.2496623796960564E-2"/>
  </r>
  <r>
    <n v="7.5"/>
    <n v="5567"/>
    <n v="161994"/>
    <n v="0"/>
    <n v="0"/>
    <n v="0.28000000000000003"/>
    <n v="423"/>
    <n v="5144"/>
    <x v="1"/>
    <n v="3.1754262503549513E-2"/>
  </r>
  <r>
    <n v="7.75"/>
    <n v="6730"/>
    <n v="143744"/>
    <n v="0"/>
    <n v="1"/>
    <n v="7.0000000000000007E-2"/>
    <n v="1899"/>
    <n v="4831"/>
    <x v="3"/>
    <n v="3.3608359305431879E-2"/>
  </r>
  <r>
    <n v="7.5"/>
    <n v="5838"/>
    <n v="132914"/>
    <n v="0"/>
    <n v="0"/>
    <n v="0.16"/>
    <n v="3512"/>
    <n v="2326"/>
    <x v="1"/>
    <n v="1.7500037618309584E-2"/>
  </r>
  <r>
    <n v="7.25"/>
    <n v="4594"/>
    <n v="142760"/>
    <n v="0"/>
    <n v="0"/>
    <n v="0.12"/>
    <n v="1561"/>
    <n v="3033"/>
    <x v="2"/>
    <n v="2.1245446903894648E-2"/>
  </r>
  <r>
    <n v="7.5"/>
    <n v="4961.5"/>
    <n v="110171"/>
    <n v="0"/>
    <n v="0"/>
    <n v="0.09"/>
    <n v="1656.5"/>
    <n v="3305"/>
    <x v="1"/>
    <n v="2.9998820016156703E-2"/>
  </r>
  <r>
    <n v="7.875"/>
    <n v="6498"/>
    <n v="149883"/>
    <n v="0"/>
    <n v="1"/>
    <n v="0.24"/>
    <n v="1815"/>
    <n v="4683"/>
    <x v="3"/>
    <n v="3.1244370609075079E-2"/>
  </r>
  <r>
    <n v="7.25"/>
    <n v="6588.5"/>
    <n v="207161"/>
    <n v="0"/>
    <n v="0"/>
    <n v="0.31"/>
    <n v="2445.5"/>
    <n v="4143"/>
    <x v="2"/>
    <n v="1.9998938024048927E-2"/>
  </r>
  <r>
    <n v="7.75"/>
    <n v="6196"/>
    <n v="145938"/>
    <n v="0"/>
    <n v="0"/>
    <n v="0.03"/>
    <n v="1887"/>
    <n v="4309"/>
    <x v="3"/>
    <n v="2.9526237169208842E-2"/>
  </r>
  <r>
    <n v="7.5"/>
    <n v="7451"/>
    <n v="141491"/>
    <n v="1"/>
    <n v="0"/>
    <n v="0.11"/>
    <n v="2462"/>
    <n v="4989"/>
    <x v="1"/>
    <n v="3.5260193227837813E-2"/>
  </r>
  <r>
    <n v="7.375"/>
    <n v="2913"/>
    <n v="208724"/>
    <n v="0"/>
    <n v="1"/>
    <n v="0.05"/>
    <n v="448"/>
    <n v="2465"/>
    <x v="2"/>
    <n v="1.18098541614764E-2"/>
  </r>
  <r>
    <n v="7.875"/>
    <n v="2857.5"/>
    <n v="49227"/>
    <n v="0"/>
    <n v="1"/>
    <n v="0.03"/>
    <n v="1381.5"/>
    <n v="1476"/>
    <x v="3"/>
    <n v="2.9983545615211164E-2"/>
  </r>
  <r>
    <n v="7.875"/>
    <n v="2051"/>
    <n v="62689"/>
    <n v="0"/>
    <n v="1"/>
    <n v="0.27"/>
    <n v="92"/>
    <n v="1959"/>
    <x v="3"/>
    <n v="3.1249501507441498E-2"/>
  </r>
  <r>
    <n v="7.5"/>
    <n v="2527"/>
    <n v="89096"/>
    <n v="0"/>
    <n v="0"/>
    <n v="0.23"/>
    <n v="550"/>
    <n v="1977"/>
    <x v="1"/>
    <n v="2.218954835233905E-2"/>
  </r>
  <r>
    <n v="7.5"/>
    <n v="6923.5"/>
    <n v="116927"/>
    <n v="0"/>
    <n v="0"/>
    <n v="0.12"/>
    <n v="3854.5"/>
    <n v="3069"/>
    <x v="1"/>
    <n v="2.6247145654981312E-2"/>
  </r>
  <r>
    <n v="7.25"/>
    <n v="2400"/>
    <n v="157771"/>
    <n v="0"/>
    <n v="0"/>
    <n v="0.3"/>
    <n v="428"/>
    <n v="1972"/>
    <x v="2"/>
    <n v="1.2499128483688384E-2"/>
  </r>
  <r>
    <n v="7.25"/>
    <n v="4168"/>
    <n v="149814"/>
    <n v="0"/>
    <n v="1"/>
    <n v="0.33"/>
    <n v="723"/>
    <n v="3445"/>
    <x v="2"/>
    <n v="2.2995180690723163E-2"/>
  </r>
  <r>
    <n v="7.5"/>
    <n v="5256"/>
    <n v="128089"/>
    <n v="1"/>
    <n v="0"/>
    <n v="0.13"/>
    <n v="1734"/>
    <n v="3522"/>
    <x v="1"/>
    <n v="2.7496506335438639E-2"/>
  </r>
  <r>
    <n v="7.5"/>
    <n v="4072"/>
    <n v="108300"/>
    <n v="0"/>
    <n v="1"/>
    <n v="0.3"/>
    <n v="1365"/>
    <n v="2707"/>
    <x v="1"/>
    <n v="2.4995383194829177E-2"/>
  </r>
  <r>
    <n v="7.25"/>
    <n v="2692"/>
    <n v="136912"/>
    <n v="0"/>
    <n v="0"/>
    <n v="0.09"/>
    <n v="1092"/>
    <n v="1600"/>
    <x v="2"/>
    <n v="1.168633867009466E-2"/>
  </r>
  <r>
    <n v="8"/>
    <n v="12346"/>
    <n v="166409"/>
    <n v="0"/>
    <n v="0"/>
    <n v="0.25"/>
    <n v="5574"/>
    <n v="6772"/>
    <x v="0"/>
    <n v="4.0694914337565877E-2"/>
  </r>
  <r>
    <n v="7.25"/>
    <n v="2755"/>
    <n v="114086"/>
    <n v="0"/>
    <n v="0"/>
    <n v="0.28000000000000003"/>
    <n v="1472"/>
    <n v="1283"/>
    <x v="2"/>
    <n v="1.1245902214119174E-2"/>
  </r>
  <r>
    <n v="8.5"/>
    <n v="1688"/>
    <n v="46943"/>
    <n v="0"/>
    <n v="0"/>
    <n v="0.1"/>
    <n v="574"/>
    <n v="1114"/>
    <x v="0"/>
    <n v="2.3730907696568177E-2"/>
  </r>
  <r>
    <n v="7"/>
    <n v="642"/>
    <n v="71253"/>
    <n v="0"/>
    <n v="0"/>
    <n v="0.11"/>
    <n v="375"/>
    <n v="267"/>
    <x v="2"/>
    <n v="3.747210643762368E-3"/>
  </r>
  <r>
    <n v="7.5"/>
    <n v="2488"/>
    <n v="82760"/>
    <n v="0"/>
    <n v="0"/>
    <n v="7.0000000000000007E-2"/>
    <n v="745"/>
    <n v="1743"/>
    <x v="1"/>
    <n v="2.1060898985016917E-2"/>
  </r>
  <r>
    <n v="7.5"/>
    <n v="2956"/>
    <n v="71862"/>
    <n v="0"/>
    <n v="0"/>
    <n v="0.12"/>
    <n v="1056"/>
    <n v="1900"/>
    <x v="1"/>
    <n v="2.6439564721271326E-2"/>
  </r>
  <r>
    <n v="7.75"/>
    <n v="2412"/>
    <n v="62441"/>
    <n v="0"/>
    <n v="0"/>
    <n v="0.11"/>
    <n v="695"/>
    <n v="1717"/>
    <x v="3"/>
    <n v="2.7497958072420364E-2"/>
  </r>
  <r>
    <n v="7.25"/>
    <n v="2152"/>
    <n v="96414"/>
    <n v="0"/>
    <n v="0"/>
    <n v="0.27"/>
    <n v="405"/>
    <n v="1747"/>
    <x v="2"/>
    <n v="1.811977513639098E-2"/>
  </r>
  <r>
    <n v="7.25"/>
    <n v="2449"/>
    <n v="132421"/>
    <n v="0"/>
    <n v="0"/>
    <n v="0.41"/>
    <n v="298"/>
    <n v="2151"/>
    <x v="2"/>
    <n v="1.6243647155662622E-2"/>
  </r>
  <r>
    <n v="7.375"/>
    <n v="1410"/>
    <n v="77309"/>
    <n v="0"/>
    <n v="0"/>
    <n v="0.18"/>
    <n v="106"/>
    <n v="1304"/>
    <x v="2"/>
    <n v="1.6867376372737972E-2"/>
  </r>
  <r>
    <n v="7.75"/>
    <n v="4102"/>
    <n v="79192"/>
    <n v="0"/>
    <n v="0"/>
    <n v="0.09"/>
    <n v="1229"/>
    <n v="2873"/>
    <x v="3"/>
    <n v="3.6278917062329531E-2"/>
  </r>
  <r>
    <n v="8"/>
    <n v="5135"/>
    <n v="86724"/>
    <n v="0"/>
    <n v="0"/>
    <n v="0.11"/>
    <n v="4160"/>
    <n v="975"/>
    <x v="0"/>
    <n v="1.1242562612425627E-2"/>
  </r>
  <r>
    <n v="8.25"/>
    <n v="8203"/>
    <n v="88609"/>
    <n v="0"/>
    <n v="0"/>
    <n v="0.42"/>
    <n v="7317"/>
    <n v="886"/>
    <x v="0"/>
    <n v="9.9989843018203576E-3"/>
  </r>
  <r>
    <n v="7.25"/>
    <n v="3101"/>
    <n v="147319"/>
    <n v="0"/>
    <n v="0"/>
    <n v="0.34"/>
    <n v="376"/>
    <n v="2725"/>
    <x v="2"/>
    <n v="1.849727462173922E-2"/>
  </r>
  <r>
    <n v="7.5"/>
    <n v="1414"/>
    <n v="43797"/>
    <n v="0"/>
    <n v="0"/>
    <n v="0.17"/>
    <n v="265"/>
    <n v="1149"/>
    <x v="1"/>
    <n v="2.6234673607781357E-2"/>
  </r>
  <r>
    <n v="7.375"/>
    <n v="2408"/>
    <n v="121546"/>
    <n v="0"/>
    <n v="0"/>
    <n v="0.56999999999999995"/>
    <n v="418"/>
    <n v="1990"/>
    <x v="2"/>
    <n v="1.6372402218090269E-2"/>
  </r>
  <r>
    <n v="7.25"/>
    <n v="1959"/>
    <n v="81656"/>
    <n v="0"/>
    <n v="0"/>
    <n v="0.36"/>
    <n v="428"/>
    <n v="1531"/>
    <x v="2"/>
    <n v="1.8749387675124914E-2"/>
  </r>
  <r>
    <n v="7.5"/>
    <n v="2692"/>
    <n v="50750"/>
    <n v="0"/>
    <n v="0"/>
    <n v="7.0000000000000007E-2"/>
    <n v="1330"/>
    <n v="1362"/>
    <x v="1"/>
    <n v="2.6837438423645322E-2"/>
  </r>
  <r>
    <n v="7.5"/>
    <n v="2887"/>
    <n v="68388"/>
    <n v="0"/>
    <n v="1"/>
    <n v="0.1"/>
    <n v="1349"/>
    <n v="1538"/>
    <x v="1"/>
    <n v="2.2489325612680588E-2"/>
  </r>
  <r>
    <n v="7"/>
    <n v="720"/>
    <n v="75810"/>
    <n v="0"/>
    <n v="0"/>
    <n v="0.1"/>
    <n v="426"/>
    <n v="294"/>
    <x v="2"/>
    <n v="3.8781163434903048E-3"/>
  </r>
  <r>
    <n v="7.25"/>
    <n v="1949"/>
    <n v="87188"/>
    <n v="0"/>
    <n v="0"/>
    <n v="0.11"/>
    <n v="206"/>
    <n v="1743"/>
    <x v="2"/>
    <n v="1.9991283204110658E-2"/>
  </r>
  <r>
    <n v="7.5"/>
    <n v="1371"/>
    <n v="58971"/>
    <n v="0"/>
    <n v="0"/>
    <n v="0.13"/>
    <n v="266"/>
    <n v="1105"/>
    <x v="1"/>
    <n v="1.8738023774397584E-2"/>
  </r>
  <r>
    <n v="7"/>
    <n v="2870"/>
    <n v="136754"/>
    <n v="0"/>
    <n v="0"/>
    <n v="0.13"/>
    <n v="1845"/>
    <n v="1025"/>
    <x v="2"/>
    <n v="7.4952103777586035E-3"/>
  </r>
  <r>
    <n v="8.25"/>
    <n v="2183"/>
    <n v="102058"/>
    <n v="0"/>
    <n v="0"/>
    <n v="0.24"/>
    <n v="653"/>
    <n v="1530"/>
    <x v="0"/>
    <n v="1.4991475435536656E-2"/>
  </r>
  <r>
    <n v="8.25"/>
    <n v="3216"/>
    <n v="105346"/>
    <n v="1"/>
    <n v="0"/>
    <n v="0.46"/>
    <n v="1636"/>
    <n v="1580"/>
    <x v="0"/>
    <n v="1.4998196419417919E-2"/>
  </r>
  <r>
    <n v="7.375"/>
    <n v="2338"/>
    <n v="93484"/>
    <n v="0"/>
    <n v="0"/>
    <n v="0.15"/>
    <n v="1520"/>
    <n v="818"/>
    <x v="2"/>
    <n v="8.7501604552650721E-3"/>
  </r>
  <r>
    <n v="7.5"/>
    <n v="4694"/>
    <n v="118937"/>
    <n v="0"/>
    <n v="0"/>
    <n v="7.0000000000000007E-2"/>
    <n v="1572"/>
    <n v="3122"/>
    <x v="1"/>
    <n v="2.6249190748043081E-2"/>
  </r>
  <r>
    <n v="7.375"/>
    <n v="3729"/>
    <n v="164575"/>
    <n v="0"/>
    <n v="0"/>
    <n v="0.35"/>
    <n v="625"/>
    <n v="3104"/>
    <x v="2"/>
    <n v="1.8860701807686467E-2"/>
  </r>
  <r>
    <n v="7.5"/>
    <n v="1889"/>
    <n v="43221"/>
    <n v="0"/>
    <n v="0"/>
    <n v="0.14000000000000001"/>
    <n v="809"/>
    <n v="1080"/>
    <x v="1"/>
    <n v="2.4987853126952175E-2"/>
  </r>
  <r>
    <n v="7.625"/>
    <n v="2406"/>
    <n v="82327"/>
    <n v="0"/>
    <n v="0"/>
    <n v="0.13"/>
    <n v="348"/>
    <n v="2058"/>
    <x v="3"/>
    <n v="2.4997874330414081E-2"/>
  </r>
  <r>
    <n v="7.75"/>
    <n v="1929"/>
    <n v="80240"/>
    <n v="0"/>
    <n v="0"/>
    <n v="0.18"/>
    <n v="1729"/>
    <n v="200"/>
    <x v="3"/>
    <n v="2.4925224327018943E-3"/>
  </r>
  <r>
    <n v="7.5"/>
    <n v="3249"/>
    <n v="103970"/>
    <n v="0"/>
    <n v="1"/>
    <n v="0.18"/>
    <n v="696"/>
    <n v="2553"/>
    <x v="1"/>
    <n v="2.4555160142348754E-2"/>
  </r>
  <r>
    <n v="7.5"/>
    <n v="1972"/>
    <n v="56611"/>
    <n v="0"/>
    <n v="0"/>
    <n v="0.05"/>
    <n v="557"/>
    <n v="1415"/>
    <x v="1"/>
    <n v="2.4995142286834714E-2"/>
  </r>
  <r>
    <n v="7.25"/>
    <n v="3784"/>
    <n v="112494"/>
    <n v="0"/>
    <n v="0"/>
    <n v="0.19"/>
    <n v="3081"/>
    <n v="703"/>
    <x v="2"/>
    <n v="6.2492221807385279E-3"/>
  </r>
  <r>
    <n v="7.5"/>
    <n v="1204"/>
    <n v="44304"/>
    <n v="0"/>
    <n v="0"/>
    <n v="0.17"/>
    <n v="208"/>
    <n v="996"/>
    <x v="1"/>
    <n v="2.2481040086673891E-2"/>
  </r>
  <r>
    <n v="7.75"/>
    <n v="4467"/>
    <n v="86148"/>
    <n v="0"/>
    <n v="0"/>
    <n v="0.17"/>
    <n v="2206"/>
    <n v="2261"/>
    <x v="3"/>
    <n v="2.6245530946742816E-2"/>
  </r>
  <r>
    <n v="7.5"/>
    <n v="5175"/>
    <n v="123892"/>
    <n v="0"/>
    <n v="0"/>
    <n v="0.41"/>
    <n v="2582"/>
    <n v="2593"/>
    <x v="1"/>
    <n v="2.0929519258709197E-2"/>
  </r>
  <r>
    <n v="7.75"/>
    <n v="5144"/>
    <n v="126367"/>
    <n v="1"/>
    <n v="0"/>
    <n v="7.0000000000000007E-2"/>
    <n v="1643"/>
    <n v="3501"/>
    <x v="3"/>
    <n v="2.7705017923983319E-2"/>
  </r>
  <r>
    <n v="7.375"/>
    <n v="4272"/>
    <n v="105500"/>
    <n v="0"/>
    <n v="0"/>
    <n v="0.49"/>
    <n v="1704"/>
    <n v="2568"/>
    <x v="2"/>
    <n v="2.4341232227488151E-2"/>
  </r>
  <r>
    <n v="7.375"/>
    <n v="3636"/>
    <n v="81722"/>
    <n v="0"/>
    <n v="0"/>
    <n v="0.56999999999999995"/>
    <n v="1749"/>
    <n v="1887"/>
    <x v="2"/>
    <n v="2.3090477472406452E-2"/>
  </r>
  <r>
    <n v="7.5"/>
    <n v="5922"/>
    <n v="85655"/>
    <n v="0"/>
    <n v="0"/>
    <n v="0.18"/>
    <n v="3301"/>
    <n v="2621"/>
    <x v="1"/>
    <n v="3.0599497986107057E-2"/>
  </r>
  <r>
    <n v="7.5"/>
    <n v="5026"/>
    <n v="105556"/>
    <n v="0"/>
    <n v="0"/>
    <n v="0.26"/>
    <n v="2520"/>
    <n v="2506"/>
    <x v="1"/>
    <n v="2.3740952669672969E-2"/>
  </r>
  <r>
    <n v="7.25"/>
    <n v="4316"/>
    <n v="75711"/>
    <n v="0"/>
    <n v="1"/>
    <n v="0.16"/>
    <n v="2897"/>
    <n v="1419"/>
    <x v="2"/>
    <n v="1.8742322780045173E-2"/>
  </r>
  <r>
    <n v="7.25"/>
    <n v="5533"/>
    <n v="109521"/>
    <n v="0"/>
    <n v="0"/>
    <n v="0.35"/>
    <n v="3994"/>
    <n v="1539"/>
    <x v="2"/>
    <n v="1.4052099597337497E-2"/>
  </r>
  <r>
    <n v="7.25"/>
    <n v="2210"/>
    <n v="131048"/>
    <n v="0"/>
    <n v="0"/>
    <n v="0.14000000000000001"/>
    <n v="900"/>
    <n v="1310"/>
    <x v="2"/>
    <n v="9.9963372199499412E-3"/>
  </r>
  <r>
    <n v="7.75"/>
    <n v="3626"/>
    <n v="80733"/>
    <n v="0"/>
    <n v="0"/>
    <n v="0.17"/>
    <n v="1436"/>
    <n v="2190"/>
    <x v="3"/>
    <n v="2.7126453866448665E-2"/>
  </r>
  <r>
    <n v="8"/>
    <n v="2696"/>
    <n v="37412"/>
    <n v="0"/>
    <n v="0"/>
    <n v="0.08"/>
    <n v="1818"/>
    <n v="878"/>
    <x v="0"/>
    <n v="2.3468405859082647E-2"/>
  </r>
  <r>
    <n v="7.5"/>
    <n v="1584"/>
    <n v="51156"/>
    <n v="0"/>
    <n v="0"/>
    <n v="0.15"/>
    <n v="306"/>
    <n v="1278"/>
    <x v="1"/>
    <n v="2.4982406755805771E-2"/>
  </r>
  <r>
    <n v="7.5"/>
    <n v="2017"/>
    <n v="61915"/>
    <n v="0"/>
    <n v="0"/>
    <n v="0.15"/>
    <n v="315"/>
    <n v="1702"/>
    <x v="1"/>
    <n v="2.7489299846563838E-2"/>
  </r>
  <r>
    <n v="7.5"/>
    <n v="3834"/>
    <n v="77343"/>
    <n v="0"/>
    <n v="0"/>
    <n v="0.06"/>
    <n v="1902"/>
    <n v="1932"/>
    <x v="1"/>
    <n v="2.4979636166168884E-2"/>
  </r>
  <r>
    <n v="7.5"/>
    <n v="4112"/>
    <n v="93700"/>
    <n v="0"/>
    <n v="0"/>
    <n v="0.26"/>
    <n v="2240"/>
    <n v="1872"/>
    <x v="1"/>
    <n v="1.9978655282817503E-2"/>
  </r>
  <r>
    <n v="7.5"/>
    <n v="1539"/>
    <n v="52082"/>
    <n v="0"/>
    <n v="0"/>
    <n v="0.13"/>
    <n v="628"/>
    <n v="911"/>
    <x v="1"/>
    <n v="1.7491647786183326E-2"/>
  </r>
  <r>
    <n v="7.25"/>
    <n v="2158"/>
    <n v="84333"/>
    <n v="0"/>
    <n v="0"/>
    <n v="0.18"/>
    <n v="1241"/>
    <n v="917"/>
    <x v="2"/>
    <n v="1.0873560765062313E-2"/>
  </r>
  <r>
    <n v="8.375"/>
    <n v="5541"/>
    <n v="81352"/>
    <n v="0"/>
    <n v="0"/>
    <n v="0.17"/>
    <n v="2064"/>
    <n v="3477"/>
    <x v="0"/>
    <n v="4.2740190775887504E-2"/>
  </r>
  <r>
    <n v="7.5"/>
    <n v="3531"/>
    <n v="81110"/>
    <n v="0"/>
    <n v="0"/>
    <n v="0.27"/>
    <n v="1733"/>
    <n v="1798"/>
    <x v="1"/>
    <n v="2.2167426951054125E-2"/>
  </r>
  <r>
    <n v="7.25"/>
    <n v="5131"/>
    <n v="133980"/>
    <n v="0"/>
    <n v="0"/>
    <n v="0.21"/>
    <n v="3429"/>
    <n v="1702"/>
    <x v="2"/>
    <n v="1.2703388565457531E-2"/>
  </r>
  <r>
    <n v="7"/>
    <n v="3724"/>
    <n v="134538"/>
    <n v="0"/>
    <n v="0"/>
    <n v="0.52"/>
    <n v="2288"/>
    <n v="1436"/>
    <x v="2"/>
    <n v="1.0673564346132692E-2"/>
  </r>
  <r>
    <n v="7.5"/>
    <n v="4492"/>
    <n v="85300"/>
    <n v="0"/>
    <n v="0"/>
    <n v="0.16"/>
    <n v="2457"/>
    <n v="2035"/>
    <x v="1"/>
    <n v="2.3856975381008207E-2"/>
  </r>
  <r>
    <n v="8"/>
    <n v="8876"/>
    <n v="98658"/>
    <n v="0"/>
    <n v="0"/>
    <n v="0.31"/>
    <n v="5403"/>
    <n v="3473"/>
    <x v="0"/>
    <n v="3.5202416428470065E-2"/>
  </r>
  <r>
    <n v="7.5"/>
    <n v="3692"/>
    <n v="80337"/>
    <n v="0"/>
    <n v="0"/>
    <n v="0.13"/>
    <n v="2091"/>
    <n v="1601"/>
    <x v="1"/>
    <n v="1.992855097900096E-2"/>
  </r>
  <r>
    <n v="7.25"/>
    <n v="3847"/>
    <n v="62016"/>
    <n v="0"/>
    <n v="0"/>
    <n v="0.08"/>
    <n v="3115"/>
    <n v="732"/>
    <x v="2"/>
    <n v="1.1803405572755417E-2"/>
  </r>
  <r>
    <n v="8.375"/>
    <n v="3896"/>
    <n v="55444"/>
    <n v="0"/>
    <n v="0"/>
    <n v="0.28999999999999998"/>
    <n v="1679"/>
    <n v="2217"/>
    <x v="0"/>
    <n v="3.9986292475290383E-2"/>
  </r>
  <r>
    <n v="7.875"/>
    <n v="2117"/>
    <n v="53165"/>
    <n v="0"/>
    <n v="0"/>
    <n v="0.3"/>
    <n v="1310"/>
    <n v="807"/>
    <x v="3"/>
    <n v="1.5179159221292203E-2"/>
  </r>
  <r>
    <n v="7.5"/>
    <n v="2182"/>
    <n v="79273"/>
    <n v="0"/>
    <n v="0"/>
    <n v="0.11"/>
    <n v="1503"/>
    <n v="679"/>
    <x v="1"/>
    <n v="8.5653375045728047E-3"/>
  </r>
  <r>
    <n v="7"/>
    <n v="1733"/>
    <n v="64400"/>
    <n v="0"/>
    <n v="0"/>
    <n v="7.0000000000000007E-2"/>
    <n v="452"/>
    <n v="1281"/>
    <x v="2"/>
    <n v="1.9891304347826086E-2"/>
  </r>
  <r>
    <n v="7"/>
    <n v="1911"/>
    <n v="86750"/>
    <n v="0"/>
    <n v="0"/>
    <n v="7.0000000000000007E-2"/>
    <n v="81"/>
    <n v="1830"/>
    <x v="2"/>
    <n v="2.1095100864553313E-2"/>
  </r>
  <r>
    <n v="7"/>
    <n v="2497"/>
    <n v="70700"/>
    <n v="0"/>
    <n v="0"/>
    <n v="0.06"/>
    <n v="1041"/>
    <n v="1456"/>
    <x v="2"/>
    <n v="2.0594059405940595E-2"/>
  </r>
  <r>
    <n v="6.75"/>
    <n v="4821"/>
    <n v="88750"/>
    <n v="0"/>
    <n v="0"/>
    <n v="0.21"/>
    <n v="2949"/>
    <n v="1872"/>
    <x v="4"/>
    <n v="2.1092957746478874E-2"/>
  </r>
  <r>
    <n v="7"/>
    <n v="2146"/>
    <n v="73350"/>
    <n v="0"/>
    <n v="0"/>
    <n v="0.11"/>
    <n v="432"/>
    <n v="1714"/>
    <x v="2"/>
    <n v="2.3367416496250851E-2"/>
  </r>
  <r>
    <n v="7.875"/>
    <n v="1289"/>
    <n v="42662"/>
    <n v="0"/>
    <n v="0"/>
    <n v="0.11"/>
    <n v="383"/>
    <n v="906"/>
    <x v="3"/>
    <n v="2.1236697763817917E-2"/>
  </r>
  <r>
    <n v="7.375"/>
    <n v="1058"/>
    <n v="69451"/>
    <n v="0"/>
    <n v="0"/>
    <n v="0.28000000000000003"/>
    <n v="17"/>
    <n v="1041"/>
    <x v="2"/>
    <n v="1.4988985039812242E-2"/>
  </r>
  <r>
    <n v="7.375"/>
    <n v="3228"/>
    <n v="104607"/>
    <n v="0"/>
    <n v="0"/>
    <n v="0.24"/>
    <n v="1163"/>
    <n v="2065"/>
    <x v="2"/>
    <n v="1.9740552735476594E-2"/>
  </r>
  <r>
    <n v="8.5"/>
    <n v="3474"/>
    <n v="78764"/>
    <n v="0"/>
    <n v="1"/>
    <n v="0.47"/>
    <n v="225"/>
    <n v="3249"/>
    <x v="0"/>
    <n v="4.124980955766594E-2"/>
  </r>
  <r>
    <n v="7"/>
    <n v="2370"/>
    <n v="77388"/>
    <n v="0"/>
    <n v="0"/>
    <n v="0.28999999999999998"/>
    <n v="1500"/>
    <n v="870"/>
    <x v="2"/>
    <n v="1.1242053031477749E-2"/>
  </r>
  <r>
    <n v="7.5"/>
    <n v="1826"/>
    <n v="42071"/>
    <n v="0"/>
    <n v="0"/>
    <n v="0.09"/>
    <n v="827"/>
    <n v="999"/>
    <x v="1"/>
    <n v="2.3745572959996197E-2"/>
  </r>
  <r>
    <n v="7.5"/>
    <n v="1346"/>
    <n v="51054"/>
    <n v="0"/>
    <n v="0"/>
    <n v="7.0000000000000007E-2"/>
    <n v="389"/>
    <n v="957"/>
    <x v="1"/>
    <n v="1.874485838523916E-2"/>
  </r>
  <r>
    <n v="7.5"/>
    <n v="2347"/>
    <n v="44660"/>
    <n v="0"/>
    <n v="0"/>
    <n v="0.16"/>
    <n v="1066"/>
    <n v="1281"/>
    <x v="1"/>
    <n v="2.8683385579937305E-2"/>
  </r>
  <r>
    <n v="6.85"/>
    <n v="1204"/>
    <n v="61514"/>
    <n v="0"/>
    <n v="0"/>
    <n v="0.11"/>
    <n v="904"/>
    <n v="300"/>
    <x v="4"/>
    <n v="4.8769385830867767E-3"/>
  </r>
  <r>
    <n v="7.5"/>
    <n v="2580"/>
    <n v="59033"/>
    <n v="0"/>
    <n v="0"/>
    <n v="0.18"/>
    <n v="883"/>
    <n v="1697"/>
    <x v="1"/>
    <n v="2.8746633239035795E-2"/>
  </r>
  <r>
    <n v="7.75"/>
    <n v="3857"/>
    <n v="66949"/>
    <n v="0"/>
    <n v="0"/>
    <n v="0.14000000000000001"/>
    <n v="1598"/>
    <n v="2259"/>
    <x v="3"/>
    <n v="3.3742102197194881E-2"/>
  </r>
  <r>
    <n v="7.5"/>
    <n v="3938"/>
    <n v="79273"/>
    <n v="0"/>
    <n v="0"/>
    <n v="0.14000000000000001"/>
    <n v="2254"/>
    <n v="1684"/>
    <x v="1"/>
    <n v="2.1243046182180567E-2"/>
  </r>
  <r>
    <n v="7.5"/>
    <n v="2698"/>
    <n v="57545"/>
    <n v="0"/>
    <n v="0"/>
    <n v="0.23"/>
    <n v="1188"/>
    <n v="1510"/>
    <x v="1"/>
    <n v="2.6240333651924581E-2"/>
  </r>
  <r>
    <n v="7.375"/>
    <n v="1473"/>
    <n v="94900"/>
    <n v="0"/>
    <n v="0"/>
    <n v="0.38"/>
    <n v="8"/>
    <n v="1465"/>
    <x v="2"/>
    <n v="1.5437302423603793E-2"/>
  </r>
  <r>
    <n v="7.25"/>
    <n v="1693"/>
    <n v="119494"/>
    <n v="0"/>
    <n v="0"/>
    <n v="0.51"/>
    <n v="200"/>
    <n v="1493"/>
    <x v="2"/>
    <n v="1.2494351180812427E-2"/>
  </r>
  <r>
    <n v="7.25"/>
    <n v="1938"/>
    <n v="109112"/>
    <n v="0"/>
    <n v="0"/>
    <n v="0.43"/>
    <n v="847"/>
    <n v="1091"/>
    <x v="2"/>
    <n v="9.9989002126255593E-3"/>
  </r>
  <r>
    <n v="7.5"/>
    <n v="3751"/>
    <n v="59033"/>
    <n v="0"/>
    <n v="0"/>
    <n v="0.13"/>
    <n v="2494"/>
    <n v="1257"/>
    <x v="1"/>
    <n v="2.1293175003811428E-2"/>
  </r>
  <r>
    <n v="7.875"/>
    <n v="3114"/>
    <n v="45239"/>
    <n v="0"/>
    <n v="1"/>
    <n v="0.03"/>
    <n v="1782"/>
    <n v="1332"/>
    <x v="3"/>
    <n v="2.9443621653882712E-2"/>
  </r>
  <r>
    <n v="7.25"/>
    <n v="1930"/>
    <n v="91873"/>
    <n v="0"/>
    <n v="0"/>
    <n v="0.09"/>
    <n v="694"/>
    <n v="1236"/>
    <x v="2"/>
    <n v="1.3453354086619573E-2"/>
  </r>
  <r>
    <n v="7.5"/>
    <n v="2646"/>
    <n v="69459"/>
    <n v="0"/>
    <n v="0"/>
    <n v="0.09"/>
    <n v="823"/>
    <n v="1823"/>
    <x v="1"/>
    <n v="2.6245698901510243E-2"/>
  </r>
  <r>
    <n v="7.5"/>
    <n v="9060.5"/>
    <n v="201832"/>
    <n v="0"/>
    <n v="1"/>
    <n v="0.02"/>
    <n v="5276.5"/>
    <n v="3784"/>
    <x v="1"/>
    <n v="1.8748265884497999E-2"/>
  </r>
  <r>
    <n v="7.5"/>
    <n v="5329"/>
    <n v="208684"/>
    <n v="0"/>
    <n v="0"/>
    <n v="0.22"/>
    <n v="2461"/>
    <n v="2868"/>
    <x v="1"/>
    <n v="1.3743267332426061E-2"/>
  </r>
  <r>
    <n v="7.5"/>
    <n v="3663"/>
    <n v="117450"/>
    <n v="0"/>
    <n v="0"/>
    <n v="0.15"/>
    <n v="1902"/>
    <n v="1761"/>
    <x v="1"/>
    <n v="1.4993614303959131E-2"/>
  </r>
  <r>
    <n v="7.5"/>
    <n v="4659"/>
    <n v="107043"/>
    <n v="0"/>
    <n v="1"/>
    <n v="0.12"/>
    <n v="1983"/>
    <n v="2676"/>
    <x v="1"/>
    <n v="2.4999299346991397E-2"/>
  </r>
  <r>
    <n v="7.75"/>
    <n v="8658"/>
    <n v="121099"/>
    <n v="0"/>
    <n v="1"/>
    <n v="0.12"/>
    <n v="4571"/>
    <n v="4087"/>
    <x v="3"/>
    <n v="3.3749246484281459E-2"/>
  </r>
  <r>
    <n v="7.5"/>
    <n v="4303"/>
    <n v="103079"/>
    <n v="0"/>
    <n v="0"/>
    <n v="0.14000000000000001"/>
    <n v="1984"/>
    <n v="2319"/>
    <x v="1"/>
    <n v="2.2497307890064901E-2"/>
  </r>
  <r>
    <n v="7.25"/>
    <n v="6039"/>
    <n v="221523"/>
    <n v="0"/>
    <n v="0"/>
    <n v="0.33"/>
    <n v="3270"/>
    <n v="2769"/>
    <x v="2"/>
    <n v="1.2499830717352148E-2"/>
  </r>
  <r>
    <n v="7.5"/>
    <n v="10787"/>
    <n v="225810"/>
    <n v="0"/>
    <n v="0"/>
    <n v="0.14000000000000001"/>
    <n v="3732"/>
    <n v="7055"/>
    <x v="1"/>
    <n v="3.1243080465878394E-2"/>
  </r>
  <r>
    <n v="7.5"/>
    <n v="7395.5"/>
    <n v="136852"/>
    <n v="0"/>
    <n v="1"/>
    <n v="0.23"/>
    <n v="3461.5"/>
    <n v="3934"/>
    <x v="1"/>
    <n v="2.8746382953847953E-2"/>
  </r>
  <r>
    <n v="6.5"/>
    <n v="1489"/>
    <n v="34342"/>
    <n v="0"/>
    <n v="0"/>
    <n v="0.13"/>
    <n v="1146"/>
    <n v="343"/>
    <x v="4"/>
    <n v="9.9877700774561769E-3"/>
  </r>
  <r>
    <n v="7"/>
    <n v="8079"/>
    <n v="142912"/>
    <n v="0"/>
    <n v="0"/>
    <n v="0.21"/>
    <n v="5986"/>
    <n v="2093"/>
    <x v="2"/>
    <n v="1.4645376175548589E-2"/>
  </r>
  <r>
    <n v="7.5"/>
    <n v="2727"/>
    <n v="50597"/>
    <n v="0"/>
    <n v="0"/>
    <n v="0.09"/>
    <n v="252"/>
    <n v="2475"/>
    <x v="1"/>
    <n v="4.8915943633021722E-2"/>
  </r>
  <r>
    <n v="7"/>
    <n v="1656.5"/>
    <n v="63833"/>
    <n v="0"/>
    <n v="0"/>
    <n v="0.27"/>
    <n v="1116.5"/>
    <n v="540"/>
    <x v="2"/>
    <n v="8.4595742014318617E-3"/>
  </r>
  <r>
    <n v="6.5"/>
    <n v="2496"/>
    <n v="77343"/>
    <n v="0"/>
    <n v="0"/>
    <n v="0.1"/>
    <n v="1723"/>
    <n v="773"/>
    <x v="4"/>
    <n v="9.9944403501286486E-3"/>
  </r>
  <r>
    <n v="6.875"/>
    <n v="2108"/>
    <n v="107648"/>
    <n v="0"/>
    <n v="0"/>
    <n v="0.56999999999999995"/>
    <n v="1167"/>
    <n v="941"/>
    <x v="4"/>
    <n v="8.7414536266349589E-3"/>
  </r>
  <r>
    <n v="7"/>
    <n v="1563"/>
    <n v="70887"/>
    <n v="0"/>
    <n v="1"/>
    <n v="0.08"/>
    <n v="1330"/>
    <n v="233"/>
    <x v="2"/>
    <n v="3.286921438345536E-3"/>
  </r>
  <r>
    <n v="7.25"/>
    <n v="2142"/>
    <n v="114098"/>
    <n v="0"/>
    <n v="0"/>
    <n v="0.38"/>
    <n v="174"/>
    <n v="1968"/>
    <x v="2"/>
    <n v="1.7248330382653509E-2"/>
  </r>
  <r>
    <n v="6.5"/>
    <n v="2655"/>
    <n v="84829"/>
    <n v="0"/>
    <n v="0"/>
    <n v="0.36"/>
    <n v="1807"/>
    <n v="848"/>
    <x v="4"/>
    <n v="9.9965813577903781E-3"/>
  </r>
  <r>
    <n v="7.375"/>
    <n v="1529"/>
    <n v="74411"/>
    <n v="0"/>
    <n v="0"/>
    <n v="0.13"/>
    <n v="1157"/>
    <n v="372"/>
    <x v="2"/>
    <n v="4.9992608619693329E-3"/>
  </r>
  <r>
    <n v="6.5"/>
    <n v="2727"/>
    <n v="87210"/>
    <n v="0"/>
    <n v="0"/>
    <n v="0.12"/>
    <n v="1855"/>
    <n v="872"/>
    <x v="4"/>
    <n v="9.9988533425065928E-3"/>
  </r>
  <r>
    <n v="7.75"/>
    <n v="3675"/>
    <n v="72427"/>
    <n v="0"/>
    <n v="0"/>
    <n v="0.24"/>
    <n v="1412"/>
    <n v="2263"/>
    <x v="3"/>
    <n v="3.1245253841799329E-2"/>
  </r>
  <r>
    <n v="6.5"/>
    <n v="2404"/>
    <n v="57296"/>
    <n v="0"/>
    <n v="0"/>
    <n v="0.35"/>
    <n v="1832"/>
    <n v="572"/>
    <x v="4"/>
    <n v="9.9832449036581956E-3"/>
  </r>
  <r>
    <n v="6.5"/>
    <n v="2395"/>
    <n v="74411"/>
    <n v="0"/>
    <n v="0"/>
    <n v="0.1"/>
    <n v="1651"/>
    <n v="744"/>
    <x v="4"/>
    <n v="9.9985217239386658E-3"/>
  </r>
  <r>
    <n v="7.5"/>
    <n v="3482.5"/>
    <n v="81225"/>
    <n v="0"/>
    <n v="0"/>
    <n v="0.36"/>
    <n v="1249.5"/>
    <n v="2233"/>
    <x v="1"/>
    <n v="2.7491535857186826E-2"/>
  </r>
  <r>
    <n v="7.25"/>
    <n v="1945"/>
    <n v="109038"/>
    <n v="0"/>
    <n v="0"/>
    <n v="0.16"/>
    <n v="174"/>
    <n v="1771"/>
    <x v="2"/>
    <n v="1.6242044058034814E-2"/>
  </r>
  <r>
    <n v="6.5"/>
    <n v="2630"/>
    <n v="82348"/>
    <n v="0"/>
    <n v="0"/>
    <n v="0.28999999999999998"/>
    <n v="1807"/>
    <n v="823"/>
    <x v="4"/>
    <n v="9.9941710788361594E-3"/>
  </r>
  <r>
    <n v="7.25"/>
    <n v="2882"/>
    <n v="166683"/>
    <n v="0"/>
    <n v="0"/>
    <n v="0.47"/>
    <n v="174"/>
    <n v="2708"/>
    <x v="2"/>
    <n v="1.6246407852030503E-2"/>
  </r>
  <r>
    <n v="6.5"/>
    <n v="3360"/>
    <n v="81225"/>
    <n v="0"/>
    <n v="0"/>
    <n v="0.13"/>
    <n v="1736"/>
    <n v="1624"/>
    <x v="4"/>
    <n v="1.9993844259772239E-2"/>
  </r>
  <r>
    <n v="6.5"/>
    <n v="2281"/>
    <n v="72327"/>
    <n v="0"/>
    <n v="0"/>
    <n v="0.4"/>
    <n v="1558"/>
    <n v="723"/>
    <x v="4"/>
    <n v="9.9962669542494505E-3"/>
  </r>
  <r>
    <n v="7.25"/>
    <n v="1208"/>
    <n v="130389"/>
    <n v="0"/>
    <n v="0"/>
    <n v="0.31"/>
    <n v="566"/>
    <n v="642"/>
    <x v="2"/>
    <n v="4.9237282286082413E-3"/>
  </r>
  <r>
    <n v="6.5"/>
    <n v="3759"/>
    <n v="89294"/>
    <n v="0"/>
    <n v="0"/>
    <n v="0.15"/>
    <n v="2867"/>
    <n v="892"/>
    <x v="4"/>
    <n v="9.9894729769077432E-3"/>
  </r>
  <r>
    <n v="7.375"/>
    <n v="2285.5"/>
    <n v="85463"/>
    <n v="0"/>
    <n v="0"/>
    <n v="0.09"/>
    <n v="529.5"/>
    <n v="1756"/>
    <x v="2"/>
    <n v="2.0546903338286744E-2"/>
  </r>
  <r>
    <n v="6.5"/>
    <n v="3052"/>
    <n v="78380"/>
    <n v="0"/>
    <n v="0"/>
    <n v="0.1"/>
    <n v="2269"/>
    <n v="783"/>
    <x v="4"/>
    <n v="9.989793314621076E-3"/>
  </r>
  <r>
    <n v="8"/>
    <n v="12251"/>
    <n v="177440"/>
    <n v="1"/>
    <n v="0"/>
    <n v="0.31"/>
    <n v="8800"/>
    <n v="3451"/>
    <x v="0"/>
    <n v="1.9448827772768261E-2"/>
  </r>
  <r>
    <n v="7.375"/>
    <n v="1101"/>
    <n v="57545"/>
    <n v="0"/>
    <n v="0"/>
    <n v="0.15"/>
    <n v="814"/>
    <n v="287"/>
    <x v="2"/>
    <n v="4.9874011643061952E-3"/>
  </r>
  <r>
    <n v="7.25"/>
    <n v="1748"/>
    <n v="88117"/>
    <n v="0"/>
    <n v="0"/>
    <n v="0.08"/>
    <n v="867"/>
    <n v="881"/>
    <x v="2"/>
    <n v="9.9980707468479407E-3"/>
  </r>
  <r>
    <n v="7.375"/>
    <n v="2456"/>
    <n v="122003"/>
    <n v="0"/>
    <n v="0"/>
    <n v="0.39"/>
    <n v="314"/>
    <n v="2142"/>
    <x v="2"/>
    <n v="1.7556945321016697E-2"/>
  </r>
  <r>
    <n v="6.5"/>
    <n v="1125"/>
    <n v="31936"/>
    <n v="0"/>
    <n v="0"/>
    <n v="0.12"/>
    <n v="806"/>
    <n v="319"/>
    <x v="4"/>
    <n v="9.9887274549098192E-3"/>
  </r>
  <r>
    <n v="7"/>
    <n v="1239"/>
    <n v="69451"/>
    <n v="0"/>
    <n v="1"/>
    <n v="0.36"/>
    <n v="805"/>
    <n v="434"/>
    <x v="2"/>
    <n v="6.249010093447179E-3"/>
  </r>
  <r>
    <n v="6.5"/>
    <n v="2181.5"/>
    <n v="66474"/>
    <n v="0"/>
    <n v="0"/>
    <n v="0.1"/>
    <n v="1517.5"/>
    <n v="664"/>
    <x v="4"/>
    <n v="9.9888678280229872E-3"/>
  </r>
  <r>
    <n v="7.375"/>
    <n v="2333"/>
    <n v="125748"/>
    <n v="0"/>
    <n v="0"/>
    <n v="0.28000000000000003"/>
    <n v="347"/>
    <n v="1986"/>
    <x v="2"/>
    <n v="1.5793491745395554E-2"/>
  </r>
  <r>
    <n v="7.25"/>
    <n v="6549"/>
    <n v="91200"/>
    <n v="0"/>
    <n v="0"/>
    <n v="0.1"/>
    <n v="5546"/>
    <n v="1003"/>
    <x v="2"/>
    <n v="1.0997807017543859E-2"/>
  </r>
  <r>
    <n v="7.25"/>
    <n v="3130"/>
    <n v="94254"/>
    <n v="0"/>
    <n v="1"/>
    <n v="0.16"/>
    <n v="1088"/>
    <n v="2042"/>
    <x v="2"/>
    <n v="2.1664863029685743E-2"/>
  </r>
  <r>
    <n v="7.5"/>
    <n v="4210"/>
    <n v="86317"/>
    <n v="0"/>
    <n v="0"/>
    <n v="0.04"/>
    <n v="1621"/>
    <n v="2589"/>
    <x v="1"/>
    <n v="2.9994091546277094E-2"/>
  </r>
  <r>
    <n v="7.375"/>
    <n v="5590"/>
    <n v="119474"/>
    <n v="0"/>
    <n v="0"/>
    <n v="7.0000000000000007E-2"/>
    <n v="3715"/>
    <n v="1875"/>
    <x v="2"/>
    <n v="1.5693791117732728E-2"/>
  </r>
  <r>
    <n v="7.25"/>
    <n v="2952"/>
    <n v="155622"/>
    <n v="0"/>
    <n v="0"/>
    <n v="0.25"/>
    <n v="1737"/>
    <n v="1215"/>
    <x v="2"/>
    <n v="7.8073794193623007E-3"/>
  </r>
  <r>
    <n v="6.5"/>
    <n v="2702"/>
    <n v="84233"/>
    <n v="0"/>
    <n v="0"/>
    <n v="0.27"/>
    <n v="1860"/>
    <n v="842"/>
    <x v="4"/>
    <n v="9.9960822955373792E-3"/>
  </r>
  <r>
    <n v="6.5"/>
    <n v="2226"/>
    <n v="70443"/>
    <n v="0"/>
    <n v="0"/>
    <n v="0.24"/>
    <n v="1522"/>
    <n v="704"/>
    <x v="4"/>
    <n v="9.9938957738881073E-3"/>
  </r>
  <r>
    <n v="7.5"/>
    <n v="3812"/>
    <n v="125037"/>
    <n v="0"/>
    <n v="0"/>
    <n v="0.15"/>
    <n v="374"/>
    <n v="3438"/>
    <x v="1"/>
    <n v="2.7495861225077377E-2"/>
  </r>
  <r>
    <n v="7.25"/>
    <n v="1497.5"/>
    <n v="106657"/>
    <n v="0"/>
    <n v="0"/>
    <n v="0.36"/>
    <n v="698.5"/>
    <n v="799"/>
    <x v="2"/>
    <n v="7.4913038994158842E-3"/>
  </r>
  <r>
    <n v="7.5"/>
    <n v="2443"/>
    <n v="76794"/>
    <n v="0"/>
    <n v="0"/>
    <n v="0.12"/>
    <n v="1100"/>
    <n v="1343"/>
    <x v="1"/>
    <n v="1.7488345443654452E-2"/>
  </r>
  <r>
    <n v="6.5"/>
    <n v="2302"/>
    <n v="70443"/>
    <n v="0"/>
    <n v="0"/>
    <n v="0.2"/>
    <n v="1598"/>
    <n v="704"/>
    <x v="4"/>
    <n v="9.9938957738881073E-3"/>
  </r>
  <r>
    <n v="7.5"/>
    <n v="2356"/>
    <n v="87310"/>
    <n v="0"/>
    <n v="0"/>
    <n v="0.36"/>
    <n v="174"/>
    <n v="2182"/>
    <x v="1"/>
    <n v="2.4991409918680565E-2"/>
  </r>
  <r>
    <n v="7.25"/>
    <n v="1724"/>
    <n v="90086"/>
    <n v="0"/>
    <n v="0"/>
    <n v="0.13"/>
    <n v="868"/>
    <n v="856"/>
    <x v="2"/>
    <n v="9.5020313922252065E-3"/>
  </r>
  <r>
    <n v="7.375"/>
    <n v="9037"/>
    <n v="131732"/>
    <n v="0"/>
    <n v="0"/>
    <n v="7.0000000000000007E-2"/>
    <n v="6640"/>
    <n v="2397"/>
    <x v="2"/>
    <n v="1.8196034372817537E-2"/>
  </r>
  <r>
    <n v="7.375"/>
    <n v="1810"/>
    <n v="100704"/>
    <n v="0"/>
    <n v="0"/>
    <n v="0.26"/>
    <n v="174"/>
    <n v="1636"/>
    <x v="2"/>
    <n v="1.6245630759453449E-2"/>
  </r>
  <r>
    <n v="6.5"/>
    <n v="2699"/>
    <n v="86317"/>
    <n v="0"/>
    <n v="0"/>
    <n v="0.12"/>
    <n v="1836"/>
    <n v="863"/>
    <x v="4"/>
    <n v="9.9980305154256984E-3"/>
  </r>
  <r>
    <n v="7.25"/>
    <n v="2260"/>
    <n v="114098"/>
    <n v="0"/>
    <n v="0"/>
    <n v="0.36"/>
    <n v="406"/>
    <n v="1854"/>
    <x v="2"/>
    <n v="1.6249189293414432E-2"/>
  </r>
  <r>
    <n v="5.5"/>
    <n v="1967"/>
    <n v="119059"/>
    <n v="0"/>
    <n v="0"/>
    <n v="0.44"/>
    <n v="1372"/>
    <n v="595"/>
    <x v="4"/>
    <n v="4.9975222368741547E-3"/>
  </r>
  <r>
    <n v="7.5"/>
    <n v="2652"/>
    <n v="88511"/>
    <n v="1"/>
    <n v="0"/>
    <n v="0.19"/>
    <n v="550"/>
    <n v="2102"/>
    <x v="1"/>
    <n v="2.374846064330987E-2"/>
  </r>
  <r>
    <n v="7.25"/>
    <n v="2073"/>
    <n v="88511"/>
    <n v="0"/>
    <n v="0"/>
    <n v="0.19"/>
    <n v="525"/>
    <n v="1548"/>
    <x v="2"/>
    <n v="1.7489351606015072E-2"/>
  </r>
  <r>
    <n v="7.875"/>
    <n v="4414"/>
    <n v="42597"/>
    <n v="1"/>
    <n v="0"/>
    <n v="0.03"/>
    <n v="2953"/>
    <n v="1461"/>
    <x v="3"/>
    <n v="3.4298190013381226E-2"/>
  </r>
  <r>
    <n v="6.5"/>
    <n v="3547"/>
    <n v="45103"/>
    <n v="1"/>
    <n v="0"/>
    <n v="7.0000000000000007E-2"/>
    <n v="3096"/>
    <n v="451"/>
    <x v="4"/>
    <n v="9.9993348557745609E-3"/>
  </r>
  <r>
    <n v="7.375"/>
    <n v="3068"/>
    <n v="68918"/>
    <n v="0"/>
    <n v="0"/>
    <n v="0.14000000000000001"/>
    <n v="2379"/>
    <n v="689"/>
    <x v="2"/>
    <n v="9.9973882004701243E-3"/>
  </r>
  <r>
    <n v="7.25"/>
    <n v="1760"/>
    <n v="87805"/>
    <n v="0"/>
    <n v="0"/>
    <n v="0.4"/>
    <n v="224"/>
    <n v="1536"/>
    <x v="2"/>
    <n v="1.7493309037070782E-2"/>
  </r>
  <r>
    <n v="7.25"/>
    <n v="4653.5"/>
    <n v="102393"/>
    <n v="0"/>
    <n v="0"/>
    <n v="0.14000000000000001"/>
    <n v="2478.5"/>
    <n v="2175"/>
    <x v="2"/>
    <n v="2.1241686443409218E-2"/>
  </r>
  <r>
    <n v="7.5"/>
    <n v="7735"/>
    <n v="89103"/>
    <n v="1"/>
    <n v="0"/>
    <n v="7.0000000000000007E-2"/>
    <n v="4791"/>
    <n v="2944"/>
    <x v="1"/>
    <n v="3.3040413903011122E-2"/>
  </r>
  <r>
    <n v="7.875"/>
    <n v="4764"/>
    <n v="127737"/>
    <n v="1"/>
    <n v="0"/>
    <n v="0.15"/>
    <n v="1252"/>
    <n v="3512"/>
    <x v="3"/>
    <n v="2.7493991560785049E-2"/>
  </r>
  <r>
    <n v="7"/>
    <n v="1592"/>
    <n v="90081"/>
    <n v="0"/>
    <n v="0"/>
    <n v="0.33"/>
    <n v="1265"/>
    <n v="327"/>
    <x v="2"/>
    <n v="3.6300662736870148E-3"/>
  </r>
  <r>
    <n v="7"/>
    <n v="2393"/>
    <n v="73841"/>
    <n v="1"/>
    <n v="0"/>
    <n v="0.19"/>
    <n v="1747"/>
    <n v="646"/>
    <x v="2"/>
    <n v="8.7485272409636924E-3"/>
  </r>
  <r>
    <n v="7.5"/>
    <n v="5010"/>
    <n v="148494"/>
    <n v="0"/>
    <n v="0"/>
    <n v="0.34"/>
    <n v="1855"/>
    <n v="3155"/>
    <x v="1"/>
    <n v="2.1246649696284026E-2"/>
  </r>
  <r>
    <n v="7.125"/>
    <n v="4377"/>
    <n v="133980"/>
    <n v="0"/>
    <n v="0"/>
    <n v="0.33"/>
    <n v="1530"/>
    <n v="2847"/>
    <x v="2"/>
    <n v="2.1249440214957456E-2"/>
  </r>
  <r>
    <n v="7"/>
    <n v="2023"/>
    <n v="81200"/>
    <n v="0"/>
    <n v="0"/>
    <n v="0.31"/>
    <n v="1008"/>
    <n v="1015"/>
    <x v="2"/>
    <n v="1.2500000000000001E-2"/>
  </r>
  <r>
    <n v="8.25"/>
    <n v="3827"/>
    <n v="100244"/>
    <n v="1"/>
    <n v="0"/>
    <n v="0.27"/>
    <n v="945"/>
    <n v="2882"/>
    <x v="0"/>
    <n v="2.8749850365109134E-2"/>
  </r>
  <r>
    <n v="7"/>
    <n v="2407"/>
    <n v="83991"/>
    <n v="0"/>
    <n v="0"/>
    <n v="0.37"/>
    <n v="1148"/>
    <n v="1259"/>
    <x v="2"/>
    <n v="1.4989701277517829E-2"/>
  </r>
  <r>
    <n v="7.25"/>
    <n v="3246"/>
    <n v="105204"/>
    <n v="0"/>
    <n v="0"/>
    <n v="0.27"/>
    <n v="1537"/>
    <n v="1709"/>
    <x v="2"/>
    <n v="1.6244629481768753E-2"/>
  </r>
  <r>
    <n v="7.5"/>
    <n v="2226"/>
    <n v="59529"/>
    <n v="0"/>
    <n v="0"/>
    <n v="0.13"/>
    <n v="1036"/>
    <n v="1190"/>
    <x v="1"/>
    <n v="1.9990256849602716E-2"/>
  </r>
  <r>
    <n v="7.875"/>
    <n v="4137"/>
    <n v="85310"/>
    <n v="1"/>
    <n v="0"/>
    <n v="0.16"/>
    <n v="1365"/>
    <n v="2772"/>
    <x v="3"/>
    <n v="3.2493259875747277E-2"/>
  </r>
  <r>
    <n v="6.75"/>
    <n v="2753"/>
    <n v="96222"/>
    <n v="0"/>
    <n v="0"/>
    <n v="0.13"/>
    <n v="799"/>
    <n v="1954"/>
    <x v="4"/>
    <n v="2.0307206252208436E-2"/>
  </r>
  <r>
    <n v="7.25"/>
    <n v="2152"/>
    <n v="124019"/>
    <n v="0"/>
    <n v="0"/>
    <n v="0.24"/>
    <n v="525"/>
    <n v="1627"/>
    <x v="2"/>
    <n v="1.3118957579080624E-2"/>
  </r>
  <r>
    <n v="7.25"/>
    <n v="3213"/>
    <n v="111650"/>
    <n v="0"/>
    <n v="0"/>
    <n v="0.09"/>
    <n v="1399"/>
    <n v="1814"/>
    <x v="2"/>
    <n v="1.6247201074787283E-2"/>
  </r>
  <r>
    <n v="7.5"/>
    <n v="2793"/>
    <n v="36540"/>
    <n v="1"/>
    <n v="0"/>
    <n v="0.16"/>
    <n v="2656"/>
    <n v="137"/>
    <x v="1"/>
    <n v="3.7493158182813355E-3"/>
  </r>
  <r>
    <n v="7.75"/>
    <n v="4354"/>
    <n v="84651"/>
    <n v="1"/>
    <n v="0"/>
    <n v="0.2"/>
    <n v="1921"/>
    <n v="2433"/>
    <x v="3"/>
    <n v="2.8741538788673495E-2"/>
  </r>
  <r>
    <n v="7.25"/>
    <n v="2756"/>
    <n v="73841"/>
    <n v="0"/>
    <n v="0"/>
    <n v="0.2"/>
    <n v="1280"/>
    <n v="1476"/>
    <x v="2"/>
    <n v="1.9988895058300944E-2"/>
  </r>
  <r>
    <n v="7.5"/>
    <n v="2031"/>
    <n v="45289"/>
    <n v="0"/>
    <n v="0"/>
    <n v="0.25"/>
    <n v="956"/>
    <n v="1075"/>
    <x v="1"/>
    <n v="2.373644814414096E-2"/>
  </r>
  <r>
    <n v="7.5"/>
    <n v="1593.5"/>
    <n v="56119"/>
    <n v="0"/>
    <n v="0"/>
    <n v="0.15"/>
    <n v="261.5"/>
    <n v="1332"/>
    <x v="1"/>
    <n v="2.3735276822466546E-2"/>
  </r>
  <r>
    <n v="7.75"/>
    <n v="7203.5"/>
    <n v="145847"/>
    <n v="0"/>
    <n v="0"/>
    <n v="0.51"/>
    <n v="1734.5"/>
    <n v="5469"/>
    <x v="3"/>
    <n v="3.7498200168669907E-2"/>
  </r>
  <r>
    <n v="8"/>
    <n v="4594.5"/>
    <n v="123982"/>
    <n v="0"/>
    <n v="0"/>
    <n v="0.17"/>
    <n v="255.5"/>
    <n v="4339"/>
    <x v="0"/>
    <n v="3.4997015695826812E-2"/>
  </r>
  <r>
    <n v="7.5"/>
    <n v="4103.5"/>
    <n v="106118"/>
    <n v="0"/>
    <n v="0"/>
    <n v="0.13"/>
    <n v="1318.5"/>
    <n v="2785"/>
    <x v="1"/>
    <n v="2.6244369475489551E-2"/>
  </r>
  <r>
    <n v="7.375"/>
    <n v="1134.5"/>
    <n v="110129"/>
    <n v="0"/>
    <n v="0"/>
    <n v="0.18"/>
    <n v="-76.5"/>
    <n v="1211"/>
    <x v="2"/>
    <n v="1.0996195370883238E-2"/>
  </r>
  <r>
    <n v="7.5"/>
    <n v="3116.5"/>
    <n v="143863"/>
    <n v="0"/>
    <n v="0"/>
    <n v="0.15"/>
    <n v="-1.5"/>
    <n v="3118"/>
    <x v="1"/>
    <n v="2.1673397607445972E-2"/>
  </r>
  <r>
    <n v="7.875"/>
    <n v="3570.5"/>
    <n v="63995"/>
    <n v="0"/>
    <n v="0"/>
    <n v="0.34"/>
    <n v="1971.5"/>
    <n v="1599"/>
    <x v="3"/>
    <n v="2.4986327056801313E-2"/>
  </r>
  <r>
    <n v="7.75"/>
    <n v="4529"/>
    <n v="121099"/>
    <n v="0"/>
    <n v="0"/>
    <n v="0.25"/>
    <n v="1805"/>
    <n v="2724"/>
    <x v="3"/>
    <n v="2.2493992518517907E-2"/>
  </r>
  <r>
    <n v="7.75"/>
    <n v="1918.5"/>
    <n v="32575"/>
    <n v="0"/>
    <n v="0"/>
    <n v="7.0000000000000007E-2"/>
    <n v="819.5"/>
    <n v="1099"/>
    <x v="3"/>
    <n v="3.3737528779739061E-2"/>
  </r>
  <r>
    <n v="7.5"/>
    <n v="2995.5"/>
    <n v="108300"/>
    <n v="0"/>
    <n v="0"/>
    <n v="0.25"/>
    <n v="423.5"/>
    <n v="2572"/>
    <x v="1"/>
    <n v="2.3748845798707296E-2"/>
  </r>
  <r>
    <n v="7"/>
    <n v="1419"/>
    <n v="84333"/>
    <n v="0"/>
    <n v="0"/>
    <n v="0.32"/>
    <n v="812"/>
    <n v="607"/>
    <x v="2"/>
    <n v="7.1976569077348129E-3"/>
  </r>
  <r>
    <n v="8"/>
    <n v="3468"/>
    <n v="89195"/>
    <n v="0"/>
    <n v="0"/>
    <n v="0.1"/>
    <n v="1818"/>
    <n v="1650"/>
    <x v="0"/>
    <n v="1.8498794775491899E-2"/>
  </r>
  <r>
    <n v="7.5"/>
    <n v="5874"/>
    <n v="156543"/>
    <n v="1"/>
    <n v="0"/>
    <n v="0.42"/>
    <n v="2744"/>
    <n v="3130"/>
    <x v="1"/>
    <n v="1.9994506301782896E-2"/>
  </r>
  <r>
    <n v="7.75"/>
    <n v="3130"/>
    <n v="99116"/>
    <n v="0"/>
    <n v="0"/>
    <n v="0.22"/>
    <n v="900"/>
    <n v="2230"/>
    <x v="3"/>
    <n v="2.2498890189273174E-2"/>
  </r>
  <r>
    <n v="7"/>
    <n v="2717"/>
    <n v="122000"/>
    <n v="0"/>
    <n v="0"/>
    <n v="0.52"/>
    <n v="277"/>
    <n v="2440"/>
    <x v="2"/>
    <n v="0.02"/>
  </r>
  <r>
    <n v="7.875"/>
    <n v="5516"/>
    <n v="159727"/>
    <n v="0"/>
    <n v="0"/>
    <n v="0.28000000000000003"/>
    <n v="3632"/>
    <n v="1884"/>
    <x v="3"/>
    <n v="1.1795125432769664E-2"/>
  </r>
  <r>
    <n v="8.5"/>
    <n v="3648"/>
    <n v="57118"/>
    <n v="0"/>
    <n v="0"/>
    <n v="0.08"/>
    <n v="2669"/>
    <n v="979"/>
    <x v="0"/>
    <n v="1.713995588080815E-2"/>
  </r>
  <r>
    <n v="7.375"/>
    <n v="2708"/>
    <n v="86630"/>
    <n v="0"/>
    <n v="0"/>
    <n v="0.28999999999999998"/>
    <n v="1213"/>
    <n v="1495"/>
    <x v="2"/>
    <n v="1.7257301165877873E-2"/>
  </r>
  <r>
    <n v="8"/>
    <n v="11893"/>
    <n v="188485"/>
    <n v="1"/>
    <n v="0"/>
    <n v="0.17"/>
    <n v="6475"/>
    <n v="5418"/>
    <x v="0"/>
    <n v="2.8744992970262884E-2"/>
  </r>
  <r>
    <n v="7.25"/>
    <n v="3886"/>
    <n v="141991"/>
    <n v="0"/>
    <n v="0"/>
    <n v="0.15"/>
    <n v="1048"/>
    <n v="2838"/>
    <x v="2"/>
    <n v="1.9987182286201239E-2"/>
  </r>
  <r>
    <n v="7.5"/>
    <n v="4692"/>
    <n v="163606"/>
    <n v="0"/>
    <n v="0"/>
    <n v="0.49"/>
    <n v="435"/>
    <n v="4257"/>
    <x v="1"/>
    <n v="2.6019828123662946E-2"/>
  </r>
  <r>
    <n v="7.5"/>
    <n v="4141"/>
    <n v="150270"/>
    <n v="0"/>
    <n v="0"/>
    <n v="0.41"/>
    <n v="1116"/>
    <n v="3025"/>
    <x v="1"/>
    <n v="2.0130431889265988E-2"/>
  </r>
  <r>
    <n v="7.5"/>
    <n v="2958"/>
    <n v="99470"/>
    <n v="0"/>
    <n v="0"/>
    <n v="0.51"/>
    <n v="1040"/>
    <n v="1918"/>
    <x v="1"/>
    <n v="1.928219563687544E-2"/>
  </r>
  <r>
    <n v="8"/>
    <n v="11117"/>
    <n v="168667"/>
    <n v="0"/>
    <n v="0"/>
    <n v="0.14000000000000001"/>
    <n v="5425"/>
    <n v="5692"/>
    <x v="0"/>
    <n v="3.3746968879508142E-2"/>
  </r>
  <r>
    <n v="7"/>
    <n v="2506"/>
    <n v="218250"/>
    <n v="0"/>
    <n v="0"/>
    <n v="0.48"/>
    <n v="597"/>
    <n v="1909"/>
    <x v="2"/>
    <n v="8.7468499427262314E-3"/>
  </r>
  <r>
    <n v="7"/>
    <n v="3502"/>
    <n v="166686"/>
    <n v="1"/>
    <n v="0"/>
    <n v="0.28999999999999998"/>
    <n v="2044"/>
    <n v="1458"/>
    <x v="2"/>
    <n v="8.7469853496994349E-3"/>
  </r>
  <r>
    <n v="7"/>
    <n v="3007"/>
    <n v="104176"/>
    <n v="1"/>
    <n v="0"/>
    <n v="0.14000000000000001"/>
    <n v="2356"/>
    <n v="651"/>
    <x v="2"/>
    <n v="6.2490400860082933E-3"/>
  </r>
  <r>
    <n v="7"/>
    <n v="2873"/>
    <n v="134243"/>
    <n v="0"/>
    <n v="0"/>
    <n v="0.38"/>
    <n v="860"/>
    <n v="2013"/>
    <x v="2"/>
    <n v="1.4995195280200831E-2"/>
  </r>
  <r>
    <n v="7"/>
    <n v="6058"/>
    <n v="127597"/>
    <n v="1"/>
    <n v="0"/>
    <n v="0.11"/>
    <n v="4145"/>
    <n v="1913"/>
    <x v="2"/>
    <n v="1.4992515498013276E-2"/>
  </r>
  <r>
    <n v="7.75"/>
    <n v="5931"/>
    <n v="130965"/>
    <n v="0"/>
    <n v="0"/>
    <n v="0.12"/>
    <n v="2166"/>
    <n v="3765"/>
    <x v="3"/>
    <n v="2.8748138815714121E-2"/>
  </r>
  <r>
    <n v="7.5"/>
    <n v="3137.5"/>
    <n v="111244"/>
    <n v="0"/>
    <n v="0"/>
    <n v="0.13"/>
    <n v="495.5"/>
    <n v="2642"/>
    <x v="1"/>
    <n v="2.3749595483801372E-2"/>
  </r>
  <r>
    <n v="8"/>
    <n v="4887.5"/>
    <n v="57049"/>
    <n v="0"/>
    <n v="0"/>
    <n v="0.1"/>
    <n v="2748.5"/>
    <n v="2139"/>
    <x v="0"/>
    <n v="3.749408403302424E-2"/>
  </r>
  <r>
    <n v="7.5"/>
    <n v="3656.5"/>
    <n v="155050"/>
    <n v="0"/>
    <n v="0"/>
    <n v="0.36"/>
    <n v="168.5"/>
    <n v="3488"/>
    <x v="1"/>
    <n v="2.2495969042244438E-2"/>
  </r>
  <r>
    <n v="7.875"/>
    <n v="7307.5"/>
    <n v="211120"/>
    <n v="1"/>
    <n v="0"/>
    <n v="0.23"/>
    <n v="2127.5"/>
    <n v="5180"/>
    <x v="3"/>
    <n v="2.4535809018567639E-2"/>
  </r>
  <r>
    <n v="7.5"/>
    <n v="3063"/>
    <n v="125037"/>
    <n v="0"/>
    <n v="0"/>
    <n v="0.16"/>
    <n v="250"/>
    <n v="2813"/>
    <x v="1"/>
    <n v="2.249734078712701E-2"/>
  </r>
  <r>
    <n v="7.25"/>
    <n v="2707.5"/>
    <n v="200970"/>
    <n v="0"/>
    <n v="0"/>
    <n v="0.55000000000000004"/>
    <n v="447.5"/>
    <n v="2260"/>
    <x v="2"/>
    <n v="1.1245459521321591E-2"/>
  </r>
  <r>
    <n v="7.5"/>
    <n v="4219.5"/>
    <n v="127991"/>
    <n v="0"/>
    <n v="0"/>
    <n v="0.43"/>
    <n v="220.5"/>
    <n v="3999"/>
    <x v="1"/>
    <n v="3.124438437077607E-2"/>
  </r>
  <r>
    <n v="7.875"/>
    <n v="3564"/>
    <n v="118044"/>
    <n v="0"/>
    <n v="0"/>
    <n v="0.17"/>
    <n v="60"/>
    <n v="3504"/>
    <x v="3"/>
    <n v="2.968384670123005E-2"/>
  </r>
  <r>
    <n v="7.5"/>
    <n v="3281.5"/>
    <n v="129728"/>
    <n v="0"/>
    <n v="0"/>
    <n v="0.14000000000000001"/>
    <n v="-77.5"/>
    <n v="3359"/>
    <x v="1"/>
    <n v="2.5892636901825358E-2"/>
  </r>
  <r>
    <n v="8"/>
    <n v="5522.5"/>
    <n v="147784"/>
    <n v="0"/>
    <n v="0"/>
    <n v="0.1"/>
    <n v="650.5"/>
    <n v="4872"/>
    <x v="0"/>
    <n v="3.2967032967032968E-2"/>
  </r>
  <r>
    <n v="7.875"/>
    <n v="1055"/>
    <n v="140692"/>
    <n v="0"/>
    <n v="0"/>
    <n v="7.0000000000000007E-2"/>
    <n v="352"/>
    <n v="703"/>
    <x v="3"/>
    <n v="4.9967304466494184E-3"/>
  </r>
  <r>
    <n v="8"/>
    <n v="4962"/>
    <n v="135867"/>
    <n v="0"/>
    <n v="0"/>
    <n v="0.22"/>
    <n v="187"/>
    <n v="4775"/>
    <x v="0"/>
    <n v="3.5144663531247469E-2"/>
  </r>
  <r>
    <n v="8"/>
    <n v="17310.5"/>
    <n v="157300"/>
    <n v="0"/>
    <n v="0"/>
    <n v="0.25"/>
    <n v="11018.5"/>
    <n v="6292"/>
    <x v="0"/>
    <n v="0.04"/>
  </r>
  <r>
    <n v="7"/>
    <n v="2547"/>
    <n v="161232"/>
    <n v="0"/>
    <n v="0"/>
    <n v="0.28999999999999998"/>
    <n v="1490"/>
    <n v="1057"/>
    <x v="2"/>
    <n v="6.5557705666368961E-3"/>
  </r>
  <r>
    <n v="7.5"/>
    <n v="5822"/>
    <n v="242838"/>
    <n v="0"/>
    <n v="0"/>
    <n v="0.33"/>
    <n v="-98"/>
    <n v="5920"/>
    <x v="1"/>
    <n v="2.437839217914824E-2"/>
  </r>
  <r>
    <n v="7.5"/>
    <n v="4959.5"/>
    <n v="219554"/>
    <n v="0"/>
    <n v="0"/>
    <n v="0.25"/>
    <n v="167.5"/>
    <n v="4792"/>
    <x v="1"/>
    <n v="2.1826065569290471E-2"/>
  </r>
  <r>
    <n v="7.25"/>
    <n v="3328.5"/>
    <n v="162844"/>
    <n v="0"/>
    <n v="0"/>
    <n v="0.33"/>
    <n v="222.5"/>
    <n v="3106"/>
    <x v="2"/>
    <n v="1.9073469086978947E-2"/>
  </r>
  <r>
    <n v="7.5"/>
    <n v="4142.5"/>
    <n v="140882"/>
    <n v="0"/>
    <n v="0"/>
    <n v="0.16"/>
    <n v="-83.5"/>
    <n v="4226"/>
    <x v="1"/>
    <n v="2.9996734856120724E-2"/>
  </r>
  <r>
    <n v="7.5"/>
    <n v="5349.5"/>
    <n v="182634"/>
    <n v="0"/>
    <n v="0"/>
    <n v="0.11"/>
    <n v="1240.5"/>
    <n v="4109"/>
    <x v="1"/>
    <n v="2.2498549010589484E-2"/>
  </r>
  <r>
    <n v="7.5"/>
    <n v="3633"/>
    <n v="131929"/>
    <n v="0"/>
    <n v="0"/>
    <n v="0.15"/>
    <n v="500"/>
    <n v="3133"/>
    <x v="1"/>
    <n v="2.3747621826891736E-2"/>
  </r>
  <r>
    <n v="7.5"/>
    <n v="5571.5"/>
    <n v="223136"/>
    <n v="0"/>
    <n v="0"/>
    <n v="0.4"/>
    <n v="272.5"/>
    <n v="5299"/>
    <x v="1"/>
    <n v="2.374784884554711E-2"/>
  </r>
  <r>
    <n v="7.75"/>
    <n v="5166"/>
    <n v="78350"/>
    <n v="0"/>
    <n v="0"/>
    <n v="0.24"/>
    <n v="2988"/>
    <n v="2178"/>
    <x v="3"/>
    <n v="2.7798340778557754E-2"/>
  </r>
  <r>
    <n v="7.5"/>
    <n v="7371.5"/>
    <n v="233196"/>
    <n v="0"/>
    <n v="0"/>
    <n v="0.28999999999999998"/>
    <n v="322.5"/>
    <n v="7049"/>
    <x v="1"/>
    <n v="3.0227791214257536E-2"/>
  </r>
  <r>
    <n v="7.75"/>
    <n v="6790.5"/>
    <n v="131899"/>
    <n v="0"/>
    <n v="0"/>
    <n v="0.21"/>
    <n v="1515.5"/>
    <n v="5275"/>
    <x v="3"/>
    <n v="3.9992721703727856E-2"/>
  </r>
  <r>
    <n v="7.5"/>
    <n v="2934.5"/>
    <n v="98223"/>
    <n v="0"/>
    <n v="0"/>
    <n v="0.15"/>
    <n v="909.5"/>
    <n v="2025"/>
    <x v="1"/>
    <n v="2.0616352585443327E-2"/>
  </r>
  <r>
    <n v="7.5"/>
    <n v="6426.5"/>
    <n v="224822"/>
    <n v="0"/>
    <n v="0"/>
    <n v="0.15"/>
    <n v="172.5"/>
    <n v="6254"/>
    <x v="1"/>
    <n v="2.7817562338205336E-2"/>
  </r>
  <r>
    <n v="7.5"/>
    <n v="3456.5"/>
    <n v="133066"/>
    <n v="0"/>
    <n v="0"/>
    <n v="0.23"/>
    <n v="-77.5"/>
    <n v="3534"/>
    <x v="1"/>
    <n v="2.65582492898261E-2"/>
  </r>
  <r>
    <n v="7.5"/>
    <n v="4740.5"/>
    <n v="103184"/>
    <n v="0"/>
    <n v="0"/>
    <n v="0.08"/>
    <n v="1738.5"/>
    <n v="3002"/>
    <x v="1"/>
    <n v="2.9093657931462243E-2"/>
  </r>
  <r>
    <n v="7.25"/>
    <n v="2159.5"/>
    <n v="168667"/>
    <n v="0"/>
    <n v="0"/>
    <n v="0.19"/>
    <n v="-1107.5"/>
    <n v="3267"/>
    <x v="2"/>
    <n v="1.9369526937693799E-2"/>
  </r>
  <r>
    <n v="7.5"/>
    <n v="6340"/>
    <n v="165207"/>
    <n v="0"/>
    <n v="0"/>
    <n v="0.17"/>
    <n v="2417"/>
    <n v="3923"/>
    <x v="1"/>
    <n v="2.3745967180567408E-2"/>
  </r>
  <r>
    <n v="7.5"/>
    <n v="4620.5"/>
    <n v="139664"/>
    <n v="0"/>
    <n v="0"/>
    <n v="0.16"/>
    <n v="256.5"/>
    <n v="4364"/>
    <x v="1"/>
    <n v="3.1246419979379082E-2"/>
  </r>
  <r>
    <n v="7.5"/>
    <n v="3817.5"/>
    <n v="121099"/>
    <n v="0"/>
    <n v="0"/>
    <n v="0.08"/>
    <n v="481.5"/>
    <n v="3336"/>
    <x v="1"/>
    <n v="2.7547708899330298E-2"/>
  </r>
  <r>
    <n v="7.5"/>
    <n v="4598.5"/>
    <n v="196900"/>
    <n v="0"/>
    <n v="0"/>
    <n v="0.28999999999999998"/>
    <n v="168.5"/>
    <n v="4430"/>
    <x v="1"/>
    <n v="2.249873031995937E-2"/>
  </r>
  <r>
    <n v="7.5"/>
    <n v="2749.5"/>
    <n v="109285"/>
    <n v="0"/>
    <n v="0"/>
    <n v="0.15"/>
    <n v="222.5"/>
    <n v="2527"/>
    <x v="1"/>
    <n v="2.3123026947888547E-2"/>
  </r>
  <r>
    <n v="8"/>
    <n v="11812"/>
    <n v="140882"/>
    <n v="0"/>
    <n v="0"/>
    <n v="0.16"/>
    <n v="6529"/>
    <n v="5283"/>
    <x v="0"/>
    <n v="3.7499467639584901E-2"/>
  </r>
  <r>
    <n v="7.375"/>
    <n v="2658.5"/>
    <n v="99711"/>
    <n v="0"/>
    <n v="0"/>
    <n v="0.2"/>
    <n v="1163.5"/>
    <n v="1495"/>
    <x v="2"/>
    <n v="1.4993330725797555E-2"/>
  </r>
  <r>
    <n v="8"/>
    <n v="9229.5"/>
    <n v="191835"/>
    <n v="0"/>
    <n v="0"/>
    <n v="0.15"/>
    <n v="1796.5"/>
    <n v="7433"/>
    <x v="0"/>
    <n v="3.874683973206141E-2"/>
  </r>
  <r>
    <n v="7.5"/>
    <n v="4773.5"/>
    <n v="180670"/>
    <n v="1"/>
    <n v="0"/>
    <n v="0.23"/>
    <n v="257.5"/>
    <n v="4516"/>
    <x v="1"/>
    <n v="2.4995848785077768E-2"/>
  </r>
  <r>
    <n v="7.5"/>
    <n v="4750.5"/>
    <n v="177120"/>
    <n v="0"/>
    <n v="0"/>
    <n v="0.22"/>
    <n v="322.5"/>
    <n v="4428"/>
    <x v="1"/>
    <n v="2.5000000000000001E-2"/>
  </r>
  <r>
    <n v="7.5"/>
    <n v="5530"/>
    <n v="192850"/>
    <n v="0"/>
    <n v="0"/>
    <n v="0.16"/>
    <n v="-53"/>
    <n v="5583"/>
    <x v="1"/>
    <n v="2.8949961109670727E-2"/>
  </r>
  <r>
    <n v="7.5"/>
    <n v="5060.5"/>
    <n v="137887"/>
    <n v="0"/>
    <n v="0"/>
    <n v="0.24"/>
    <n v="1564.5"/>
    <n v="3496"/>
    <x v="1"/>
    <n v="2.5354094294603551E-2"/>
  </r>
  <r>
    <n v="7.75"/>
    <n v="5461"/>
    <n v="197850"/>
    <n v="0"/>
    <n v="0"/>
    <n v="0.14000000000000001"/>
    <n v="-464"/>
    <n v="5925"/>
    <x v="3"/>
    <n v="2.9946929492039424E-2"/>
  </r>
  <r>
    <n v="7.375"/>
    <n v="2045.5"/>
    <n v="123920"/>
    <n v="0"/>
    <n v="0"/>
    <n v="0.11"/>
    <n v="342.5"/>
    <n v="1703"/>
    <x v="2"/>
    <n v="1.3742737249838606E-2"/>
  </r>
  <r>
    <n v="7.75"/>
    <n v="8029.5"/>
    <n v="165301"/>
    <n v="0"/>
    <n v="0"/>
    <n v="0.23"/>
    <n v="2348.5"/>
    <n v="5681"/>
    <x v="3"/>
    <n v="3.4367608181438712E-2"/>
  </r>
  <r>
    <n v="7.625"/>
    <n v="4249.5"/>
    <n v="152250"/>
    <n v="0"/>
    <n v="1"/>
    <n v="0.25"/>
    <n v="-405.5"/>
    <n v="4655"/>
    <x v="3"/>
    <n v="3.057471264367816E-2"/>
  </r>
  <r>
    <n v="7.25"/>
    <n v="7340.5"/>
    <n v="165404"/>
    <n v="0"/>
    <n v="0"/>
    <n v="0.25"/>
    <n v="4859.5"/>
    <n v="2481"/>
    <x v="2"/>
    <n v="1.4999637251819787E-2"/>
  </r>
  <r>
    <n v="6.875"/>
    <n v="3393.5"/>
    <n v="221050"/>
    <n v="0"/>
    <n v="0"/>
    <n v="0.16"/>
    <n v="2100.5"/>
    <n v="1293"/>
    <x v="4"/>
    <n v="5.849355349468446E-3"/>
  </r>
  <r>
    <n v="8"/>
    <n v="5658"/>
    <n v="129972"/>
    <n v="0"/>
    <n v="0"/>
    <n v="0.21"/>
    <n v="500"/>
    <n v="5158"/>
    <x v="0"/>
    <n v="3.9685470716769769E-2"/>
  </r>
  <r>
    <n v="7.375"/>
    <n v="2368.5"/>
    <n v="108145"/>
    <n v="0"/>
    <n v="0"/>
    <n v="0.19"/>
    <n v="488.5"/>
    <n v="1880"/>
    <x v="2"/>
    <n v="1.7384067686901844E-2"/>
  </r>
  <r>
    <n v="7.25"/>
    <n v="2246"/>
    <n v="129450"/>
    <n v="0"/>
    <n v="0"/>
    <n v="0.05"/>
    <n v="305"/>
    <n v="1941"/>
    <x v="2"/>
    <n v="1.4994206257242178E-2"/>
  </r>
  <r>
    <n v="7.5"/>
    <n v="3824"/>
    <n v="127991"/>
    <n v="0"/>
    <n v="0"/>
    <n v="0.16"/>
    <n v="1105"/>
    <n v="2719"/>
    <x v="1"/>
    <n v="2.1243681196334116E-2"/>
  </r>
  <r>
    <n v="7.5"/>
    <n v="4651"/>
    <n v="111121"/>
    <n v="0"/>
    <n v="0"/>
    <n v="0.08"/>
    <n v="1024"/>
    <n v="3627"/>
    <x v="1"/>
    <n v="3.2640095031542193E-2"/>
  </r>
  <r>
    <n v="7.5"/>
    <n v="5422"/>
    <n v="133799"/>
    <n v="0"/>
    <n v="0"/>
    <n v="0.34"/>
    <n v="1576"/>
    <n v="3846"/>
    <x v="1"/>
    <n v="2.8744609451490669E-2"/>
  </r>
  <r>
    <n v="7.5"/>
    <n v="3080"/>
    <n v="70443"/>
    <n v="0"/>
    <n v="0"/>
    <n v="0.14000000000000001"/>
    <n v="1099"/>
    <n v="1981"/>
    <x v="1"/>
    <n v="2.8122027738739123E-2"/>
  </r>
  <r>
    <n v="7.875"/>
    <n v="3410"/>
    <n v="74825"/>
    <n v="0"/>
    <n v="0"/>
    <n v="0.05"/>
    <n v="1259"/>
    <n v="2151"/>
    <x v="3"/>
    <n v="2.8747076511861008E-2"/>
  </r>
  <r>
    <n v="7.875"/>
    <n v="7818"/>
    <n v="110990"/>
    <n v="0"/>
    <n v="0"/>
    <n v="0.05"/>
    <n v="3934"/>
    <n v="3884"/>
    <x v="3"/>
    <n v="3.4994143616542031E-2"/>
  </r>
  <r>
    <n v="7.375"/>
    <n v="4351"/>
    <n v="126922"/>
    <n v="1"/>
    <n v="0"/>
    <n v="0.06"/>
    <n v="1654"/>
    <n v="2697"/>
    <x v="2"/>
    <n v="2.1249271205937503E-2"/>
  </r>
  <r>
    <n v="7.5"/>
    <n v="3627"/>
    <n v="109600"/>
    <n v="0"/>
    <n v="0"/>
    <n v="0.11"/>
    <n v="130"/>
    <n v="3497"/>
    <x v="1"/>
    <n v="3.1906934306569344E-2"/>
  </r>
  <r>
    <n v="7.75"/>
    <n v="6075"/>
    <n v="135900"/>
    <n v="0"/>
    <n v="0"/>
    <n v="0.16"/>
    <n v="1489"/>
    <n v="4586"/>
    <x v="3"/>
    <n v="3.3745401030169243E-2"/>
  </r>
  <r>
    <n v="8.5"/>
    <n v="3552"/>
    <n v="73350"/>
    <n v="1"/>
    <n v="0"/>
    <n v="0.02"/>
    <n v="2819"/>
    <n v="733"/>
    <x v="0"/>
    <n v="9.9931833674164958E-3"/>
  </r>
  <r>
    <n v="7.5"/>
    <n v="4475"/>
    <n v="107640"/>
    <n v="0"/>
    <n v="0"/>
    <n v="0.15"/>
    <n v="1381"/>
    <n v="3094"/>
    <x v="1"/>
    <n v="2.8743961352657006E-2"/>
  </r>
  <r>
    <n v="7.5"/>
    <n v="5981"/>
    <n v="125961"/>
    <n v="0"/>
    <n v="0"/>
    <n v="0.16"/>
    <n v="2092"/>
    <n v="3889"/>
    <x v="1"/>
    <n v="3.0874635799969831E-2"/>
  </r>
  <r>
    <n v="7.75"/>
    <n v="4469"/>
    <n v="140850"/>
    <n v="0"/>
    <n v="0"/>
    <n v="0.57999999999999996"/>
    <n v="1300"/>
    <n v="3169"/>
    <x v="3"/>
    <n v="2.2499112531061412E-2"/>
  </r>
  <r>
    <n v="7.5"/>
    <n v="4490"/>
    <n v="141800"/>
    <n v="0"/>
    <n v="0"/>
    <n v="0.26"/>
    <n v="1477"/>
    <n v="3013"/>
    <x v="1"/>
    <n v="2.1248236953455572E-2"/>
  </r>
  <r>
    <n v="8.5"/>
    <n v="6614"/>
    <n v="106651"/>
    <n v="0"/>
    <n v="0"/>
    <n v="0.17"/>
    <n v="1415"/>
    <n v="5199"/>
    <x v="0"/>
    <n v="4.8747784830897041E-2"/>
  </r>
  <r>
    <n v="8"/>
    <n v="4362"/>
    <n v="56552"/>
    <n v="1"/>
    <n v="0"/>
    <n v="7.0000000000000007E-2"/>
    <n v="3514"/>
    <n v="848"/>
    <x v="0"/>
    <n v="1.4995048804639977E-2"/>
  </r>
  <r>
    <n v="7.75"/>
    <n v="6806"/>
    <n v="122631"/>
    <n v="0"/>
    <n v="0"/>
    <n v="0.16"/>
    <n v="2514"/>
    <n v="4292"/>
    <x v="3"/>
    <n v="3.4999306863680475E-2"/>
  </r>
  <r>
    <n v="7.5"/>
    <n v="5789"/>
    <n v="129960"/>
    <n v="0"/>
    <n v="0"/>
    <n v="0.12"/>
    <n v="2865"/>
    <n v="2924"/>
    <x v="1"/>
    <n v="2.2499230532471531E-2"/>
  </r>
  <r>
    <n v="7.5"/>
    <n v="4896"/>
    <n v="107648"/>
    <n v="0"/>
    <n v="0"/>
    <n v="0.1"/>
    <n v="1532"/>
    <n v="3364"/>
    <x v="1"/>
    <n v="3.125E-2"/>
  </r>
  <r>
    <n v="7.75"/>
    <n v="3424"/>
    <n v="109100"/>
    <n v="0"/>
    <n v="0"/>
    <n v="0.18"/>
    <n v="335"/>
    <n v="3089"/>
    <x v="3"/>
    <n v="2.8313473877176903E-2"/>
  </r>
  <r>
    <n v="5.5"/>
    <n v="4499"/>
    <n v="143168"/>
    <n v="0"/>
    <n v="0"/>
    <n v="0.25"/>
    <n v="1345"/>
    <n v="3154"/>
    <x v="4"/>
    <n v="2.2030062583817612E-2"/>
  </r>
  <r>
    <n v="7.625"/>
    <n v="2832"/>
    <n v="115192"/>
    <n v="0"/>
    <n v="0"/>
    <n v="0.09"/>
    <n v="-1487"/>
    <n v="4319"/>
    <x v="3"/>
    <n v="3.7493923189110358E-2"/>
  </r>
  <r>
    <n v="7.75"/>
    <n v="4470"/>
    <n v="50599"/>
    <n v="1"/>
    <n v="0"/>
    <n v="0.11"/>
    <n v="2700"/>
    <n v="1770"/>
    <x v="3"/>
    <n v="3.4980928476847369E-2"/>
  </r>
  <r>
    <n v="7.875"/>
    <n v="2707"/>
    <n v="91278"/>
    <n v="0"/>
    <n v="0"/>
    <n v="0.05"/>
    <n v="-31"/>
    <n v="2738"/>
    <x v="3"/>
    <n v="2.9996275115580971E-2"/>
  </r>
  <r>
    <n v="7"/>
    <n v="6045"/>
    <n v="95200"/>
    <n v="0"/>
    <n v="0"/>
    <n v="0.25"/>
    <n v="5569"/>
    <n v="476"/>
    <x v="2"/>
    <n v="5.0000000000000001E-3"/>
  </r>
  <r>
    <n v="8"/>
    <n v="1470"/>
    <n v="27550"/>
    <n v="1"/>
    <n v="0"/>
    <n v="0.05"/>
    <n v="1333"/>
    <n v="137"/>
    <x v="0"/>
    <n v="4.9727767695099817E-3"/>
  </r>
  <r>
    <n v="7.75"/>
    <n v="4514"/>
    <n v="52067"/>
    <n v="1"/>
    <n v="0"/>
    <n v="0.08"/>
    <n v="2692"/>
    <n v="1822"/>
    <x v="3"/>
    <n v="3.4993373922061956E-2"/>
  </r>
  <r>
    <n v="7.875"/>
    <n v="4924"/>
    <n v="70441"/>
    <n v="0"/>
    <n v="0"/>
    <n v="0.08"/>
    <n v="2899"/>
    <n v="2025"/>
    <x v="3"/>
    <n v="2.8747462415354693E-2"/>
  </r>
  <r>
    <n v="7.75"/>
    <n v="5320"/>
    <n v="67429"/>
    <n v="0"/>
    <n v="0"/>
    <n v="0.09"/>
    <n v="3027"/>
    <n v="2293"/>
    <x v="3"/>
    <n v="3.4006139791484376E-2"/>
  </r>
  <r>
    <n v="7.5"/>
    <n v="6171"/>
    <n v="61000"/>
    <n v="0"/>
    <n v="0"/>
    <n v="0.09"/>
    <n v="4418"/>
    <n v="1753"/>
    <x v="1"/>
    <n v="2.8737704918032788E-2"/>
  </r>
  <r>
    <n v="7.5"/>
    <n v="3188"/>
    <n v="80179"/>
    <n v="0"/>
    <n v="0"/>
    <n v="0.12"/>
    <n v="1384"/>
    <n v="1804"/>
    <x v="1"/>
    <n v="2.2499657017423513E-2"/>
  </r>
  <r>
    <n v="7.25"/>
    <n v="3767"/>
    <n v="113750"/>
    <n v="0"/>
    <n v="0"/>
    <n v="0.18"/>
    <n v="1919"/>
    <n v="1848"/>
    <x v="2"/>
    <n v="1.6246153846153848E-2"/>
  </r>
  <r>
    <n v="7.5"/>
    <n v="1780"/>
    <n v="75900"/>
    <n v="0"/>
    <n v="0"/>
    <n v="0.17"/>
    <n v="-117"/>
    <n v="1897"/>
    <x v="1"/>
    <n v="2.4993412384716734E-2"/>
  </r>
  <r>
    <n v="7.25"/>
    <n v="1734"/>
    <n v="70000"/>
    <n v="0"/>
    <n v="0"/>
    <n v="7.0000000000000007E-2"/>
    <n v="1209"/>
    <n v="525"/>
    <x v="2"/>
    <n v="7.4999999999999997E-3"/>
  </r>
  <r>
    <n v="7.75"/>
    <n v="7664"/>
    <n v="88250"/>
    <n v="0"/>
    <n v="0"/>
    <n v="0.17"/>
    <n v="5017"/>
    <n v="2647"/>
    <x v="3"/>
    <n v="2.9994334277620396E-2"/>
  </r>
  <r>
    <n v="7.5"/>
    <n v="3033"/>
    <n v="91451"/>
    <n v="0"/>
    <n v="0"/>
    <n v="0.16"/>
    <n v="862"/>
    <n v="2171"/>
    <x v="1"/>
    <n v="2.3739488906627592E-2"/>
  </r>
  <r>
    <n v="8"/>
    <n v="6993"/>
    <n v="85813"/>
    <n v="0"/>
    <n v="0"/>
    <n v="0.12"/>
    <n v="4205"/>
    <n v="2788"/>
    <x v="0"/>
    <n v="3.2489249880554232E-2"/>
  </r>
  <r>
    <n v="7.5"/>
    <n v="6412"/>
    <n v="91248"/>
    <n v="0"/>
    <n v="0"/>
    <n v="0.16"/>
    <n v="3903"/>
    <n v="2509"/>
    <x v="1"/>
    <n v="2.7496493073820797E-2"/>
  </r>
  <r>
    <n v="8"/>
    <n v="3718"/>
    <n v="63398"/>
    <n v="0"/>
    <n v="0"/>
    <n v="0.11"/>
    <n v="1024"/>
    <n v="2694"/>
    <x v="0"/>
    <n v="4.2493454052178303E-2"/>
  </r>
  <r>
    <n v="7.75"/>
    <n v="2928"/>
    <n v="62256"/>
    <n v="0"/>
    <n v="0"/>
    <n v="0.09"/>
    <n v="983"/>
    <n v="1945"/>
    <x v="3"/>
    <n v="3.1241968645592394E-2"/>
  </r>
  <r>
    <n v="7.5"/>
    <n v="2584"/>
    <n v="83242"/>
    <n v="0"/>
    <n v="0"/>
    <n v="0.12"/>
    <n v="1232"/>
    <n v="1352"/>
    <x v="1"/>
    <n v="1.6241801013911247E-2"/>
  </r>
  <r>
    <n v="7.25"/>
    <n v="2131"/>
    <n v="85513"/>
    <n v="1"/>
    <n v="0"/>
    <n v="0.15"/>
    <n v="742"/>
    <n v="1389"/>
    <x v="2"/>
    <n v="1.6243144317238313E-2"/>
  </r>
  <r>
    <n v="7.75"/>
    <n v="6690"/>
    <n v="133950"/>
    <n v="0"/>
    <n v="0"/>
    <n v="0.3"/>
    <n v="1500"/>
    <n v="5190"/>
    <x v="3"/>
    <n v="3.8745800671892497E-2"/>
  </r>
  <r>
    <n v="7"/>
    <n v="3497"/>
    <n v="176361"/>
    <n v="0"/>
    <n v="0"/>
    <n v="0.22"/>
    <n v="1513"/>
    <n v="1984"/>
    <x v="2"/>
    <n v="1.1249652700993984E-2"/>
  </r>
  <r>
    <n v="7"/>
    <n v="3507"/>
    <n v="132815"/>
    <n v="0"/>
    <n v="0"/>
    <n v="0.22"/>
    <n v="2677"/>
    <n v="830"/>
    <x v="2"/>
    <n v="6.2492941309340057E-3"/>
  </r>
  <r>
    <n v="7.5"/>
    <n v="2283"/>
    <n v="122950"/>
    <n v="0"/>
    <n v="0"/>
    <n v="0.17"/>
    <n v="-1313"/>
    <n v="3596"/>
    <x v="1"/>
    <n v="2.9247661651077672E-2"/>
  </r>
  <r>
    <n v="7"/>
    <n v="4141"/>
    <n v="174478"/>
    <n v="0"/>
    <n v="0"/>
    <n v="0.19"/>
    <n v="2179"/>
    <n v="1962"/>
    <x v="2"/>
    <n v="1.1244970712639989E-2"/>
  </r>
  <r>
    <n v="7.125"/>
    <n v="2299"/>
    <n v="95176"/>
    <n v="0"/>
    <n v="0"/>
    <n v="0.12"/>
    <n v="1467"/>
    <n v="832"/>
    <x v="2"/>
    <n v="8.7416995881314623E-3"/>
  </r>
  <r>
    <n v="7"/>
    <n v="4986"/>
    <n v="144700"/>
    <n v="0"/>
    <n v="0"/>
    <n v="0.14000000000000001"/>
    <n v="1731"/>
    <n v="3255"/>
    <x v="2"/>
    <n v="2.2494816862474086E-2"/>
  </r>
  <r>
    <n v="7"/>
    <n v="4826"/>
    <n v="140703"/>
    <n v="0"/>
    <n v="0"/>
    <n v="0.22"/>
    <n v="3771"/>
    <n v="1055"/>
    <x v="2"/>
    <n v="7.4980632964471265E-3"/>
  </r>
  <r>
    <n v="7.5"/>
    <n v="3510"/>
    <n v="92263"/>
    <n v="0"/>
    <n v="0"/>
    <n v="0.12"/>
    <n v="1089"/>
    <n v="2421"/>
    <x v="1"/>
    <n v="2.6240204632409524E-2"/>
  </r>
  <r>
    <n v="7"/>
    <n v="3016"/>
    <n v="89294"/>
    <n v="0"/>
    <n v="0"/>
    <n v="0.14000000000000001"/>
    <n v="1159"/>
    <n v="1857"/>
    <x v="2"/>
    <n v="2.0796470087575875E-2"/>
  </r>
  <r>
    <n v="7.5"/>
    <n v="8612"/>
    <n v="183549"/>
    <n v="0"/>
    <n v="0"/>
    <n v="0.55000000000000004"/>
    <n v="4956"/>
    <n v="3656"/>
    <x v="1"/>
    <n v="1.9918386915755464E-2"/>
  </r>
  <r>
    <n v="7"/>
    <n v="4293"/>
    <n v="136517"/>
    <n v="0"/>
    <n v="0"/>
    <n v="0.16"/>
    <n v="2109"/>
    <n v="2184"/>
    <x v="2"/>
    <n v="1.5998007574148276E-2"/>
  </r>
  <r>
    <n v="7.875"/>
    <n v="4001"/>
    <n v="128915"/>
    <n v="0"/>
    <n v="0"/>
    <n v="0.2"/>
    <n v="3455"/>
    <n v="546"/>
    <x v="3"/>
    <n v="4.235348873288601E-3"/>
  </r>
  <r>
    <n v="7"/>
    <n v="5073"/>
    <n v="143470"/>
    <n v="0"/>
    <n v="0"/>
    <n v="0.31"/>
    <n v="1702"/>
    <n v="3371"/>
    <x v="2"/>
    <n v="2.3496201296438281E-2"/>
  </r>
  <r>
    <n v="7"/>
    <n v="2361"/>
    <n v="111022"/>
    <n v="0"/>
    <n v="0"/>
    <n v="0.28000000000000003"/>
    <n v="1668"/>
    <n v="693"/>
    <x v="2"/>
    <n v="6.242006088883284E-3"/>
  </r>
  <r>
    <n v="7"/>
    <n v="5217"/>
    <n v="133428"/>
    <n v="0"/>
    <n v="0"/>
    <n v="0.18"/>
    <n v="1619"/>
    <n v="3598"/>
    <x v="2"/>
    <n v="2.6965854243487124E-2"/>
  </r>
  <r>
    <n v="7.375"/>
    <n v="1507"/>
    <n v="86782"/>
    <n v="0"/>
    <n v="0"/>
    <n v="0.3"/>
    <n v="1080"/>
    <n v="427"/>
    <x v="2"/>
    <n v="4.9203751930123754E-3"/>
  </r>
  <r>
    <n v="7"/>
    <n v="5884"/>
    <n v="167779"/>
    <n v="0"/>
    <n v="0"/>
    <n v="0.2"/>
    <n v="1942"/>
    <n v="3942"/>
    <x v="2"/>
    <n v="2.3495193081374904E-2"/>
  </r>
  <r>
    <n v="7.25"/>
    <n v="1990"/>
    <n v="200462"/>
    <n v="0"/>
    <n v="0"/>
    <n v="0.5"/>
    <n v="1795"/>
    <n v="195"/>
    <x v="2"/>
    <n v="9.7275294070696687E-4"/>
  </r>
  <r>
    <n v="7.375"/>
    <n v="2274"/>
    <n v="63995"/>
    <n v="0"/>
    <n v="0"/>
    <n v="0.25"/>
    <n v="995"/>
    <n v="1279"/>
    <x v="2"/>
    <n v="1.9985936401281351E-2"/>
  </r>
  <r>
    <n v="7.5"/>
    <n v="2899"/>
    <n v="65383"/>
    <n v="0"/>
    <n v="0"/>
    <n v="0.18"/>
    <n v="1183"/>
    <n v="1716"/>
    <x v="1"/>
    <n v="2.6245354296988512E-2"/>
  </r>
  <r>
    <n v="7.5"/>
    <n v="6372"/>
    <n v="154077"/>
    <n v="0"/>
    <n v="0"/>
    <n v="0.26"/>
    <n v="1798"/>
    <n v="4574"/>
    <x v="1"/>
    <n v="2.9686455473561919E-2"/>
  </r>
  <r>
    <n v="7.25"/>
    <n v="3226"/>
    <n v="112319"/>
    <n v="0"/>
    <n v="0"/>
    <n v="0.32"/>
    <n v="1436"/>
    <n v="1790"/>
    <x v="2"/>
    <n v="1.5936751573642927E-2"/>
  </r>
  <r>
    <n v="8"/>
    <n v="2424"/>
    <n v="117750"/>
    <n v="0"/>
    <n v="0"/>
    <n v="0.36"/>
    <n v="1599"/>
    <n v="825"/>
    <x v="0"/>
    <n v="7.0063694267515925E-3"/>
  </r>
  <r>
    <n v="8"/>
    <n v="5459"/>
    <n v="148880"/>
    <n v="0"/>
    <n v="0"/>
    <n v="0.38"/>
    <n v="-86"/>
    <n v="5545"/>
    <x v="0"/>
    <n v="3.724476088124664E-2"/>
  </r>
  <r>
    <n v="7"/>
    <n v="1326"/>
    <n v="44701"/>
    <n v="0"/>
    <n v="0"/>
    <n v="0.33"/>
    <n v="712"/>
    <n v="614"/>
    <x v="2"/>
    <n v="1.3735710610500884E-2"/>
  </r>
  <r>
    <n v="6.5"/>
    <n v="5962"/>
    <n v="92517"/>
    <n v="0"/>
    <n v="0"/>
    <n v="0.33"/>
    <n v="5269"/>
    <n v="693"/>
    <x v="4"/>
    <n v="7.4905152566555333E-3"/>
  </r>
  <r>
    <n v="7.25"/>
    <n v="2943"/>
    <n v="110127"/>
    <n v="0"/>
    <n v="0"/>
    <n v="0.37"/>
    <n v="1292"/>
    <n v="1651"/>
    <x v="2"/>
    <n v="1.4991782215078955E-2"/>
  </r>
  <r>
    <n v="6.77"/>
    <n v="2049"/>
    <n v="99464"/>
    <n v="0"/>
    <n v="0"/>
    <n v="0.48"/>
    <n v="1304"/>
    <n v="745"/>
    <x v="4"/>
    <n v="7.4901471889326793E-3"/>
  </r>
  <r>
    <n v="6.875"/>
    <n v="1668"/>
    <n v="101200"/>
    <n v="0"/>
    <n v="0"/>
    <n v="0.41"/>
    <n v="1279"/>
    <n v="389"/>
    <x v="4"/>
    <n v="3.8438735177865613E-3"/>
  </r>
  <r>
    <n v="7"/>
    <n v="1613"/>
    <n v="85655"/>
    <n v="0"/>
    <n v="0"/>
    <n v="0.37"/>
    <n v="1210"/>
    <n v="403"/>
    <x v="2"/>
    <n v="4.7049209036250069E-3"/>
  </r>
  <r>
    <n v="7"/>
    <n v="1911"/>
    <n v="95917"/>
    <n v="0"/>
    <n v="0"/>
    <n v="0.16"/>
    <n v="1312"/>
    <n v="599"/>
    <x v="2"/>
    <n v="6.2449826412419073E-3"/>
  </r>
  <r>
    <n v="7.5"/>
    <n v="3723"/>
    <n v="106828"/>
    <n v="1"/>
    <n v="0"/>
    <n v="0.26"/>
    <n v="1560"/>
    <n v="2163"/>
    <x v="1"/>
    <n v="2.0247500655258922E-2"/>
  </r>
  <r>
    <n v="7.25"/>
    <n v="2786"/>
    <n v="74825"/>
    <n v="0"/>
    <n v="0"/>
    <n v="0.17"/>
    <n v="2033"/>
    <n v="753"/>
    <x v="2"/>
    <n v="1.0063481456732375E-2"/>
  </r>
  <r>
    <n v="7"/>
    <n v="3718"/>
    <n v="116166"/>
    <n v="0"/>
    <n v="0"/>
    <n v="0.25"/>
    <n v="3167"/>
    <n v="551"/>
    <x v="2"/>
    <n v="4.7432122996401704E-3"/>
  </r>
  <r>
    <n v="7.5"/>
    <n v="4134"/>
    <n v="118389"/>
    <n v="0"/>
    <n v="0"/>
    <n v="0.21"/>
    <n v="1619"/>
    <n v="2515"/>
    <x v="1"/>
    <n v="2.1243527692606578E-2"/>
  </r>
  <r>
    <n v="7"/>
    <n v="2239"/>
    <n v="87310"/>
    <n v="0"/>
    <n v="0"/>
    <n v="0.25"/>
    <n v="1052"/>
    <n v="1187"/>
    <x v="2"/>
    <n v="1.3595235368228152E-2"/>
  </r>
  <r>
    <n v="7.5"/>
    <n v="1999"/>
    <n v="46299"/>
    <n v="0"/>
    <n v="1"/>
    <n v="0.16"/>
    <n v="668"/>
    <n v="1331"/>
    <x v="1"/>
    <n v="2.8747921121406509E-2"/>
  </r>
  <r>
    <n v="7.5"/>
    <n v="2383"/>
    <n v="89269"/>
    <n v="0"/>
    <n v="0"/>
    <n v="0.36"/>
    <n v="152"/>
    <n v="2231"/>
    <x v="1"/>
    <n v="2.499187847965139E-2"/>
  </r>
  <r>
    <n v="7.25"/>
    <n v="6379"/>
    <n v="81852"/>
    <n v="1"/>
    <n v="0"/>
    <n v="0.12"/>
    <n v="4661"/>
    <n v="1718"/>
    <x v="2"/>
    <n v="2.0989102282167816E-2"/>
  </r>
  <r>
    <n v="7.5"/>
    <n v="1217"/>
    <n v="48212"/>
    <n v="0"/>
    <n v="0"/>
    <n v="0.2"/>
    <n v="357"/>
    <n v="860"/>
    <x v="1"/>
    <n v="1.7837882684808761E-2"/>
  </r>
  <r>
    <n v="7.5"/>
    <n v="5374"/>
    <n v="93450"/>
    <n v="0"/>
    <n v="0"/>
    <n v="0.17"/>
    <n v="2921"/>
    <n v="2453"/>
    <x v="1"/>
    <n v="2.6249331193151419E-2"/>
  </r>
  <r>
    <n v="7"/>
    <n v="1493"/>
    <n v="73841"/>
    <n v="0"/>
    <n v="0"/>
    <n v="0.32"/>
    <n v="570"/>
    <n v="923"/>
    <x v="2"/>
    <n v="1.2499830717352148E-2"/>
  </r>
  <r>
    <n v="7.5"/>
    <n v="2487"/>
    <n v="69882"/>
    <n v="0"/>
    <n v="0"/>
    <n v="0.19"/>
    <n v="1153"/>
    <n v="1334"/>
    <x v="1"/>
    <n v="1.908932199994276E-2"/>
  </r>
  <r>
    <n v="7.5"/>
    <n v="1821"/>
    <n v="83097"/>
    <n v="0"/>
    <n v="0"/>
    <n v="0.2"/>
    <n v="56"/>
    <n v="1765"/>
    <x v="1"/>
    <n v="2.1240237313019723E-2"/>
  </r>
  <r>
    <n v="7.75"/>
    <n v="6165"/>
    <n v="74298"/>
    <n v="0"/>
    <n v="0"/>
    <n v="0.06"/>
    <n v="4494"/>
    <n v="1671"/>
    <x v="3"/>
    <n v="2.2490511184688686E-2"/>
  </r>
  <r>
    <n v="7.25"/>
    <n v="3203"/>
    <n v="104362"/>
    <n v="0"/>
    <n v="0"/>
    <n v="0.19"/>
    <n v="1769"/>
    <n v="1434"/>
    <x v="2"/>
    <n v="1.3740633563940898E-2"/>
  </r>
  <r>
    <n v="8"/>
    <n v="5801"/>
    <n v="105297"/>
    <n v="0"/>
    <n v="0"/>
    <n v="0.25"/>
    <n v="1649"/>
    <n v="4152"/>
    <x v="0"/>
    <n v="3.943132282971025E-2"/>
  </r>
  <r>
    <n v="7.25"/>
    <n v="2599"/>
    <n v="142759"/>
    <n v="0"/>
    <n v="0"/>
    <n v="0.35"/>
    <n v="475"/>
    <n v="2124"/>
    <x v="2"/>
    <n v="1.4878221338059246E-2"/>
  </r>
  <r>
    <n v="7.75"/>
    <n v="1064"/>
    <n v="36083"/>
    <n v="0"/>
    <n v="0"/>
    <n v="0.05"/>
    <n v="706"/>
    <n v="358"/>
    <x v="3"/>
    <n v="9.9215697142698775E-3"/>
  </r>
  <r>
    <n v="7.25"/>
    <n v="2228"/>
    <n v="139894"/>
    <n v="0"/>
    <n v="1"/>
    <n v="0.28999999999999998"/>
    <n v="998"/>
    <n v="1230"/>
    <x v="2"/>
    <n v="8.792371366892076E-3"/>
  </r>
  <r>
    <n v="7.5"/>
    <n v="2320"/>
    <n v="90578"/>
    <n v="0"/>
    <n v="0"/>
    <n v="0.17"/>
    <n v="56"/>
    <n v="2264"/>
    <x v="1"/>
    <n v="2.4995031906202388E-2"/>
  </r>
  <r>
    <n v="7.5"/>
    <n v="3727"/>
    <n v="74338"/>
    <n v="0"/>
    <n v="0"/>
    <n v="0.16"/>
    <n v="1219"/>
    <n v="2508"/>
    <x v="1"/>
    <n v="3.3737792246226694E-2"/>
  </r>
  <r>
    <n v="8"/>
    <n v="5394"/>
    <n v="59073"/>
    <n v="0"/>
    <n v="0"/>
    <n v="0.1"/>
    <n v="3475"/>
    <n v="1919"/>
    <x v="0"/>
    <n v="3.2485230138980581E-2"/>
  </r>
  <r>
    <n v="7.5"/>
    <n v="2644"/>
    <n v="78665"/>
    <n v="0"/>
    <n v="0"/>
    <n v="0.5"/>
    <n v="481"/>
    <n v="2163"/>
    <x v="1"/>
    <n v="2.749634526155215E-2"/>
  </r>
  <r>
    <n v="7.5"/>
    <n v="2578"/>
    <n v="109137"/>
    <n v="0"/>
    <n v="0"/>
    <n v="0.21"/>
    <n v="-14"/>
    <n v="2592"/>
    <x v="1"/>
    <n v="2.3749965639517305E-2"/>
  </r>
  <r>
    <n v="7"/>
    <n v="2226"/>
    <n v="108478"/>
    <n v="0"/>
    <n v="0"/>
    <n v="0.16"/>
    <n v="57"/>
    <n v="2169"/>
    <x v="2"/>
    <n v="1.9994837662936263E-2"/>
  </r>
  <r>
    <n v="7"/>
    <n v="3384"/>
    <n v="140009"/>
    <n v="0"/>
    <n v="0"/>
    <n v="0.56999999999999995"/>
    <n v="400"/>
    <n v="2984"/>
    <x v="2"/>
    <n v="2.1312915598282967E-2"/>
  </r>
  <r>
    <n v="7.5"/>
    <n v="2390"/>
    <n v="69351"/>
    <n v="1"/>
    <n v="0"/>
    <n v="0.1"/>
    <n v="1264"/>
    <n v="1126"/>
    <x v="1"/>
    <n v="1.6236247494628771E-2"/>
  </r>
  <r>
    <n v="7"/>
    <n v="4998"/>
    <n v="105248"/>
    <n v="1"/>
    <n v="0"/>
    <n v="0.19"/>
    <n v="4154"/>
    <n v="844"/>
    <x v="2"/>
    <n v="8.0191547582851939E-3"/>
  </r>
  <r>
    <n v="7.375"/>
    <n v="3092"/>
    <n v="123068"/>
    <n v="0"/>
    <n v="0"/>
    <n v="0.36"/>
    <n v="1085"/>
    <n v="2007"/>
    <x v="2"/>
    <n v="1.6308057334156727E-2"/>
  </r>
  <r>
    <n v="7.75"/>
    <n v="8911"/>
    <n v="109137"/>
    <n v="0"/>
    <n v="0"/>
    <n v="0.11"/>
    <n v="5365"/>
    <n v="3546"/>
    <x v="3"/>
    <n v="3.2491272437395198E-2"/>
  </r>
  <r>
    <n v="7.25"/>
    <n v="2254"/>
    <n v="118638"/>
    <n v="0"/>
    <n v="0"/>
    <n v="0.27"/>
    <n v="585"/>
    <n v="1669"/>
    <x v="2"/>
    <n v="1.4068005192265547E-2"/>
  </r>
  <r>
    <n v="8"/>
    <n v="2551"/>
    <n v="74727"/>
    <n v="1"/>
    <n v="0"/>
    <n v="0.23"/>
    <n v="2306"/>
    <n v="245"/>
    <x v="0"/>
    <n v="3.2786007734821416E-3"/>
  </r>
  <r>
    <n v="7.5"/>
    <n v="2196"/>
    <n v="75810"/>
    <n v="1"/>
    <n v="0"/>
    <n v="0.1"/>
    <n v="1332"/>
    <n v="864"/>
    <x v="1"/>
    <n v="1.1396913335971507E-2"/>
  </r>
  <r>
    <n v="7.5"/>
    <n v="4266"/>
    <n v="61204"/>
    <n v="0"/>
    <n v="0"/>
    <n v="0.08"/>
    <n v="2966"/>
    <n v="1300"/>
    <x v="1"/>
    <n v="2.1240441801189464E-2"/>
  </r>
  <r>
    <n v="8"/>
    <n v="2759"/>
    <n v="54568"/>
    <n v="1"/>
    <n v="0"/>
    <n v="0.12"/>
    <n v="713"/>
    <n v="2046"/>
    <x v="0"/>
    <n v="3.7494502272394079E-2"/>
  </r>
  <r>
    <n v="8.25"/>
    <n v="1866"/>
    <n v="39382"/>
    <n v="1"/>
    <n v="0"/>
    <n v="0.09"/>
    <n v="1862"/>
    <n v="4"/>
    <x v="0"/>
    <n v="1.0156924483266467E-4"/>
  </r>
  <r>
    <n v="8"/>
    <n v="1515"/>
    <n v="28665"/>
    <n v="0"/>
    <n v="0"/>
    <n v="0.06"/>
    <n v="1265"/>
    <n v="250"/>
    <x v="0"/>
    <n v="8.7214372928658638E-3"/>
  </r>
  <r>
    <n v="7.375"/>
    <n v="1250"/>
    <n v="93532"/>
    <n v="1"/>
    <n v="0"/>
    <n v="0.18"/>
    <n v="-110"/>
    <n v="1360"/>
    <x v="2"/>
    <n v="1.4540478125133644E-2"/>
  </r>
  <r>
    <n v="7.5"/>
    <n v="3407"/>
    <n v="61534"/>
    <n v="0"/>
    <n v="0"/>
    <n v="0.15"/>
    <n v="1946"/>
    <n v="1461"/>
    <x v="1"/>
    <n v="2.3742971365423995E-2"/>
  </r>
  <r>
    <n v="7.5"/>
    <n v="2572"/>
    <n v="69129"/>
    <n v="0"/>
    <n v="0"/>
    <n v="0.27"/>
    <n v="765"/>
    <n v="1807"/>
    <x v="1"/>
    <n v="2.6139536229368283E-2"/>
  </r>
  <r>
    <n v="7.875"/>
    <n v="3395"/>
    <n v="72462"/>
    <n v="0"/>
    <n v="0"/>
    <n v="0.15"/>
    <n v="406"/>
    <n v="2989"/>
    <x v="3"/>
    <n v="4.124920648063813E-2"/>
  </r>
  <r>
    <n v="7.5"/>
    <n v="3089"/>
    <n v="87624"/>
    <n v="0"/>
    <n v="0"/>
    <n v="0.23"/>
    <n v="1118"/>
    <n v="1971"/>
    <x v="1"/>
    <n v="2.2493837304847986E-2"/>
  </r>
  <r>
    <n v="7.25"/>
    <n v="744"/>
    <n v="74908"/>
    <n v="0"/>
    <n v="0"/>
    <n v="0.21"/>
    <n v="651"/>
    <n v="93"/>
    <x v="2"/>
    <n v="1.2415229348000214E-3"/>
  </r>
  <r>
    <n v="7.5"/>
    <n v="3816"/>
    <n v="87329"/>
    <n v="0"/>
    <n v="0"/>
    <n v="0.2"/>
    <n v="1742"/>
    <n v="2074"/>
    <x v="1"/>
    <n v="2.3749270001946661E-2"/>
  </r>
  <r>
    <n v="8"/>
    <n v="5377"/>
    <n v="73950"/>
    <n v="0"/>
    <n v="0"/>
    <n v="0.39"/>
    <n v="2586"/>
    <n v="2791"/>
    <x v="0"/>
    <n v="3.7741717376605817E-2"/>
  </r>
  <r>
    <n v="7.875"/>
    <n v="3057"/>
    <n v="50599"/>
    <n v="0"/>
    <n v="0"/>
    <n v="0.14000000000000001"/>
    <n v="2083"/>
    <n v="974"/>
    <x v="3"/>
    <n v="1.9249392280479852E-2"/>
  </r>
  <r>
    <n v="7.5"/>
    <n v="2416"/>
    <n v="66949"/>
    <n v="0"/>
    <n v="0"/>
    <n v="0.14000000000000001"/>
    <n v="1144"/>
    <n v="1272"/>
    <x v="1"/>
    <n v="1.899953696097029E-2"/>
  </r>
  <r>
    <n v="7.75"/>
    <n v="6264"/>
    <n v="103184"/>
    <n v="0"/>
    <n v="0"/>
    <n v="0.19"/>
    <n v="3078"/>
    <n v="3186"/>
    <x v="3"/>
    <n v="3.0876880136455263E-2"/>
  </r>
  <r>
    <n v="7.5"/>
    <n v="3578"/>
    <n v="127006"/>
    <n v="0"/>
    <n v="0"/>
    <n v="0.43"/>
    <n v="450"/>
    <n v="3128"/>
    <x v="1"/>
    <n v="2.4628757696486779E-2"/>
  </r>
  <r>
    <n v="7"/>
    <n v="3158"/>
    <n v="97150"/>
    <n v="0"/>
    <n v="0"/>
    <n v="0.18"/>
    <n v="1041"/>
    <n v="2117"/>
    <x v="2"/>
    <n v="2.1791044776119404E-2"/>
  </r>
  <r>
    <n v="7.75"/>
    <n v="2416"/>
    <n v="75899"/>
    <n v="0"/>
    <n v="0"/>
    <n v="0.16"/>
    <n v="709"/>
    <n v="1707"/>
    <x v="3"/>
    <n v="2.2490414893476859E-2"/>
  </r>
  <r>
    <n v="6.24"/>
    <n v="2789"/>
    <n v="74511"/>
    <n v="0"/>
    <n v="0"/>
    <n v="0.41"/>
    <n v="1945"/>
    <n v="844"/>
    <x v="4"/>
    <n v="1.1327186589899478E-2"/>
  </r>
  <r>
    <n v="7.625"/>
    <n v="1450"/>
    <n v="129920"/>
    <n v="0"/>
    <n v="0"/>
    <n v="0.61"/>
    <n v="-22"/>
    <n v="1472"/>
    <x v="3"/>
    <n v="1.1330049261083743E-2"/>
  </r>
  <r>
    <n v="7.5"/>
    <n v="4700.5"/>
    <n v="157578"/>
    <n v="0"/>
    <n v="0"/>
    <n v="0.18"/>
    <n v="2352.5"/>
    <n v="2348"/>
    <x v="1"/>
    <n v="1.490055718437853E-2"/>
  </r>
  <r>
    <n v="7.5"/>
    <n v="3641"/>
    <n v="108300"/>
    <n v="0"/>
    <n v="0"/>
    <n v="0.09"/>
    <n v="1882"/>
    <n v="1759"/>
    <x v="1"/>
    <n v="1.6241920590951062E-2"/>
  </r>
  <r>
    <n v="7.5"/>
    <n v="3788"/>
    <n v="137738"/>
    <n v="0"/>
    <n v="0"/>
    <n v="0.19"/>
    <n v="817"/>
    <n v="2971"/>
    <x v="1"/>
    <n v="2.1569937127009251E-2"/>
  </r>
  <r>
    <n v="7.5"/>
    <n v="4178.5"/>
    <n v="137837"/>
    <n v="0"/>
    <n v="0"/>
    <n v="0.19"/>
    <n v="948.5"/>
    <n v="3230"/>
    <x v="1"/>
    <n v="2.3433475772107634E-2"/>
  </r>
  <r>
    <n v="7.25"/>
    <n v="2995"/>
    <n v="118884"/>
    <n v="0"/>
    <n v="0"/>
    <n v="0.13"/>
    <n v="321"/>
    <n v="2674"/>
    <x v="2"/>
    <n v="2.2492513710844184E-2"/>
  </r>
  <r>
    <n v="7.5"/>
    <n v="6504"/>
    <n v="104362"/>
    <n v="1"/>
    <n v="0"/>
    <n v="0.23"/>
    <n v="4809"/>
    <n v="1695"/>
    <x v="1"/>
    <n v="1.6241543856959431E-2"/>
  </r>
  <r>
    <n v="8.25"/>
    <n v="1448"/>
    <n v="135769"/>
    <n v="0"/>
    <n v="0"/>
    <n v="0.17"/>
    <n v="498"/>
    <n v="950"/>
    <x v="0"/>
    <n v="6.9971790320323491E-3"/>
  </r>
  <r>
    <n v="8"/>
    <n v="4695.5"/>
    <n v="94141"/>
    <n v="0"/>
    <n v="1"/>
    <n v="7.0000000000000007E-2"/>
    <n v="2472.5"/>
    <n v="2223"/>
    <x v="0"/>
    <n v="2.3613515896368214E-2"/>
  </r>
  <r>
    <n v="7.5"/>
    <n v="3938"/>
    <n v="136923"/>
    <n v="0"/>
    <n v="1"/>
    <n v="0.2"/>
    <n v="2227"/>
    <n v="1711"/>
    <x v="1"/>
    <n v="1.2496074435996873E-2"/>
  </r>
  <r>
    <n v="7.5"/>
    <n v="5166"/>
    <n v="101408"/>
    <n v="0"/>
    <n v="1"/>
    <n v="0.06"/>
    <n v="2505"/>
    <n v="2661"/>
    <x v="1"/>
    <n v="2.6240533291259072E-2"/>
  </r>
  <r>
    <n v="7.5"/>
    <n v="5876"/>
    <n v="130945"/>
    <n v="0"/>
    <n v="1"/>
    <n v="0.11"/>
    <n v="2930"/>
    <n v="2946"/>
    <x v="1"/>
    <n v="2.2497995341555613E-2"/>
  </r>
  <r>
    <n v="7.25"/>
    <n v="4183"/>
    <n v="122084"/>
    <n v="0"/>
    <n v="0"/>
    <n v="0.14000000000000001"/>
    <n v="2047"/>
    <n v="2136"/>
    <x v="2"/>
    <n v="1.7496150191671309E-2"/>
  </r>
  <r>
    <n v="7.5"/>
    <n v="4273"/>
    <n v="98455"/>
    <n v="0"/>
    <n v="1"/>
    <n v="0.03"/>
    <n v="3236"/>
    <n v="1037"/>
    <x v="1"/>
    <n v="1.0532730689147327E-2"/>
  </r>
  <r>
    <n v="8"/>
    <n v="5914"/>
    <n v="115192"/>
    <n v="0"/>
    <n v="1"/>
    <n v="0.06"/>
    <n v="2459"/>
    <n v="3455"/>
    <x v="0"/>
    <n v="2.9993402319605528E-2"/>
  </r>
  <r>
    <n v="7.25"/>
    <n v="3340"/>
    <n v="110512"/>
    <n v="0"/>
    <n v="1"/>
    <n v="0.1"/>
    <n v="1948"/>
    <n v="1392"/>
    <x v="2"/>
    <n v="1.2595917185464022E-2"/>
  </r>
  <r>
    <n v="7"/>
    <n v="1459.5"/>
    <n v="135867"/>
    <n v="0"/>
    <n v="1"/>
    <n v="0.16"/>
    <n v="1120.5"/>
    <n v="339"/>
    <x v="2"/>
    <n v="2.4950871072445847E-3"/>
  </r>
  <r>
    <n v="7.5"/>
    <n v="3502"/>
    <n v="118047"/>
    <n v="0"/>
    <n v="0"/>
    <n v="0.24"/>
    <n v="528"/>
    <n v="2974"/>
    <x v="1"/>
    <n v="2.5193355189034875E-2"/>
  </r>
  <r>
    <n v="7.5"/>
    <n v="7485"/>
    <n v="127893"/>
    <n v="0"/>
    <n v="0"/>
    <n v="0.14000000000000001"/>
    <n v="4348"/>
    <n v="3137"/>
    <x v="1"/>
    <n v="2.4528316639690993E-2"/>
  </r>
  <r>
    <n v="7.5"/>
    <n v="4710"/>
    <n v="101408"/>
    <n v="0"/>
    <n v="1"/>
    <n v="0.03"/>
    <n v="2049"/>
    <n v="2661"/>
    <x v="1"/>
    <n v="2.6240533291259072E-2"/>
  </r>
  <r>
    <n v="8"/>
    <n v="5087.5"/>
    <n v="99114"/>
    <n v="0"/>
    <n v="0"/>
    <n v="0.14000000000000001"/>
    <n v="1742.5"/>
    <n v="3345"/>
    <x v="0"/>
    <n v="3.3749016284278711E-2"/>
  </r>
  <r>
    <n v="8"/>
    <n v="6105"/>
    <n v="115963"/>
    <n v="0"/>
    <n v="1"/>
    <n v="0.05"/>
    <n v="2192"/>
    <n v="3913"/>
    <x v="0"/>
    <n v="3.3743521640523272E-2"/>
  </r>
  <r>
    <n v="8"/>
    <n v="4921"/>
    <n v="133117"/>
    <n v="0"/>
    <n v="0"/>
    <n v="0.13"/>
    <n v="1761"/>
    <n v="3160"/>
    <x v="0"/>
    <n v="2.3738515741791057E-2"/>
  </r>
  <r>
    <n v="7.5"/>
    <n v="7783"/>
    <n v="118838"/>
    <n v="0"/>
    <n v="0"/>
    <n v="0.14000000000000001"/>
    <n v="5853"/>
    <n v="1930"/>
    <x v="1"/>
    <n v="1.6240596442215451E-2"/>
  </r>
  <r>
    <n v="8"/>
    <n v="5648"/>
    <n v="107043"/>
    <n v="0"/>
    <n v="1"/>
    <n v="0.09"/>
    <n v="1501"/>
    <n v="4147"/>
    <x v="0"/>
    <n v="3.8741440355744887E-2"/>
  </r>
  <r>
    <n v="8"/>
    <n v="4753"/>
    <n v="101409"/>
    <n v="0"/>
    <n v="0"/>
    <n v="0.15"/>
    <n v="2827"/>
    <n v="1926"/>
    <x v="0"/>
    <n v="1.8992397124515576E-2"/>
  </r>
  <r>
    <n v="8"/>
    <n v="1522.5"/>
    <n v="49735"/>
    <n v="0"/>
    <n v="1"/>
    <n v="0.24"/>
    <n v="798.5"/>
    <n v="724"/>
    <x v="0"/>
    <n v="1.4557152910425255E-2"/>
  </r>
  <r>
    <n v="8"/>
    <n v="7544"/>
    <n v="124889"/>
    <n v="0"/>
    <n v="0"/>
    <n v="0.14000000000000001"/>
    <n v="3273"/>
    <n v="4271"/>
    <x v="0"/>
    <n v="3.4198368150918014E-2"/>
  </r>
  <r>
    <n v="7"/>
    <n v="1816.5"/>
    <n v="118442"/>
    <n v="0"/>
    <n v="0"/>
    <n v="0.22"/>
    <n v="1076.5"/>
    <n v="740"/>
    <x v="2"/>
    <n v="6.2477837253676902E-3"/>
  </r>
  <r>
    <n v="7.5"/>
    <n v="4535"/>
    <n v="123258"/>
    <n v="0"/>
    <n v="1"/>
    <n v="0.1"/>
    <n v="1584"/>
    <n v="2951"/>
    <x v="1"/>
    <n v="2.3941650846192538E-2"/>
  </r>
  <r>
    <n v="7.5"/>
    <n v="3502"/>
    <n v="116669"/>
    <n v="0"/>
    <n v="1"/>
    <n v="0.12"/>
    <n v="1898"/>
    <n v="1604"/>
    <x v="1"/>
    <n v="1.3748296462642176E-2"/>
  </r>
  <r>
    <n v="7.875"/>
    <n v="3467"/>
    <n v="134006"/>
    <n v="0"/>
    <n v="0"/>
    <n v="0.1"/>
    <n v="2295"/>
    <n v="1172"/>
    <x v="3"/>
    <n v="8.7458770502813303E-3"/>
  </r>
  <r>
    <n v="7.5"/>
    <n v="5662"/>
    <n v="135375"/>
    <n v="0"/>
    <n v="0"/>
    <n v="0.13"/>
    <n v="2278"/>
    <n v="3384"/>
    <x v="1"/>
    <n v="2.4997229916897509E-2"/>
  </r>
  <r>
    <n v="8"/>
    <n v="6412"/>
    <n v="92503"/>
    <n v="0"/>
    <n v="1"/>
    <n v="0.06"/>
    <n v="3175"/>
    <n v="3237"/>
    <x v="0"/>
    <n v="3.4993459671578221E-2"/>
  </r>
  <r>
    <n v="7.5"/>
    <n v="5823"/>
    <n v="135106"/>
    <n v="0"/>
    <n v="1"/>
    <n v="0.17"/>
    <n v="2784"/>
    <n v="3039"/>
    <x v="1"/>
    <n v="2.2493449587731116E-2"/>
  </r>
  <r>
    <n v="7.5"/>
    <n v="4797"/>
    <n v="101592"/>
    <n v="0"/>
    <n v="0"/>
    <n v="0.06"/>
    <n v="3147"/>
    <n v="1650"/>
    <x v="1"/>
    <n v="1.6241436333569573E-2"/>
  </r>
  <r>
    <n v="7.5"/>
    <n v="6082.5"/>
    <n v="136360"/>
    <n v="0"/>
    <n v="0"/>
    <n v="0.17"/>
    <n v="2673.5"/>
    <n v="3409"/>
    <x v="1"/>
    <n v="2.5000000000000001E-2"/>
  </r>
  <r>
    <n v="8.25"/>
    <n v="5980"/>
    <n v="117946"/>
    <n v="0"/>
    <n v="1"/>
    <n v="0.19"/>
    <n v="2192"/>
    <n v="3788"/>
    <x v="0"/>
    <n v="3.2116392247299612E-2"/>
  </r>
  <r>
    <n v="8"/>
    <n v="10015.5"/>
    <n v="115192"/>
    <n v="0"/>
    <n v="1"/>
    <n v="0.03"/>
    <n v="5122.5"/>
    <n v="4893"/>
    <x v="0"/>
    <n v="4.2476908118619351E-2"/>
  </r>
  <r>
    <n v="7.5"/>
    <n v="7139"/>
    <n v="136852"/>
    <n v="0"/>
    <n v="1"/>
    <n v="0.27"/>
    <n v="3205"/>
    <n v="3934"/>
    <x v="1"/>
    <n v="2.8746382953847953E-2"/>
  </r>
  <r>
    <n v="7.25"/>
    <n v="1273.5"/>
    <n v="133898"/>
    <n v="0"/>
    <n v="1"/>
    <n v="0.11"/>
    <n v="331.5"/>
    <n v="942"/>
    <x v="2"/>
    <n v="7.0352059030007914E-3"/>
  </r>
  <r>
    <n v="7.5"/>
    <n v="3984"/>
    <n v="89594"/>
    <n v="0"/>
    <n v="0"/>
    <n v="0.08"/>
    <n v="1633"/>
    <n v="2351"/>
    <x v="1"/>
    <n v="2.6240596468513518E-2"/>
  </r>
  <r>
    <n v="8"/>
    <n v="5708"/>
    <n v="126022"/>
    <n v="1"/>
    <n v="0"/>
    <n v="0.22"/>
    <n v="668"/>
    <n v="5040"/>
    <x v="0"/>
    <n v="3.9993017092253731E-2"/>
  </r>
  <r>
    <n v="8"/>
    <n v="6505.5"/>
    <n v="88117"/>
    <n v="0"/>
    <n v="1"/>
    <n v="0.02"/>
    <n v="3311.5"/>
    <n v="3194"/>
    <x v="0"/>
    <n v="3.6247262162806271E-2"/>
  </r>
  <r>
    <n v="7.625"/>
    <n v="6287"/>
    <n v="127202"/>
    <n v="0"/>
    <n v="0"/>
    <n v="0.22"/>
    <n v="2172"/>
    <n v="4115"/>
    <x v="3"/>
    <n v="3.2350120281127652E-2"/>
  </r>
  <r>
    <n v="7"/>
    <n v="1072"/>
    <n v="87624"/>
    <n v="0"/>
    <n v="1"/>
    <n v="0.1"/>
    <n v="525"/>
    <n v="547"/>
    <x v="2"/>
    <n v="6.2425819410207245E-3"/>
  </r>
  <r>
    <n v="7.75"/>
    <n v="6234"/>
    <n v="123068"/>
    <n v="0"/>
    <n v="0"/>
    <n v="0.22"/>
    <n v="3312"/>
    <n v="2922"/>
    <x v="3"/>
    <n v="2.3742971365423995E-2"/>
  </r>
  <r>
    <n v="8.25"/>
    <n v="8801.5"/>
    <n v="136261"/>
    <n v="0"/>
    <n v="0"/>
    <n v="0.14000000000000001"/>
    <n v="3010.5"/>
    <n v="5791"/>
    <x v="0"/>
    <n v="4.2499321155723205E-2"/>
  </r>
  <r>
    <n v="7"/>
    <n v="2711"/>
    <n v="133109"/>
    <n v="0"/>
    <n v="1"/>
    <n v="0.15"/>
    <n v="1547"/>
    <n v="1164"/>
    <x v="2"/>
    <n v="8.7447129795881571E-3"/>
  </r>
  <r>
    <n v="7"/>
    <n v="3188"/>
    <n v="132914"/>
    <n v="0"/>
    <n v="0"/>
    <n v="0.14000000000000001"/>
    <n v="1859"/>
    <n v="1329"/>
    <x v="2"/>
    <n v="9.9989466873316585E-3"/>
  </r>
  <r>
    <n v="7.75"/>
    <n v="5181"/>
    <n v="120919"/>
    <n v="0"/>
    <n v="0"/>
    <n v="0.09"/>
    <n v="1705"/>
    <n v="3476"/>
    <x v="3"/>
    <n v="2.8746516262952885E-2"/>
  </r>
  <r>
    <n v="7.25"/>
    <n v="4149"/>
    <n v="130945"/>
    <n v="0"/>
    <n v="0"/>
    <n v="0.36"/>
    <n v="1990"/>
    <n v="2159"/>
    <x v="2"/>
    <n v="1.6487838405437397E-2"/>
  </r>
  <r>
    <n v="7"/>
    <n v="1546.5"/>
    <n v="133878"/>
    <n v="0"/>
    <n v="0"/>
    <n v="0.3"/>
    <n v="-43.5"/>
    <n v="1590"/>
    <x v="2"/>
    <n v="1.1876484560570071E-2"/>
  </r>
  <r>
    <n v="7.5"/>
    <n v="5753.5"/>
    <n v="239650"/>
    <n v="0"/>
    <n v="0"/>
    <n v="0.49"/>
    <n v="361.5"/>
    <n v="5392"/>
    <x v="1"/>
    <n v="2.2499478406008761E-2"/>
  </r>
  <r>
    <n v="7.375"/>
    <n v="4002.5"/>
    <n v="242838"/>
    <n v="0"/>
    <n v="0"/>
    <n v="0.76"/>
    <n v="-3.5"/>
    <n v="4006"/>
    <x v="2"/>
    <n v="1.6496594437443893E-2"/>
  </r>
  <r>
    <n v="7.5"/>
    <n v="3238.5"/>
    <n v="149458"/>
    <n v="0"/>
    <n v="0"/>
    <n v="0.13"/>
    <n v="882.5"/>
    <n v="2356"/>
    <x v="1"/>
    <n v="1.5763625901591083E-2"/>
  </r>
  <r>
    <n v="7.5"/>
    <n v="2786.5"/>
    <n v="127890"/>
    <n v="0"/>
    <n v="0"/>
    <n v="0.39"/>
    <n v="197.5"/>
    <n v="2589"/>
    <x v="1"/>
    <n v="2.0243959652826649E-2"/>
  </r>
  <r>
    <n v="7.5"/>
    <n v="3800.5"/>
    <n v="146819"/>
    <n v="0"/>
    <n v="0"/>
    <n v="0.32"/>
    <n v="-53.5"/>
    <n v="3854"/>
    <x v="1"/>
    <n v="2.6250008513884444E-2"/>
  </r>
  <r>
    <n v="7.625"/>
    <n v="5112.5"/>
    <n v="123880"/>
    <n v="0"/>
    <n v="0"/>
    <n v="0.28000000000000003"/>
    <n v="1291.5"/>
    <n v="3821"/>
    <x v="3"/>
    <n v="3.084436551501453E-2"/>
  </r>
  <r>
    <n v="7.5"/>
    <n v="3724.5"/>
    <n v="141878"/>
    <n v="0"/>
    <n v="0"/>
    <n v="0.47"/>
    <n v="-53.5"/>
    <n v="3778"/>
    <x v="1"/>
    <n v="2.662851182001438E-2"/>
  </r>
  <r>
    <n v="7.5"/>
    <n v="4585.5"/>
    <n v="182300"/>
    <n v="0"/>
    <n v="0"/>
    <n v="0.34"/>
    <n v="28.5"/>
    <n v="4557"/>
    <x v="1"/>
    <n v="2.4997257268239165E-2"/>
  </r>
  <r>
    <n v="5.75"/>
    <n v="3819.5"/>
    <n v="157122"/>
    <n v="0"/>
    <n v="0"/>
    <n v="0.35"/>
    <n v="888.5"/>
    <n v="2931"/>
    <x v="4"/>
    <n v="1.8654294115400771E-2"/>
  </r>
  <r>
    <n v="7.25"/>
    <n v="4191.5"/>
    <n v="172550"/>
    <n v="0"/>
    <n v="0"/>
    <n v="0.38"/>
    <n v="1641.5"/>
    <n v="2550"/>
    <x v="2"/>
    <n v="1.4778325123152709E-2"/>
  </r>
  <r>
    <n v="7.875"/>
    <n v="4364.5"/>
    <n v="154647"/>
    <n v="0"/>
    <n v="0"/>
    <n v="0.21"/>
    <n v="-361.5"/>
    <n v="4726"/>
    <x v="3"/>
    <n v="3.0559920334697732E-2"/>
  </r>
  <r>
    <n v="7.5"/>
    <n v="5299.5"/>
    <n v="170651"/>
    <n v="0"/>
    <n v="0"/>
    <n v="0.14000000000000001"/>
    <n v="521.5"/>
    <n v="4778"/>
    <x v="1"/>
    <n v="2.7998663939853854E-2"/>
  </r>
  <r>
    <n v="7.5"/>
    <n v="6014.5"/>
    <n v="192850"/>
    <n v="0"/>
    <n v="0"/>
    <n v="0.36"/>
    <n v="711.5"/>
    <n v="5303"/>
    <x v="1"/>
    <n v="2.7498055483536427E-2"/>
  </r>
  <r>
    <n v="7.5"/>
    <n v="6692.5"/>
    <n v="182043"/>
    <n v="0"/>
    <n v="0"/>
    <n v="0.25"/>
    <n v="1914.5"/>
    <n v="4778"/>
    <x v="1"/>
    <n v="2.6246546145690854E-2"/>
  </r>
  <r>
    <n v="7.5"/>
    <n v="3891.5"/>
    <n v="183549"/>
    <n v="0"/>
    <n v="0"/>
    <n v="0.34"/>
    <n v="221.5"/>
    <n v="3670"/>
    <x v="1"/>
    <n v="1.9994660826264377E-2"/>
  </r>
  <r>
    <n v="7.5"/>
    <n v="4530.5"/>
    <n v="156761"/>
    <n v="0"/>
    <n v="0"/>
    <n v="0.33"/>
    <n v="416.5"/>
    <n v="4114"/>
    <x v="1"/>
    <n v="2.6243772366851451E-2"/>
  </r>
  <r>
    <n v="7.5"/>
    <n v="4072.5"/>
    <n v="140882"/>
    <n v="0"/>
    <n v="0"/>
    <n v="0.25"/>
    <n v="-3.5"/>
    <n v="4076"/>
    <x v="1"/>
    <n v="2.8932014025922402E-2"/>
  </r>
  <r>
    <n v="8"/>
    <n v="4670.5"/>
    <n v="128950"/>
    <n v="0"/>
    <n v="0"/>
    <n v="0.35"/>
    <n v="-3.5"/>
    <n v="4674"/>
    <x v="0"/>
    <n v="3.6246607212097715E-2"/>
  </r>
  <r>
    <n v="7.5"/>
    <n v="3625.5"/>
    <n v="164650"/>
    <n v="0"/>
    <n v="0"/>
    <n v="0.28999999999999998"/>
    <n v="-78.5"/>
    <n v="3704"/>
    <x v="1"/>
    <n v="2.2496204069237778E-2"/>
  </r>
  <r>
    <n v="7.75"/>
    <n v="1121.5"/>
    <n v="84295"/>
    <n v="0"/>
    <n v="0"/>
    <n v="0.21"/>
    <n v="-458.5"/>
    <n v="1580"/>
    <x v="3"/>
    <n v="1.8743697728216383E-2"/>
  </r>
  <r>
    <n v="7.5"/>
    <n v="1528.5"/>
    <n v="89269"/>
    <n v="0"/>
    <n v="0"/>
    <n v="0.17"/>
    <n v="-33.5"/>
    <n v="1562"/>
    <x v="1"/>
    <n v="1.7497675564865742E-2"/>
  </r>
  <r>
    <n v="7.5"/>
    <n v="4417.5"/>
    <n v="167275"/>
    <n v="0"/>
    <n v="0"/>
    <n v="0.42"/>
    <n v="745.5"/>
    <n v="3672"/>
    <x v="1"/>
    <n v="2.19518756538634E-2"/>
  </r>
  <r>
    <n v="7.75"/>
    <n v="8294.5"/>
    <n v="223300"/>
    <n v="0"/>
    <n v="0"/>
    <n v="0.41"/>
    <n v="-78.5"/>
    <n v="8373"/>
    <x v="3"/>
    <n v="3.7496641289744739E-2"/>
  </r>
  <r>
    <n v="7.5"/>
    <n v="4080.5"/>
    <n v="193471"/>
    <n v="0"/>
    <n v="0"/>
    <n v="0.28999999999999998"/>
    <n v="-78.5"/>
    <n v="4159"/>
    <x v="1"/>
    <n v="2.1496761788588472E-2"/>
  </r>
  <r>
    <n v="8.375"/>
    <n v="11401.5"/>
    <n v="142612"/>
    <n v="0"/>
    <n v="0"/>
    <n v="0.45"/>
    <n v="8906.5"/>
    <n v="2495"/>
    <x v="0"/>
    <n v="1.7495021456819904E-2"/>
  </r>
  <r>
    <n v="7.375"/>
    <n v="2475.5"/>
    <n v="88279"/>
    <n v="0"/>
    <n v="0"/>
    <n v="0.11"/>
    <n v="1041.5"/>
    <n v="1434"/>
    <x v="2"/>
    <n v="1.6243953828203764E-2"/>
  </r>
  <r>
    <n v="8.125"/>
    <n v="4341.5"/>
    <n v="99502"/>
    <n v="0"/>
    <n v="0"/>
    <n v="0.16"/>
    <n v="1439.5"/>
    <n v="2902"/>
    <x v="0"/>
    <n v="2.9165242909690258E-2"/>
  </r>
  <r>
    <n v="7.75"/>
    <n v="3480.5"/>
    <n v="102159"/>
    <n v="1"/>
    <n v="0"/>
    <n v="0.22"/>
    <n v="927.5"/>
    <n v="2553"/>
    <x v="3"/>
    <n v="2.4990456053798491E-2"/>
  </r>
  <r>
    <n v="8"/>
    <n v="4867.5"/>
    <n v="124845"/>
    <n v="0"/>
    <n v="0"/>
    <n v="0.14000000000000001"/>
    <n v="315.5"/>
    <n v="4552"/>
    <x v="0"/>
    <n v="3.6461211902759423E-2"/>
  </r>
  <r>
    <n v="7.5"/>
    <n v="2661"/>
    <n v="152605"/>
    <n v="0"/>
    <n v="0"/>
    <n v="0.23"/>
    <n v="0"/>
    <n v="2661"/>
    <x v="1"/>
    <n v="1.7437174404508371E-2"/>
  </r>
  <r>
    <n v="7.5"/>
    <n v="1204.5"/>
    <n v="87557"/>
    <n v="0"/>
    <n v="0"/>
    <n v="0.15"/>
    <n v="1016.5"/>
    <n v="188"/>
    <x v="1"/>
    <n v="2.1471726989275557E-3"/>
  </r>
  <r>
    <n v="7.25"/>
    <n v="1451.5"/>
    <n v="88510"/>
    <n v="1"/>
    <n v="0"/>
    <n v="0.24"/>
    <n v="-77.5"/>
    <n v="1529"/>
    <x v="2"/>
    <n v="1.7274884193876398E-2"/>
  </r>
  <r>
    <n v="7.5"/>
    <n v="3308.5"/>
    <n v="127850"/>
    <n v="0"/>
    <n v="0"/>
    <n v="0.37"/>
    <n v="272.5"/>
    <n v="3036"/>
    <x v="1"/>
    <n v="2.3746578021118497E-2"/>
  </r>
  <r>
    <n v="7.375"/>
    <n v="2096.5"/>
    <n v="70350"/>
    <n v="0"/>
    <n v="0"/>
    <n v="0.16"/>
    <n v="865.5"/>
    <n v="1231"/>
    <x v="2"/>
    <n v="1.7498223169864963E-2"/>
  </r>
  <r>
    <n v="7.5"/>
    <n v="3650"/>
    <n v="93735"/>
    <n v="0"/>
    <n v="1"/>
    <n v="0.16"/>
    <n v="956"/>
    <n v="2694"/>
    <x v="1"/>
    <n v="2.8740598495759322E-2"/>
  </r>
  <r>
    <n v="8"/>
    <n v="8493.5"/>
    <n v="126004"/>
    <n v="0"/>
    <n v="0"/>
    <n v="0.17"/>
    <n v="6603.5"/>
    <n v="1890"/>
    <x v="0"/>
    <n v="1.4999523824640487E-2"/>
  </r>
  <r>
    <n v="7.5"/>
    <n v="4431.5"/>
    <n v="109112"/>
    <n v="0"/>
    <n v="0"/>
    <n v="0.1"/>
    <n v="1567.5"/>
    <n v="2864"/>
    <x v="1"/>
    <n v="2.6248258669990469E-2"/>
  </r>
  <r>
    <n v="8"/>
    <n v="4964.5"/>
    <n v="92720"/>
    <n v="0"/>
    <n v="0"/>
    <n v="0.14000000000000001"/>
    <n v="1372.5"/>
    <n v="3592"/>
    <x v="0"/>
    <n v="3.8740293356341673E-2"/>
  </r>
  <r>
    <n v="7"/>
    <n v="4256.5"/>
    <n v="97962"/>
    <n v="0"/>
    <n v="0"/>
    <n v="0.32"/>
    <n v="3040.5"/>
    <n v="1216"/>
    <x v="2"/>
    <n v="1.24129764602601E-2"/>
  </r>
  <r>
    <n v="7.5"/>
    <n v="5112.5"/>
    <n v="113984"/>
    <n v="0"/>
    <n v="0"/>
    <n v="0.25"/>
    <n v="2405.5"/>
    <n v="2707"/>
    <x v="1"/>
    <n v="2.374894722066255E-2"/>
  </r>
  <r>
    <n v="7"/>
    <n v="1050.5"/>
    <n v="116900"/>
    <n v="0"/>
    <n v="0"/>
    <n v="0.12"/>
    <n v="139.5"/>
    <n v="911"/>
    <x v="2"/>
    <n v="7.7929854576561167E-3"/>
  </r>
  <r>
    <n v="7.375"/>
    <n v="2233.5"/>
    <n v="142661"/>
    <n v="0"/>
    <n v="0"/>
    <n v="0.13"/>
    <n v="-77.5"/>
    <n v="2311"/>
    <x v="2"/>
    <n v="1.6199241558660041E-2"/>
  </r>
  <r>
    <n v="7.5"/>
    <n v="4909.5"/>
    <n v="135950"/>
    <n v="0"/>
    <n v="0"/>
    <n v="0.25"/>
    <n v="1511.5"/>
    <n v="3398"/>
    <x v="1"/>
    <n v="2.4994483265906583E-2"/>
  </r>
  <r>
    <n v="7.375"/>
    <n v="6455.5"/>
    <n v="159750"/>
    <n v="0"/>
    <n v="0"/>
    <n v="0.2"/>
    <n v="1846.5"/>
    <n v="4609"/>
    <x v="2"/>
    <n v="2.8851330203442879E-2"/>
  </r>
  <r>
    <n v="8"/>
    <n v="8273.5"/>
    <n v="190921"/>
    <n v="0"/>
    <n v="0"/>
    <n v="0.33"/>
    <n v="154.5"/>
    <n v="8119"/>
    <x v="0"/>
    <n v="4.2525442460494133E-2"/>
  </r>
  <r>
    <n v="7.5"/>
    <n v="11631.5"/>
    <n v="203392"/>
    <n v="1"/>
    <n v="0"/>
    <n v="0.49"/>
    <n v="1463.5"/>
    <n v="10168"/>
    <x v="1"/>
    <n v="4.9992133417243546E-2"/>
  </r>
  <r>
    <n v="7.75"/>
    <n v="5194.5"/>
    <n v="131460"/>
    <n v="0"/>
    <n v="0"/>
    <n v="0.09"/>
    <n v="1611.5"/>
    <n v="3583"/>
    <x v="3"/>
    <n v="2.7255438916780769E-2"/>
  </r>
  <r>
    <n v="8"/>
    <n v="6107.5"/>
    <n v="147682"/>
    <n v="0"/>
    <n v="0"/>
    <n v="0.13"/>
    <n v="3154.5"/>
    <n v="2953"/>
    <x v="0"/>
    <n v="1.9995666364215004E-2"/>
  </r>
  <r>
    <n v="7"/>
    <n v="1500"/>
    <n v="111155"/>
    <n v="0"/>
    <n v="0"/>
    <n v="0.28000000000000003"/>
    <n v="750"/>
    <n v="750"/>
    <x v="2"/>
    <n v="6.7473348027529126E-3"/>
  </r>
  <r>
    <n v="7.875"/>
    <n v="9820"/>
    <n v="133898"/>
    <n v="1"/>
    <n v="0"/>
    <n v="0.14000000000000001"/>
    <n v="7083"/>
    <n v="2737"/>
    <x v="3"/>
    <n v="2.0440932650226291E-2"/>
  </r>
  <r>
    <n v="8.5"/>
    <n v="12189.5"/>
    <n v="172550"/>
    <n v="1"/>
    <n v="0"/>
    <n v="0.36"/>
    <n v="5072.5"/>
    <n v="7117"/>
    <x v="0"/>
    <n v="4.1246015647638364E-2"/>
  </r>
  <r>
    <n v="8"/>
    <n v="6428.5"/>
    <n v="74411"/>
    <n v="0"/>
    <n v="0"/>
    <n v="0.34"/>
    <n v="4832.5"/>
    <n v="1596"/>
    <x v="0"/>
    <n v="2.1448441762642621E-2"/>
  </r>
  <r>
    <n v="8"/>
    <n v="8495.5"/>
    <n v="106067"/>
    <n v="0"/>
    <n v="1"/>
    <n v="7.0000000000000007E-2"/>
    <n v="4544.5"/>
    <n v="3951"/>
    <x v="0"/>
    <n v="3.7250040069012981E-2"/>
  </r>
  <r>
    <n v="7.5"/>
    <n v="4910.5"/>
    <n v="115192"/>
    <n v="1"/>
    <n v="0"/>
    <n v="0.08"/>
    <n v="2463.5"/>
    <n v="2447"/>
    <x v="1"/>
    <n v="2.1242794638516565E-2"/>
  </r>
  <r>
    <n v="8"/>
    <n v="7348"/>
    <n v="166257"/>
    <n v="0"/>
    <n v="0"/>
    <n v="0.36"/>
    <n v="75"/>
    <n v="7273"/>
    <x v="0"/>
    <n v="4.3745526504147196E-2"/>
  </r>
  <r>
    <n v="7.875"/>
    <n v="6321.5"/>
    <n v="203000"/>
    <n v="0"/>
    <n v="0"/>
    <n v="0.41"/>
    <n v="497.5"/>
    <n v="5824"/>
    <x v="3"/>
    <n v="2.8689655172413793E-2"/>
  </r>
  <r>
    <n v="7.75"/>
    <n v="5611.5"/>
    <n v="148824"/>
    <n v="0"/>
    <n v="1"/>
    <n v="0.36"/>
    <n v="1858.5"/>
    <n v="3753"/>
    <x v="3"/>
    <n v="2.5217706821480407E-2"/>
  </r>
  <r>
    <n v="8"/>
    <n v="8131.5"/>
    <n v="112435"/>
    <n v="1"/>
    <n v="0"/>
    <n v="0.17"/>
    <n v="3634.5"/>
    <n v="4497"/>
    <x v="0"/>
    <n v="3.9996442388935828E-2"/>
  </r>
  <r>
    <n v="7.875"/>
    <n v="8940.5"/>
    <n v="193950"/>
    <n v="0"/>
    <n v="0"/>
    <n v="0.19"/>
    <n v="4724.5"/>
    <n v="4216"/>
    <x v="3"/>
    <n v="2.1737561227120391E-2"/>
  </r>
  <r>
    <n v="7.5"/>
    <n v="6646"/>
    <n v="156761"/>
    <n v="0"/>
    <n v="0"/>
    <n v="0.22"/>
    <n v="1944"/>
    <n v="4702"/>
    <x v="1"/>
    <n v="2.999470531573542E-2"/>
  </r>
  <r>
    <n v="7.375"/>
    <n v="2982"/>
    <n v="132102"/>
    <n v="0"/>
    <n v="0"/>
    <n v="0.19"/>
    <n v="1827"/>
    <n v="1155"/>
    <x v="2"/>
    <n v="8.7432438570195763E-3"/>
  </r>
  <r>
    <n v="7.5"/>
    <n v="1860"/>
    <n v="28693"/>
    <n v="0"/>
    <n v="0"/>
    <n v="0.15"/>
    <n v="1179"/>
    <n v="681"/>
    <x v="1"/>
    <n v="2.3734011779876624E-2"/>
  </r>
  <r>
    <n v="7"/>
    <n v="2117"/>
    <n v="86640"/>
    <n v="0"/>
    <n v="0"/>
    <n v="0.28999999999999998"/>
    <n v="1443"/>
    <n v="674"/>
    <x v="2"/>
    <n v="7.779316712834718E-3"/>
  </r>
  <r>
    <n v="7.5"/>
    <n v="3833"/>
    <n v="148494"/>
    <n v="0"/>
    <n v="0"/>
    <n v="0.31"/>
    <n v="3537"/>
    <n v="296"/>
    <x v="1"/>
    <n v="1.9933465325198325E-3"/>
  </r>
  <r>
    <n v="7.5"/>
    <n v="6659"/>
    <n v="234465"/>
    <n v="0"/>
    <n v="0"/>
    <n v="0.66"/>
    <n v="212"/>
    <n v="6447"/>
    <x v="1"/>
    <n v="2.7496641289744737E-2"/>
  </r>
  <r>
    <n v="7.5"/>
    <n v="3383.5"/>
    <n v="88609"/>
    <n v="0"/>
    <n v="0"/>
    <n v="0.13"/>
    <n v="1611.5"/>
    <n v="1772"/>
    <x v="1"/>
    <n v="1.9997968603640715E-2"/>
  </r>
  <r>
    <n v="7.5"/>
    <n v="6433"/>
    <n v="92272"/>
    <n v="0"/>
    <n v="1"/>
    <n v="0.2"/>
    <n v="4984"/>
    <n v="1449"/>
    <x v="1"/>
    <n v="1.5703572047858504E-2"/>
  </r>
  <r>
    <n v="7"/>
    <n v="6225"/>
    <n v="121910"/>
    <n v="0"/>
    <n v="1"/>
    <n v="0.23"/>
    <n v="4702"/>
    <n v="1523"/>
    <x v="2"/>
    <n v="1.2492822574030022E-2"/>
  </r>
  <r>
    <n v="7.125"/>
    <n v="3396"/>
    <n v="120582"/>
    <n v="0"/>
    <n v="0"/>
    <n v="0.36"/>
    <n v="1588"/>
    <n v="1808"/>
    <x v="2"/>
    <n v="1.4993946028428786E-2"/>
  </r>
  <r>
    <n v="7.875"/>
    <n v="2180"/>
    <n v="60392"/>
    <n v="0"/>
    <n v="0"/>
    <n v="0.28999999999999998"/>
    <n v="595"/>
    <n v="1585"/>
    <x v="3"/>
    <n v="2.6245198039475427E-2"/>
  </r>
  <r>
    <n v="7.25"/>
    <n v="9729"/>
    <n v="108207"/>
    <n v="0"/>
    <n v="1"/>
    <n v="0.2"/>
    <n v="8647"/>
    <n v="1082"/>
    <x v="2"/>
    <n v="9.9993530917593127E-3"/>
  </r>
  <r>
    <n v="7.5"/>
    <n v="4049"/>
    <n v="98356"/>
    <n v="0"/>
    <n v="1"/>
    <n v="0.14000000000000001"/>
    <n v="2451"/>
    <n v="1598"/>
    <x v="1"/>
    <n v="1.6247102362845173E-2"/>
  </r>
  <r>
    <n v="7.5"/>
    <n v="3467"/>
    <n v="137025"/>
    <n v="0"/>
    <n v="0"/>
    <n v="0.38"/>
    <n v="350"/>
    <n v="3117"/>
    <x v="1"/>
    <n v="2.274767378215654E-2"/>
  </r>
  <r>
    <n v="8"/>
    <n v="4229"/>
    <n v="78764"/>
    <n v="0"/>
    <n v="0"/>
    <n v="0.13"/>
    <n v="1276"/>
    <n v="2953"/>
    <x v="0"/>
    <n v="3.7491747498857343E-2"/>
  </r>
  <r>
    <n v="8.25"/>
    <n v="3922"/>
    <n v="79256"/>
    <n v="0"/>
    <n v="0"/>
    <n v="0.12"/>
    <n v="455"/>
    <n v="3467"/>
    <x v="0"/>
    <n v="4.3744322196426766E-2"/>
  </r>
  <r>
    <n v="7.75"/>
    <n v="3974"/>
    <n v="91680"/>
    <n v="0"/>
    <n v="0"/>
    <n v="0.31"/>
    <n v="1453"/>
    <n v="2521"/>
    <x v="3"/>
    <n v="2.7497818499127399E-2"/>
  </r>
  <r>
    <n v="7.5"/>
    <n v="3240.5"/>
    <n v="72848"/>
    <n v="0"/>
    <n v="0"/>
    <n v="0.38"/>
    <n v="1692.5"/>
    <n v="1548"/>
    <x v="1"/>
    <n v="2.1249725455743464E-2"/>
  </r>
  <r>
    <n v="7.25"/>
    <n v="1642.5"/>
    <n v="92547"/>
    <n v="0"/>
    <n v="0"/>
    <n v="0.13"/>
    <n v="1411.5"/>
    <n v="231"/>
    <x v="2"/>
    <n v="2.4960290447016112E-3"/>
  </r>
  <r>
    <n v="7.25"/>
    <n v="4370"/>
    <n v="92141"/>
    <n v="0"/>
    <n v="0"/>
    <n v="0.2"/>
    <n v="3581"/>
    <n v="789"/>
    <x v="2"/>
    <n v="8.5629632845313167E-3"/>
  </r>
  <r>
    <n v="7"/>
    <n v="2993"/>
    <n v="120338"/>
    <n v="0"/>
    <n v="0"/>
    <n v="0.31"/>
    <n v="1640"/>
    <n v="1353"/>
    <x v="2"/>
    <n v="1.124333128355133E-2"/>
  </r>
  <r>
    <n v="7.5"/>
    <n v="4368"/>
    <n v="92699"/>
    <n v="0"/>
    <n v="0"/>
    <n v="0.23"/>
    <n v="2515"/>
    <n v="1853"/>
    <x v="1"/>
    <n v="1.9989428149170974E-2"/>
  </r>
  <r>
    <n v="7.375"/>
    <n v="4185"/>
    <n v="130451"/>
    <n v="0"/>
    <n v="1"/>
    <n v="0.3"/>
    <n v="1740"/>
    <n v="2445"/>
    <x v="2"/>
    <n v="1.874266966140543E-2"/>
  </r>
  <r>
    <n v="7.75"/>
    <n v="3332.5"/>
    <n v="71802"/>
    <n v="0"/>
    <n v="0"/>
    <n v="0.21"/>
    <n v="1627.5"/>
    <n v="1705"/>
    <x v="3"/>
    <n v="2.3745856661374336E-2"/>
  </r>
  <r>
    <n v="8.5"/>
    <n v="1561"/>
    <n v="79350"/>
    <n v="1"/>
    <n v="0"/>
    <n v="0.57999999999999996"/>
    <n v="-1613"/>
    <n v="3174"/>
    <x v="0"/>
    <n v="0.04"/>
  </r>
  <r>
    <n v="8"/>
    <n v="795"/>
    <n v="44001"/>
    <n v="0"/>
    <n v="0"/>
    <n v="0.1"/>
    <n v="-705"/>
    <n v="1500"/>
    <x v="0"/>
    <n v="3.4090134315129202E-2"/>
  </r>
  <r>
    <n v="7"/>
    <n v="729"/>
    <n v="45675"/>
    <n v="0"/>
    <n v="0"/>
    <n v="0.2"/>
    <n v="672"/>
    <n v="57"/>
    <x v="2"/>
    <n v="1.2479474548440065E-3"/>
  </r>
  <r>
    <n v="7.25"/>
    <n v="1189"/>
    <n v="84474"/>
    <n v="1"/>
    <n v="0"/>
    <n v="0.3"/>
    <n v="-78"/>
    <n v="1267"/>
    <x v="2"/>
    <n v="1.4998697824182589E-2"/>
  </r>
  <r>
    <n v="7.375"/>
    <n v="-78"/>
    <n v="75810"/>
    <n v="1"/>
    <n v="0"/>
    <n v="0.2"/>
    <n v="-930"/>
    <n v="852"/>
    <x v="2"/>
    <n v="1.1238622872971903E-2"/>
  </r>
  <r>
    <n v="7.375"/>
    <n v="1463"/>
    <n v="91774"/>
    <n v="0"/>
    <n v="0"/>
    <n v="0.16"/>
    <n v="-28"/>
    <n v="1491"/>
    <x v="2"/>
    <n v="1.6246431451173535E-2"/>
  </r>
  <r>
    <n v="7.5"/>
    <n v="2603"/>
    <n v="93263"/>
    <n v="0"/>
    <n v="0"/>
    <n v="0.15"/>
    <n v="272"/>
    <n v="2331"/>
    <x v="1"/>
    <n v="2.4993834639674899E-2"/>
  </r>
  <r>
    <n v="7.125"/>
    <n v="1944"/>
    <n v="107153"/>
    <n v="0"/>
    <n v="0"/>
    <n v="0.32"/>
    <n v="203"/>
    <n v="1741"/>
    <x v="2"/>
    <n v="1.6247795208720241E-2"/>
  </r>
  <r>
    <n v="7"/>
    <n v="3342"/>
    <n v="88301"/>
    <n v="0"/>
    <n v="0"/>
    <n v="0.26"/>
    <n v="3232"/>
    <n v="110"/>
    <x v="2"/>
    <n v="1.2457390063532689E-3"/>
  </r>
  <r>
    <n v="8"/>
    <n v="2124"/>
    <n v="42498"/>
    <n v="0"/>
    <n v="0"/>
    <n v="0.11"/>
    <n v="690"/>
    <n v="1434"/>
    <x v="0"/>
    <n v="3.37427643653819E-2"/>
  </r>
  <r>
    <n v="7.5"/>
    <n v="3005"/>
    <n v="123920"/>
    <n v="0"/>
    <n v="0"/>
    <n v="0.38"/>
    <n v="372"/>
    <n v="2633"/>
    <x v="1"/>
    <n v="2.1247579083279535E-2"/>
  </r>
  <r>
    <n v="7.375"/>
    <n v="2030"/>
    <n v="97231"/>
    <n v="0"/>
    <n v="0"/>
    <n v="0.34"/>
    <n v="450"/>
    <n v="1580"/>
    <x v="2"/>
    <n v="1.6249961432053563E-2"/>
  </r>
  <r>
    <n v="7.625"/>
    <n v="1850"/>
    <n v="58537"/>
    <n v="1"/>
    <n v="0"/>
    <n v="0.08"/>
    <n v="607"/>
    <n v="1243"/>
    <x v="3"/>
    <n v="2.1234432922766798E-2"/>
  </r>
  <r>
    <n v="7.5"/>
    <n v="6147"/>
    <n v="72427"/>
    <n v="0"/>
    <n v="0"/>
    <n v="0.14000000000000001"/>
    <n v="5333"/>
    <n v="814"/>
    <x v="1"/>
    <n v="1.1238902619188976E-2"/>
  </r>
  <r>
    <n v="7.5"/>
    <n v="5165"/>
    <n v="136923"/>
    <n v="0"/>
    <n v="0"/>
    <n v="0.52"/>
    <n v="1571"/>
    <n v="3594"/>
    <x v="1"/>
    <n v="2.624832935299402E-2"/>
  </r>
  <r>
    <n v="7.25"/>
    <n v="1276"/>
    <n v="77388"/>
    <n v="0"/>
    <n v="0"/>
    <n v="0.15"/>
    <n v="-78"/>
    <n v="1354"/>
    <x v="2"/>
    <n v="1.7496252648989508E-2"/>
  </r>
  <r>
    <n v="7.5"/>
    <n v="4125.5"/>
    <n v="74410"/>
    <n v="0"/>
    <n v="0"/>
    <n v="0.2"/>
    <n v="1986.5"/>
    <n v="2139"/>
    <x v="1"/>
    <n v="2.8746136272006451E-2"/>
  </r>
  <r>
    <n v="7.5"/>
    <n v="2386"/>
    <n v="86173"/>
    <n v="0"/>
    <n v="0"/>
    <n v="0.23"/>
    <n v="771"/>
    <n v="1615"/>
    <x v="1"/>
    <n v="1.874136910633261E-2"/>
  </r>
  <r>
    <n v="7.5"/>
    <n v="3451"/>
    <n v="105154"/>
    <n v="0"/>
    <n v="1"/>
    <n v="0.16"/>
    <n v="297"/>
    <n v="3154"/>
    <x v="1"/>
    <n v="2.9994103885729501E-2"/>
  </r>
  <r>
    <n v="7.5"/>
    <n v="1721"/>
    <n v="59986"/>
    <n v="0"/>
    <n v="0"/>
    <n v="0.14000000000000001"/>
    <n v="147"/>
    <n v="1574"/>
    <x v="1"/>
    <n v="2.623945587303704E-2"/>
  </r>
  <r>
    <n v="7.75"/>
    <n v="2389"/>
    <n v="63234"/>
    <n v="1"/>
    <n v="0"/>
    <n v="0.19"/>
    <n v="97"/>
    <n v="2292"/>
    <x v="3"/>
    <n v="3.6246323180567419E-2"/>
  </r>
  <r>
    <n v="7.375"/>
    <n v="2345"/>
    <n v="117571"/>
    <n v="0"/>
    <n v="0"/>
    <n v="0.13"/>
    <n v="-153"/>
    <n v="2498"/>
    <x v="2"/>
    <n v="2.1246736014833591E-2"/>
  </r>
  <r>
    <n v="7.375"/>
    <n v="1055.5"/>
    <n v="67467"/>
    <n v="0"/>
    <n v="0"/>
    <n v="0.28000000000000003"/>
    <n v="-124.5"/>
    <n v="1180"/>
    <x v="2"/>
    <n v="1.749003216387271E-2"/>
  </r>
  <r>
    <n v="7.5"/>
    <n v="3290"/>
    <n v="117740"/>
    <n v="0"/>
    <n v="0"/>
    <n v="0.26"/>
    <n v="53"/>
    <n v="3237"/>
    <x v="1"/>
    <n v="2.7492780703244436E-2"/>
  </r>
  <r>
    <n v="7.5"/>
    <n v="2149"/>
    <n v="79373"/>
    <n v="0"/>
    <n v="0"/>
    <n v="0.26"/>
    <n v="415"/>
    <n v="1734"/>
    <x v="1"/>
    <n v="2.1846219747269222E-2"/>
  </r>
  <r>
    <n v="8"/>
    <n v="10729"/>
    <n v="216195"/>
    <n v="0"/>
    <n v="0"/>
    <n v="0.22"/>
    <n v="4244"/>
    <n v="6485"/>
    <x v="0"/>
    <n v="2.9996068364208237E-2"/>
  </r>
  <r>
    <n v="7.375"/>
    <n v="3915"/>
    <n v="212600"/>
    <n v="0"/>
    <n v="0"/>
    <n v="0.23"/>
    <n v="773"/>
    <n v="3142"/>
    <x v="2"/>
    <n v="1.4778927563499529E-2"/>
  </r>
  <r>
    <n v="7.5"/>
    <n v="8955.5"/>
    <n v="199599"/>
    <n v="0"/>
    <n v="0"/>
    <n v="0.21"/>
    <n v="4215.5"/>
    <n v="4740"/>
    <x v="1"/>
    <n v="2.3747613966001835E-2"/>
  </r>
  <r>
    <n v="7.5"/>
    <n v="10903"/>
    <n v="112401"/>
    <n v="1"/>
    <n v="0"/>
    <n v="0.38"/>
    <n v="8155"/>
    <n v="2748"/>
    <x v="1"/>
    <n v="2.444818106600475E-2"/>
  </r>
  <r>
    <n v="7.75"/>
    <n v="13326"/>
    <n v="132927"/>
    <n v="0"/>
    <n v="0"/>
    <n v="0.33"/>
    <n v="8415"/>
    <n v="4911"/>
    <x v="3"/>
    <n v="3.6945090162269517E-2"/>
  </r>
  <r>
    <n v="7.5"/>
    <n v="11241"/>
    <n v="126498"/>
    <n v="0"/>
    <n v="0"/>
    <n v="0.33"/>
    <n v="7674"/>
    <n v="3567"/>
    <x v="1"/>
    <n v="2.8198074277854195E-2"/>
  </r>
  <r>
    <n v="7.375"/>
    <n v="3213"/>
    <n v="98356"/>
    <n v="0"/>
    <n v="0"/>
    <n v="0.15"/>
    <n v="1369"/>
    <n v="1844"/>
    <x v="2"/>
    <n v="1.8748220749115457E-2"/>
  </r>
  <r>
    <n v="7"/>
    <n v="1774"/>
    <n v="100704"/>
    <n v="0"/>
    <n v="0"/>
    <n v="0.13"/>
    <n v="-185"/>
    <n v="1959"/>
    <x v="2"/>
    <n v="1.9453050524308867E-2"/>
  </r>
  <r>
    <n v="7.5"/>
    <n v="4806"/>
    <n v="143927"/>
    <n v="0"/>
    <n v="0"/>
    <n v="0.42"/>
    <n v="345"/>
    <n v="4461"/>
    <x v="1"/>
    <n v="3.0994879348558643E-2"/>
  </r>
  <r>
    <n v="7.875"/>
    <n v="5689"/>
    <n v="156700"/>
    <n v="1"/>
    <n v="0"/>
    <n v="0.28000000000000003"/>
    <n v="4914"/>
    <n v="775"/>
    <x v="3"/>
    <n v="4.9457562220804087E-3"/>
  </r>
  <r>
    <n v="7.125"/>
    <n v="3839"/>
    <n v="172739"/>
    <n v="0"/>
    <n v="0"/>
    <n v="0.62"/>
    <n v="385"/>
    <n v="3454"/>
    <x v="2"/>
    <n v="1.999548451710384E-2"/>
  </r>
  <r>
    <n v="7.75"/>
    <n v="3781"/>
    <n v="87624"/>
    <n v="0"/>
    <n v="0"/>
    <n v="0.18"/>
    <n v="1262"/>
    <n v="2519"/>
    <x v="3"/>
    <n v="2.8747831644298366E-2"/>
  </r>
  <r>
    <n v="7.5"/>
    <n v="3031"/>
    <n v="47226"/>
    <n v="0"/>
    <n v="0"/>
    <n v="0.1"/>
    <n v="2174"/>
    <n v="857"/>
    <x v="1"/>
    <n v="1.8146783551433534E-2"/>
  </r>
  <r>
    <n v="7.5"/>
    <n v="11765"/>
    <n v="130602"/>
    <n v="0"/>
    <n v="0"/>
    <n v="0.43"/>
    <n v="8409"/>
    <n v="3356"/>
    <x v="1"/>
    <n v="2.5696390560634601E-2"/>
  </r>
  <r>
    <n v="7"/>
    <n v="1640"/>
    <n v="111244"/>
    <n v="0"/>
    <n v="0"/>
    <n v="0.21"/>
    <n v="1084"/>
    <n v="556"/>
    <x v="2"/>
    <n v="4.9980223652511596E-3"/>
  </r>
  <r>
    <n v="5.5"/>
    <n v="5205"/>
    <n v="161450"/>
    <n v="0"/>
    <n v="0"/>
    <n v="0.66"/>
    <n v="2582"/>
    <n v="2623"/>
    <x v="4"/>
    <n v="1.6246515949210283E-2"/>
  </r>
  <r>
    <n v="7"/>
    <n v="1352"/>
    <n v="63993"/>
    <n v="0"/>
    <n v="0"/>
    <n v="0.4"/>
    <n v="828"/>
    <n v="524"/>
    <x v="2"/>
    <n v="8.1883956057693802E-3"/>
  </r>
  <r>
    <n v="7"/>
    <n v="3975"/>
    <n v="144728"/>
    <n v="0"/>
    <n v="0"/>
    <n v="0.62"/>
    <n v="1428"/>
    <n v="2547"/>
    <x v="2"/>
    <n v="1.7598529655629871E-2"/>
  </r>
  <r>
    <n v="7.25"/>
    <n v="1931"/>
    <n v="93532"/>
    <n v="0"/>
    <n v="0"/>
    <n v="0.16"/>
    <n v="1056"/>
    <n v="875"/>
    <x v="2"/>
    <n v="9.35508702903819E-3"/>
  </r>
  <r>
    <n v="7.875"/>
    <n v="5606"/>
    <n v="89992"/>
    <n v="0"/>
    <n v="0"/>
    <n v="0.08"/>
    <n v="3312"/>
    <n v="2294"/>
    <x v="3"/>
    <n v="2.5491154769312827E-2"/>
  </r>
  <r>
    <n v="7.875"/>
    <n v="5063"/>
    <n v="110680"/>
    <n v="1"/>
    <n v="0"/>
    <n v="0.1"/>
    <n v="2912"/>
    <n v="2151"/>
    <x v="3"/>
    <n v="1.9434405493314058E-2"/>
  </r>
  <r>
    <n v="7.125"/>
    <n v="1481"/>
    <n v="89298"/>
    <n v="0"/>
    <n v="0"/>
    <n v="0.1"/>
    <n v="1042"/>
    <n v="439"/>
    <x v="2"/>
    <n v="4.9161235414007035E-3"/>
  </r>
  <r>
    <n v="7"/>
    <n v="3095"/>
    <n v="111853"/>
    <n v="0"/>
    <n v="0"/>
    <n v="0.42"/>
    <n v="1536"/>
    <n v="1559"/>
    <x v="2"/>
    <n v="1.3937936398666107E-2"/>
  </r>
  <r>
    <n v="7.375"/>
    <n v="4561"/>
    <n v="127893"/>
    <n v="0"/>
    <n v="0"/>
    <n v="0.28000000000000003"/>
    <n v="1716"/>
    <n v="2845"/>
    <x v="2"/>
    <n v="2.2245158061817299E-2"/>
  </r>
  <r>
    <n v="7.25"/>
    <n v="4695"/>
    <n v="149205"/>
    <n v="0"/>
    <n v="0"/>
    <n v="0.34"/>
    <n v="2644"/>
    <n v="2051"/>
    <x v="2"/>
    <n v="1.3746188130424584E-2"/>
  </r>
  <r>
    <n v="7.25"/>
    <n v="1827"/>
    <n v="95410"/>
    <n v="0"/>
    <n v="0"/>
    <n v="0.25"/>
    <n v="993"/>
    <n v="834"/>
    <x v="2"/>
    <n v="8.7412220941201126E-3"/>
  </r>
  <r>
    <n v="7"/>
    <n v="2918"/>
    <n v="141350"/>
    <n v="0"/>
    <n v="0"/>
    <n v="0.26"/>
    <n v="1682"/>
    <n v="1236"/>
    <x v="2"/>
    <n v="8.744251857092324E-3"/>
  </r>
  <r>
    <n v="7.5"/>
    <n v="3765"/>
    <n v="92009"/>
    <n v="0"/>
    <n v="0"/>
    <n v="0.17"/>
    <n v="1249"/>
    <n v="2516"/>
    <x v="1"/>
    <n v="2.7345151017835211E-2"/>
  </r>
  <r>
    <n v="7"/>
    <n v="6472"/>
    <n v="100424"/>
    <n v="1"/>
    <n v="0"/>
    <n v="7.0000000000000007E-2"/>
    <n v="5468"/>
    <n v="1004"/>
    <x v="2"/>
    <n v="9.9976101330359283E-3"/>
  </r>
  <r>
    <n v="7"/>
    <n v="2665"/>
    <n v="101125"/>
    <n v="0"/>
    <n v="0"/>
    <n v="0.28000000000000003"/>
    <n v="1583"/>
    <n v="1082"/>
    <x v="2"/>
    <n v="1.0699629171817058E-2"/>
  </r>
  <r>
    <n v="8"/>
    <n v="9777"/>
    <n v="133859"/>
    <n v="0"/>
    <n v="0"/>
    <n v="0.15"/>
    <n v="3921"/>
    <n v="5856"/>
    <x v="0"/>
    <n v="4.3747525381184676E-2"/>
  </r>
  <r>
    <n v="7.5"/>
    <n v="4609"/>
    <n v="140400"/>
    <n v="0"/>
    <n v="0"/>
    <n v="0.18"/>
    <n v="360"/>
    <n v="4249"/>
    <x v="1"/>
    <n v="3.0263532763532764E-2"/>
  </r>
  <r>
    <n v="7.375"/>
    <n v="969"/>
    <n v="54550"/>
    <n v="0"/>
    <n v="0"/>
    <n v="0.11"/>
    <n v="669"/>
    <n v="300"/>
    <x v="2"/>
    <n v="5.4995417048579283E-3"/>
  </r>
  <r>
    <n v="7.25"/>
    <n v="2302.5"/>
    <n v="48567"/>
    <n v="0"/>
    <n v="0"/>
    <n v="0.2"/>
    <n v="1850.5"/>
    <n v="452"/>
    <x v="2"/>
    <n v="9.3067309078180664E-3"/>
  </r>
  <r>
    <n v="7.25"/>
    <n v="2800.5"/>
    <n v="107153"/>
    <n v="0"/>
    <n v="0"/>
    <n v="0.18"/>
    <n v="925.5"/>
    <n v="1875"/>
    <x v="2"/>
    <n v="1.7498343490149598E-2"/>
  </r>
  <r>
    <n v="7.375"/>
    <n v="2247.5"/>
    <n v="66949"/>
    <n v="0"/>
    <n v="0"/>
    <n v="0.24"/>
    <n v="992.5"/>
    <n v="1255"/>
    <x v="2"/>
    <n v="1.8745612331774932E-2"/>
  </r>
  <r>
    <n v="7.5"/>
    <n v="3737.5"/>
    <n v="110300"/>
    <n v="0"/>
    <n v="0"/>
    <n v="0.2"/>
    <n v="842.5"/>
    <n v="2895"/>
    <x v="1"/>
    <n v="2.6246600181323663E-2"/>
  </r>
  <r>
    <n v="7.5"/>
    <n v="4920.5"/>
    <n v="119059"/>
    <n v="0"/>
    <n v="0"/>
    <n v="0.34"/>
    <n v="1646.5"/>
    <n v="3274"/>
    <x v="1"/>
    <n v="2.7498971098362995E-2"/>
  </r>
  <r>
    <n v="7.5"/>
    <n v="6830"/>
    <n v="97132"/>
    <n v="0"/>
    <n v="0"/>
    <n v="0.2"/>
    <n v="5859"/>
    <n v="971"/>
    <x v="1"/>
    <n v="9.9967055141456981E-3"/>
  </r>
  <r>
    <n v="7.5"/>
    <n v="1796"/>
    <n v="75810"/>
    <n v="0"/>
    <n v="0"/>
    <n v="0.12"/>
    <n v="375"/>
    <n v="1421"/>
    <x v="1"/>
    <n v="1.8744228993536474E-2"/>
  </r>
  <r>
    <n v="8"/>
    <n v="3960"/>
    <n v="87624"/>
    <n v="0"/>
    <n v="0"/>
    <n v="0.08"/>
    <n v="675"/>
    <n v="3285"/>
    <x v="0"/>
    <n v="3.7489728841413314E-2"/>
  </r>
  <r>
    <n v="7.25"/>
    <n v="3320.5"/>
    <n v="140688"/>
    <n v="0"/>
    <n v="0"/>
    <n v="0.27"/>
    <n v="-20.5"/>
    <n v="3341"/>
    <x v="2"/>
    <n v="2.3747583304901627E-2"/>
  </r>
  <r>
    <n v="7.5"/>
    <n v="2528.5"/>
    <n v="69451"/>
    <n v="0"/>
    <n v="0"/>
    <n v="0.41"/>
    <n v="532.5"/>
    <n v="1996"/>
    <x v="1"/>
    <n v="2.8739686973549696E-2"/>
  </r>
  <r>
    <n v="7.5"/>
    <n v="6118.5"/>
    <n v="87550"/>
    <n v="1"/>
    <n v="0"/>
    <n v="0.12"/>
    <n v="4783.5"/>
    <n v="1335"/>
    <x v="1"/>
    <n v="1.5248429468874929E-2"/>
  </r>
  <r>
    <n v="7.5"/>
    <n v="4562.5"/>
    <n v="114098"/>
    <n v="0"/>
    <n v="0"/>
    <n v="0.12"/>
    <n v="997.5"/>
    <n v="3565"/>
    <x v="1"/>
    <n v="3.1245070027520201E-2"/>
  </r>
  <r>
    <n v="7.5"/>
    <n v="4312.5"/>
    <n v="101400"/>
    <n v="0"/>
    <n v="1"/>
    <n v="0.16"/>
    <n v="1144.5"/>
    <n v="3168"/>
    <x v="1"/>
    <n v="3.1242603550295858E-2"/>
  </r>
  <r>
    <n v="7.5"/>
    <n v="3716.5"/>
    <n v="144840"/>
    <n v="0"/>
    <n v="0"/>
    <n v="0.18"/>
    <n v="458.5"/>
    <n v="3258"/>
    <x v="1"/>
    <n v="2.2493786246893122E-2"/>
  </r>
  <r>
    <n v="7.25"/>
    <n v="4244.5"/>
    <n v="138852"/>
    <n v="1"/>
    <n v="0"/>
    <n v="0.26"/>
    <n v="1467.5"/>
    <n v="2777"/>
    <x v="2"/>
    <n v="1.9999711923486877E-2"/>
  </r>
  <r>
    <n v="7"/>
    <n v="4343.5"/>
    <n v="103377"/>
    <n v="0"/>
    <n v="0"/>
    <n v="0.1"/>
    <n v="3827.5"/>
    <n v="516"/>
    <x v="2"/>
    <n v="4.9914391015409617E-3"/>
  </r>
  <r>
    <n v="7.5"/>
    <n v="2493.5"/>
    <n v="52577"/>
    <n v="0"/>
    <n v="0"/>
    <n v="0.12"/>
    <n v="1048.5"/>
    <n v="1445"/>
    <x v="1"/>
    <n v="2.7483500389904332E-2"/>
  </r>
  <r>
    <n v="6.19"/>
    <n v="1109.5"/>
    <n v="55825"/>
    <n v="0"/>
    <n v="0"/>
    <n v="0.09"/>
    <n v="830.5"/>
    <n v="279"/>
    <x v="4"/>
    <n v="4.9977608598298249E-3"/>
  </r>
  <r>
    <n v="7.375"/>
    <n v="6496.5"/>
    <n v="97470"/>
    <n v="1"/>
    <n v="0"/>
    <n v="0.09"/>
    <n v="5644.5"/>
    <n v="852"/>
    <x v="2"/>
    <n v="8.7411511234225924E-3"/>
  </r>
  <r>
    <n v="7.375"/>
    <n v="3649.5"/>
    <n v="85767"/>
    <n v="0"/>
    <n v="0"/>
    <n v="0.12"/>
    <n v="2363.5"/>
    <n v="1286"/>
    <x v="2"/>
    <n v="1.4994111954481327E-2"/>
  </r>
  <r>
    <n v="7.375"/>
    <n v="4284.5"/>
    <n v="115192"/>
    <n v="1"/>
    <n v="0"/>
    <n v="0.36"/>
    <n v="3997.5"/>
    <n v="287"/>
    <x v="2"/>
    <n v="2.4914924647544967E-3"/>
  </r>
  <r>
    <n v="7"/>
    <n v="4932.5"/>
    <n v="101500"/>
    <n v="0"/>
    <n v="0"/>
    <n v="0.2"/>
    <n v="3293.5"/>
    <n v="1639"/>
    <x v="2"/>
    <n v="1.6147783251231528E-2"/>
  </r>
  <r>
    <n v="7.25"/>
    <n v="3508.5"/>
    <n v="143645"/>
    <n v="0"/>
    <n v="0"/>
    <n v="0.24"/>
    <n v="2252.5"/>
    <n v="1256"/>
    <x v="2"/>
    <n v="8.7437780639771662E-3"/>
  </r>
  <r>
    <n v="7.5"/>
    <n v="2467.5"/>
    <n v="67835"/>
    <n v="0"/>
    <n v="0"/>
    <n v="0.12"/>
    <n v="941.5"/>
    <n v="1526"/>
    <x v="1"/>
    <n v="2.2495761774894967E-2"/>
  </r>
  <r>
    <n v="7.375"/>
    <n v="2998"/>
    <n v="76480"/>
    <n v="1"/>
    <n v="0"/>
    <n v="0.13"/>
    <n v="1123"/>
    <n v="1875"/>
    <x v="2"/>
    <n v="2.4516213389121338E-2"/>
  </r>
  <r>
    <n v="7"/>
    <n v="4101"/>
    <n v="88406"/>
    <n v="0"/>
    <n v="0"/>
    <n v="0.08"/>
    <n v="1413"/>
    <n v="2688"/>
    <x v="2"/>
    <n v="3.0405176119267924E-2"/>
  </r>
  <r>
    <n v="7.5"/>
    <n v="2980.5"/>
    <n v="74333"/>
    <n v="0"/>
    <n v="0"/>
    <n v="0.12"/>
    <n v="1308.5"/>
    <n v="1672"/>
    <x v="1"/>
    <n v="2.2493374409750716E-2"/>
  </r>
  <r>
    <n v="7"/>
    <n v="1947"/>
    <n v="98455"/>
    <n v="0"/>
    <n v="0"/>
    <n v="0.25"/>
    <n v="1455"/>
    <n v="492"/>
    <x v="2"/>
    <n v="4.9972068457671019E-3"/>
  </r>
  <r>
    <n v="7.25"/>
    <n v="4108.5"/>
    <n v="168033"/>
    <n v="0"/>
    <n v="0"/>
    <n v="0.75"/>
    <n v="1168.5"/>
    <n v="2940"/>
    <x v="2"/>
    <n v="1.7496563175090608E-2"/>
  </r>
  <r>
    <n v="7.5"/>
    <n v="3694.5"/>
    <n v="68918"/>
    <n v="0"/>
    <n v="0"/>
    <n v="0.12"/>
    <n v="2144.5"/>
    <n v="1550"/>
    <x v="1"/>
    <n v="2.249049595171073E-2"/>
  </r>
  <r>
    <n v="7.375"/>
    <n v="4074.5"/>
    <n v="61042"/>
    <n v="0"/>
    <n v="0"/>
    <n v="0.18"/>
    <n v="3540.5"/>
    <n v="534"/>
    <x v="2"/>
    <n v="8.7480750958356546E-3"/>
  </r>
  <r>
    <n v="8.125"/>
    <n v="4036.5"/>
    <n v="56119"/>
    <n v="0"/>
    <n v="0"/>
    <n v="7.0000000000000007E-2"/>
    <n v="2072.5"/>
    <n v="1964"/>
    <x v="0"/>
    <n v="3.4997059819312532E-2"/>
  </r>
  <r>
    <n v="7.625"/>
    <n v="4033.5"/>
    <n v="108202"/>
    <n v="0"/>
    <n v="0"/>
    <n v="0.06"/>
    <n v="1464.5"/>
    <n v="2569"/>
    <x v="3"/>
    <n v="2.3742629526256446E-2"/>
  </r>
  <r>
    <n v="8"/>
    <n v="7421.5"/>
    <n v="68537"/>
    <n v="0"/>
    <n v="0"/>
    <n v="0.09"/>
    <n v="5194.5"/>
    <n v="2227"/>
    <x v="0"/>
    <n v="3.2493397726775321E-2"/>
  </r>
  <r>
    <n v="7.5"/>
    <n v="1426"/>
    <n v="51054"/>
    <n v="0"/>
    <n v="0"/>
    <n v="0.13"/>
    <n v="380"/>
    <n v="1046"/>
    <x v="1"/>
    <n v="2.048811062796255E-2"/>
  </r>
  <r>
    <n v="7.25"/>
    <n v="1378"/>
    <n v="93433"/>
    <n v="1"/>
    <n v="0"/>
    <n v="0.31"/>
    <n v="514"/>
    <n v="864"/>
    <x v="2"/>
    <n v="9.2472680958547836E-3"/>
  </r>
  <r>
    <n v="7.75"/>
    <n v="2662"/>
    <n v="67244"/>
    <n v="1"/>
    <n v="0"/>
    <n v="0.21"/>
    <n v="1065"/>
    <n v="1597"/>
    <x v="3"/>
    <n v="2.3749330795312593E-2"/>
  </r>
  <r>
    <n v="7.375"/>
    <n v="1727"/>
    <n v="73043"/>
    <n v="0"/>
    <n v="0"/>
    <n v="0.18"/>
    <n v="1180"/>
    <n v="547"/>
    <x v="2"/>
    <n v="7.4887395096039323E-3"/>
  </r>
  <r>
    <n v="7"/>
    <n v="2578"/>
    <n v="131000"/>
    <n v="0"/>
    <n v="0"/>
    <n v="0.44"/>
    <n v="1105"/>
    <n v="1473"/>
    <x v="2"/>
    <n v="1.1244274809160305E-2"/>
  </r>
  <r>
    <n v="7.5"/>
    <n v="2904"/>
    <n v="108202"/>
    <n v="0"/>
    <n v="0"/>
    <n v="0.16"/>
    <n v="605"/>
    <n v="2299"/>
    <x v="1"/>
    <n v="2.1247296722796252E-2"/>
  </r>
  <r>
    <n v="7.5"/>
    <n v="5042"/>
    <n v="120785"/>
    <n v="0"/>
    <n v="0"/>
    <n v="0.2"/>
    <n v="1932"/>
    <n v="3110"/>
    <x v="1"/>
    <n v="2.5748230326613403E-2"/>
  </r>
  <r>
    <n v="7.375"/>
    <n v="2473"/>
    <n v="132914"/>
    <n v="0"/>
    <n v="0"/>
    <n v="0.28000000000000003"/>
    <n v="679"/>
    <n v="1794"/>
    <x v="2"/>
    <n v="1.3497449478610229E-2"/>
  </r>
  <r>
    <n v="7.5"/>
    <n v="5589"/>
    <n v="141972"/>
    <n v="0"/>
    <n v="0"/>
    <n v="0.11"/>
    <n v="2218"/>
    <n v="3371"/>
    <x v="1"/>
    <n v="2.3744118558589017E-2"/>
  </r>
  <r>
    <n v="8.375"/>
    <n v="3508"/>
    <n v="123954"/>
    <n v="0"/>
    <n v="1"/>
    <n v="0.14000000000000001"/>
    <n v="2269"/>
    <n v="1239"/>
    <x v="0"/>
    <n v="9.995643545186117E-3"/>
  </r>
  <r>
    <n v="7"/>
    <n v="6670"/>
    <n v="163188"/>
    <n v="0"/>
    <n v="0"/>
    <n v="0.35"/>
    <n v="4427"/>
    <n v="2243"/>
    <x v="2"/>
    <n v="1.374488320219624E-2"/>
  </r>
  <r>
    <n v="7.25"/>
    <n v="2987"/>
    <n v="116928"/>
    <n v="0"/>
    <n v="0"/>
    <n v="0.1"/>
    <n v="1672"/>
    <n v="1315"/>
    <x v="2"/>
    <n v="1.1246237000547346E-2"/>
  </r>
  <r>
    <n v="7.5"/>
    <n v="5853"/>
    <n v="147435"/>
    <n v="0"/>
    <n v="0"/>
    <n v="0.15"/>
    <n v="1984"/>
    <n v="3869"/>
    <x v="1"/>
    <n v="2.6242072777834299E-2"/>
  </r>
  <r>
    <n v="7.25"/>
    <n v="8460"/>
    <n v="160630"/>
    <n v="0"/>
    <n v="0"/>
    <n v="0.15"/>
    <n v="6252"/>
    <n v="2208"/>
    <x v="2"/>
    <n v="1.3745875614766855E-2"/>
  </r>
  <r>
    <n v="7.375"/>
    <n v="3418"/>
    <n v="108300"/>
    <n v="0"/>
    <n v="0"/>
    <n v="0.28999999999999998"/>
    <n v="2200"/>
    <n v="1218"/>
    <x v="2"/>
    <n v="1.1246537396121884E-2"/>
  </r>
  <r>
    <n v="7.25"/>
    <n v="4167"/>
    <n v="149159"/>
    <n v="0"/>
    <n v="0"/>
    <n v="0.23"/>
    <n v="2489"/>
    <n v="1678"/>
    <x v="2"/>
    <n v="1.1249740210111358E-2"/>
  </r>
  <r>
    <n v="7.5"/>
    <n v="3354"/>
    <n v="115192"/>
    <n v="0"/>
    <n v="1"/>
    <n v="0.38"/>
    <n v="964"/>
    <n v="2390"/>
    <x v="1"/>
    <n v="2.0747968608931175E-2"/>
  </r>
  <r>
    <n v="7.375"/>
    <n v="4065"/>
    <n v="130945"/>
    <n v="0"/>
    <n v="0"/>
    <n v="0.27"/>
    <n v="1785"/>
    <n v="2280"/>
    <x v="2"/>
    <n v="1.741189048837298E-2"/>
  </r>
  <r>
    <n v="7.5"/>
    <n v="3974"/>
    <n v="79256"/>
    <n v="0"/>
    <n v="0"/>
    <n v="0.09"/>
    <n v="1646"/>
    <n v="2328"/>
    <x v="1"/>
    <n v="2.9373170485515292E-2"/>
  </r>
  <r>
    <n v="7.5"/>
    <n v="4190"/>
    <n v="163415"/>
    <n v="0"/>
    <n v="0"/>
    <n v="0.23"/>
    <n v="1332"/>
    <n v="2858"/>
    <x v="1"/>
    <n v="1.7489214576385276E-2"/>
  </r>
  <r>
    <n v="7.125"/>
    <n v="2208"/>
    <n v="108300"/>
    <n v="0"/>
    <n v="0"/>
    <n v="0.14000000000000001"/>
    <n v="1802"/>
    <n v="406"/>
    <x v="2"/>
    <n v="3.7488457987072945E-3"/>
  </r>
  <r>
    <n v="7.375"/>
    <n v="4340"/>
    <n v="127991"/>
    <n v="0"/>
    <n v="0"/>
    <n v="0.15"/>
    <n v="2229"/>
    <n v="2111"/>
    <x v="2"/>
    <n v="1.649334718847419E-2"/>
  </r>
  <r>
    <n v="8"/>
    <n v="4795"/>
    <n v="95460"/>
    <n v="0"/>
    <n v="0"/>
    <n v="0.16"/>
    <n v="1526"/>
    <n v="3269"/>
    <x v="0"/>
    <n v="3.4244709826105175E-2"/>
  </r>
  <r>
    <n v="7.5"/>
    <n v="3863"/>
    <n v="90725"/>
    <n v="0"/>
    <n v="0"/>
    <n v="0.2"/>
    <n v="1823"/>
    <n v="2040"/>
    <x v="1"/>
    <n v="2.2485533204739599E-2"/>
  </r>
  <r>
    <n v="7.25"/>
    <n v="3557"/>
    <n v="118937"/>
    <n v="0"/>
    <n v="0"/>
    <n v="0.2"/>
    <n v="2219"/>
    <n v="1338"/>
    <x v="2"/>
    <n v="1.1249653177732749E-2"/>
  </r>
  <r>
    <n v="7.5"/>
    <n v="1222"/>
    <n v="86541"/>
    <n v="0"/>
    <n v="0"/>
    <n v="0.35"/>
    <n v="573"/>
    <n v="649"/>
    <x v="1"/>
    <n v="7.4993355750453544E-3"/>
  </r>
  <r>
    <n v="7"/>
    <n v="3000"/>
    <n v="113781"/>
    <n v="0"/>
    <n v="0"/>
    <n v="0.17"/>
    <n v="2574"/>
    <n v="426"/>
    <x v="2"/>
    <n v="3.7440345927703218E-3"/>
  </r>
  <r>
    <n v="8.375"/>
    <n v="5642"/>
    <n v="112238"/>
    <n v="0"/>
    <n v="1"/>
    <n v="0.08"/>
    <n v="4240"/>
    <n v="1402"/>
    <x v="0"/>
    <n v="1.24913131025143E-2"/>
  </r>
  <r>
    <n v="7.5"/>
    <n v="2825"/>
    <n v="108300"/>
    <n v="0"/>
    <n v="0"/>
    <n v="7.0000000000000007E-2"/>
    <n v="525"/>
    <n v="2300"/>
    <x v="1"/>
    <n v="2.1237303785780239E-2"/>
  </r>
  <r>
    <n v="7.25"/>
    <n v="3282"/>
    <n v="108605"/>
    <n v="0"/>
    <n v="0"/>
    <n v="0.09"/>
    <n v="1925"/>
    <n v="1357"/>
    <x v="2"/>
    <n v="1.2494820680447494E-2"/>
  </r>
  <r>
    <n v="7.375"/>
    <n v="2929"/>
    <n v="151742"/>
    <n v="0"/>
    <n v="0"/>
    <n v="0.08"/>
    <n v="1981"/>
    <n v="948"/>
    <x v="2"/>
    <n v="6.2474463233646582E-3"/>
  </r>
  <r>
    <n v="7.5"/>
    <n v="4501"/>
    <n v="123068"/>
    <n v="0"/>
    <n v="0"/>
    <n v="0.15"/>
    <n v="963"/>
    <n v="3538"/>
    <x v="1"/>
    <n v="2.8748334254233433E-2"/>
  </r>
  <r>
    <n v="7.5"/>
    <n v="3108"/>
    <n v="128189"/>
    <n v="0"/>
    <n v="0"/>
    <n v="0.12"/>
    <n v="2307"/>
    <n v="801"/>
    <x v="1"/>
    <n v="6.2485860721278735E-3"/>
  </r>
  <r>
    <n v="6.125"/>
    <n v="4582"/>
    <n v="130833"/>
    <n v="0"/>
    <n v="0"/>
    <n v="0.1"/>
    <n v="3169"/>
    <n v="1413"/>
    <x v="4"/>
    <n v="1.0800027515993672E-2"/>
  </r>
  <r>
    <n v="7.25"/>
    <n v="3758"/>
    <n v="110990"/>
    <n v="0"/>
    <n v="0"/>
    <n v="7.0000000000000007E-2"/>
    <n v="2094"/>
    <n v="1664"/>
    <x v="2"/>
    <n v="1.4992341652401117E-2"/>
  </r>
  <r>
    <n v="7.5"/>
    <n v="4731"/>
    <n v="155509"/>
    <n v="0"/>
    <n v="0"/>
    <n v="0.32"/>
    <n v="805"/>
    <n v="3926"/>
    <x v="1"/>
    <n v="2.5246127233793544E-2"/>
  </r>
  <r>
    <n v="7.25"/>
    <n v="4979"/>
    <n v="120497"/>
    <n v="0"/>
    <n v="1"/>
    <n v="0.1"/>
    <n v="3021"/>
    <n v="1958"/>
    <x v="2"/>
    <n v="1.624936720416276E-2"/>
  </r>
  <r>
    <n v="7.25"/>
    <n v="3812"/>
    <n v="161466"/>
    <n v="0"/>
    <n v="0"/>
    <n v="0.25"/>
    <n v="2400"/>
    <n v="1412"/>
    <x v="2"/>
    <n v="8.7448750820606196E-3"/>
  </r>
  <r>
    <n v="7.5"/>
    <n v="6794"/>
    <n v="124388"/>
    <n v="0"/>
    <n v="1"/>
    <n v="0.35"/>
    <n v="3064"/>
    <n v="3730"/>
    <x v="1"/>
    <n v="2.9986815448435539E-2"/>
  </r>
  <r>
    <n v="7.5"/>
    <n v="5258"/>
    <n v="123068"/>
    <n v="0"/>
    <n v="0"/>
    <n v="0.17"/>
    <n v="2182"/>
    <n v="3076"/>
    <x v="1"/>
    <n v="2.4994312087626352E-2"/>
  </r>
  <r>
    <n v="7.5"/>
    <n v="5079"/>
    <n v="142759"/>
    <n v="0"/>
    <n v="0"/>
    <n v="0.18"/>
    <n v="2046"/>
    <n v="3033"/>
    <x v="1"/>
    <n v="2.1245595724262569E-2"/>
  </r>
  <r>
    <n v="7.75"/>
    <n v="9709"/>
    <n v="134842"/>
    <n v="0"/>
    <n v="0"/>
    <n v="7.0000000000000007E-2"/>
    <n v="5057"/>
    <n v="4652"/>
    <x v="3"/>
    <n v="3.4499636611738181E-2"/>
  </r>
  <r>
    <n v="7.5"/>
    <n v="5670"/>
    <n v="123891"/>
    <n v="0"/>
    <n v="0"/>
    <n v="0.16"/>
    <n v="2264"/>
    <n v="3406"/>
    <x v="1"/>
    <n v="2.7491908209635891E-2"/>
  </r>
  <r>
    <n v="7.5"/>
    <n v="4725"/>
    <n v="122902"/>
    <n v="0"/>
    <n v="1"/>
    <n v="0.1"/>
    <n v="1845"/>
    <n v="2880"/>
    <x v="1"/>
    <n v="2.343330458414021E-2"/>
  </r>
  <r>
    <n v="7.5"/>
    <n v="5729"/>
    <n v="135138"/>
    <n v="0"/>
    <n v="0"/>
    <n v="0.1"/>
    <n v="2182"/>
    <n v="3547"/>
    <x v="1"/>
    <n v="2.6247243558436561E-2"/>
  </r>
  <r>
    <n v="7.25"/>
    <n v="4877"/>
    <n v="152605"/>
    <n v="0"/>
    <n v="0"/>
    <n v="0.18"/>
    <n v="2398"/>
    <n v="2479"/>
    <x v="2"/>
    <n v="1.6244552930768978E-2"/>
  </r>
  <r>
    <n v="7.5"/>
    <n v="6257"/>
    <n v="149159"/>
    <n v="0"/>
    <n v="0"/>
    <n v="0.19"/>
    <n v="2156"/>
    <n v="4101"/>
    <x v="1"/>
    <n v="2.7494150537346055E-2"/>
  </r>
  <r>
    <n v="7.5"/>
    <n v="2899.5"/>
    <n v="54556"/>
    <n v="0"/>
    <n v="0"/>
    <n v="0.57999999999999996"/>
    <n v="1877.5"/>
    <n v="1022"/>
    <x v="1"/>
    <n v="1.8733044944644034E-2"/>
  </r>
  <r>
    <n v="8.5"/>
    <n v="5893.5"/>
    <n v="112610"/>
    <n v="0"/>
    <n v="0"/>
    <n v="0.22"/>
    <n v="685.5"/>
    <n v="5208"/>
    <x v="0"/>
    <n v="4.6248112956220583E-2"/>
  </r>
  <r>
    <n v="8.5"/>
    <n v="2590.5"/>
    <n v="41970"/>
    <n v="1"/>
    <n v="0"/>
    <n v="0.06"/>
    <n v="912.5"/>
    <n v="1678"/>
    <x v="0"/>
    <n v="3.9980938765785082E-2"/>
  </r>
  <r>
    <n v="7"/>
    <n v="2166.5"/>
    <n v="106118"/>
    <n v="0"/>
    <n v="0"/>
    <n v="0.22"/>
    <n v="309.5"/>
    <n v="1857"/>
    <x v="2"/>
    <n v="1.7499387474321039E-2"/>
  </r>
  <r>
    <n v="7.375"/>
    <n v="1677.5"/>
    <n v="83331"/>
    <n v="0"/>
    <n v="0"/>
    <n v="0.22"/>
    <n v="219.5"/>
    <n v="1458"/>
    <x v="2"/>
    <n v="1.7496489901717246E-2"/>
  </r>
  <r>
    <n v="8"/>
    <n v="3805.5"/>
    <n v="69426"/>
    <n v="1"/>
    <n v="0"/>
    <n v="0.14000000000000001"/>
    <n v="1028.5"/>
    <n v="2777"/>
    <x v="0"/>
    <n v="3.9999423846973754E-2"/>
  </r>
  <r>
    <n v="7.75"/>
    <n v="3121.5"/>
    <n v="62009"/>
    <n v="0"/>
    <n v="1"/>
    <n v="0.1"/>
    <n v="1029.5"/>
    <n v="2092"/>
    <x v="3"/>
    <n v="3.3737038171878272E-2"/>
  </r>
  <r>
    <n v="8.5"/>
    <n v="3512.5"/>
    <n v="57398"/>
    <n v="1"/>
    <n v="0"/>
    <n v="0.12"/>
    <n v="1073.5"/>
    <n v="2439"/>
    <x v="0"/>
    <n v="4.2492769782919264E-2"/>
  </r>
  <r>
    <n v="7.5"/>
    <n v="2775.5"/>
    <n v="86750"/>
    <n v="0"/>
    <n v="0"/>
    <n v="0.4"/>
    <n v="721.5"/>
    <n v="2054"/>
    <x v="1"/>
    <n v="2.3677233429394814E-2"/>
  </r>
  <r>
    <n v="8"/>
    <n v="1447.5"/>
    <n v="35068"/>
    <n v="1"/>
    <n v="0"/>
    <n v="0.03"/>
    <n v="834.5"/>
    <n v="613"/>
    <x v="0"/>
    <n v="1.7480323942055436E-2"/>
  </r>
  <r>
    <n v="7.875"/>
    <n v="2224.5"/>
    <n v="48111"/>
    <n v="1"/>
    <n v="0"/>
    <n v="0.08"/>
    <n v="901.5"/>
    <n v="1323"/>
    <x v="3"/>
    <n v="2.749890877346137E-2"/>
  </r>
  <r>
    <n v="7.5"/>
    <n v="3932.5"/>
    <n v="125910"/>
    <n v="0"/>
    <n v="1"/>
    <n v="0.38"/>
    <n v="470.5"/>
    <n v="3462"/>
    <x v="1"/>
    <n v="2.7495830355015488E-2"/>
  </r>
  <r>
    <n v="5.5"/>
    <n v="8032.5"/>
    <n v="135908"/>
    <n v="0"/>
    <n v="0"/>
    <n v="0.3"/>
    <n v="3636.5"/>
    <n v="4396"/>
    <x v="4"/>
    <n v="3.2345410130382314E-2"/>
  </r>
  <r>
    <n v="7.75"/>
    <n v="5396.5"/>
    <n v="70789"/>
    <n v="1"/>
    <n v="0"/>
    <n v="0.18"/>
    <n v="3715.5"/>
    <n v="1681"/>
    <x v="3"/>
    <n v="2.3746627300851829E-2"/>
  </r>
  <r>
    <n v="7.625"/>
    <n v="3046.5"/>
    <n v="114086"/>
    <n v="0"/>
    <n v="0"/>
    <n v="0.13"/>
    <n v="-15.5"/>
    <n v="3062"/>
    <x v="3"/>
    <n v="2.6839401854741159E-2"/>
  </r>
  <r>
    <n v="8.25"/>
    <n v="3469.5"/>
    <n v="60124"/>
    <n v="0"/>
    <n v="0"/>
    <n v="0.17"/>
    <n v="3019.5"/>
    <n v="450"/>
    <x v="0"/>
    <n v="7.4845319672676471E-3"/>
  </r>
  <r>
    <n v="7.5"/>
    <n v="1792.5"/>
    <n v="49012"/>
    <n v="0"/>
    <n v="0"/>
    <n v="0.03"/>
    <n v="751.5"/>
    <n v="1041"/>
    <x v="1"/>
    <n v="2.1239696400881417E-2"/>
  </r>
  <r>
    <n v="7.5"/>
    <n v="973.5"/>
    <n v="44101"/>
    <n v="0"/>
    <n v="0"/>
    <n v="7.0000000000000007E-2"/>
    <n v="353.5"/>
    <n v="620"/>
    <x v="1"/>
    <n v="1.4058638126119589E-2"/>
  </r>
  <r>
    <n v="8"/>
    <n v="2977.5"/>
    <n v="66474"/>
    <n v="0"/>
    <n v="0"/>
    <n v="0.11"/>
    <n v="235.5"/>
    <n v="2742"/>
    <x v="0"/>
    <n v="4.1249210217528656E-2"/>
  </r>
  <r>
    <n v="8.5"/>
    <n v="6906.5"/>
    <n v="136872"/>
    <n v="0"/>
    <n v="0"/>
    <n v="0.27"/>
    <n v="918.5"/>
    <n v="5988"/>
    <x v="0"/>
    <n v="4.3748904085569001E-2"/>
  </r>
  <r>
    <n v="7.5"/>
    <n v="1499.5"/>
    <n v="56078"/>
    <n v="1"/>
    <n v="0"/>
    <n v="0.08"/>
    <n v="308.5"/>
    <n v="1191"/>
    <x v="1"/>
    <n v="2.1238275259460038E-2"/>
  </r>
  <r>
    <n v="8.25"/>
    <n v="4719.5"/>
    <n v="96222"/>
    <n v="0"/>
    <n v="0"/>
    <n v="0.19"/>
    <n v="269.5"/>
    <n v="4450"/>
    <x v="0"/>
    <n v="4.6247219970484921E-2"/>
  </r>
  <r>
    <n v="7.375"/>
    <n v="1812.5"/>
    <n v="88200"/>
    <n v="0"/>
    <n v="0"/>
    <n v="0.25"/>
    <n v="269.5"/>
    <n v="1543"/>
    <x v="2"/>
    <n v="1.7494331065759636E-2"/>
  </r>
  <r>
    <n v="6.75"/>
    <n v="5860.5"/>
    <n v="94254"/>
    <n v="0"/>
    <n v="0"/>
    <n v="0.15"/>
    <n v="5036.5"/>
    <n v="824"/>
    <x v="4"/>
    <n v="8.7423345428310727E-3"/>
  </r>
  <r>
    <n v="7.25"/>
    <n v="1891.5"/>
    <n v="100424"/>
    <n v="0"/>
    <n v="0"/>
    <n v="0.22"/>
    <n v="134.5"/>
    <n v="1757"/>
    <x v="2"/>
    <n v="1.7495817732812873E-2"/>
  </r>
  <r>
    <n v="7.5"/>
    <n v="1300.5"/>
    <n v="58438"/>
    <n v="0"/>
    <n v="1"/>
    <n v="0.14000000000000001"/>
    <n v="-15.5"/>
    <n v="1316"/>
    <x v="1"/>
    <n v="2.2519593415243507E-2"/>
  </r>
  <r>
    <n v="7.5"/>
    <n v="3518.5"/>
    <n v="79007"/>
    <n v="0"/>
    <n v="0"/>
    <n v="0.3"/>
    <n v="1543.5"/>
    <n v="1975"/>
    <x v="1"/>
    <n v="2.499778500639184E-2"/>
  </r>
  <r>
    <n v="7.875"/>
    <n v="2279"/>
    <n v="81257"/>
    <n v="0"/>
    <n v="0"/>
    <n v="0.28000000000000003"/>
    <n v="146"/>
    <n v="2133"/>
    <x v="3"/>
    <n v="2.6250046149870164E-2"/>
  </r>
  <r>
    <n v="7.5"/>
    <n v="3427"/>
    <n v="57103"/>
    <n v="0"/>
    <n v="0"/>
    <n v="0.2"/>
    <n v="2214"/>
    <n v="1213"/>
    <x v="1"/>
    <n v="2.124231651576975E-2"/>
  </r>
  <r>
    <n v="5.5"/>
    <n v="251.5"/>
    <n v="20300"/>
    <n v="0"/>
    <n v="0"/>
    <n v="0.09"/>
    <n v="69.5"/>
    <n v="182"/>
    <x v="4"/>
    <n v="8.9655172413793099E-3"/>
  </r>
  <r>
    <n v="6.875"/>
    <n v="5995"/>
    <n v="88301"/>
    <n v="0"/>
    <n v="0"/>
    <n v="0.19"/>
    <n v="5112"/>
    <n v="883"/>
    <x v="4"/>
    <n v="9.9998867509994219E-3"/>
  </r>
  <r>
    <n v="6"/>
    <n v="1820.5"/>
    <n v="66431"/>
    <n v="0"/>
    <n v="0"/>
    <n v="0.09"/>
    <n v="1223.5"/>
    <n v="597"/>
    <x v="4"/>
    <n v="8.9867682256777708E-3"/>
  </r>
  <r>
    <n v="7"/>
    <n v="1600.5"/>
    <n v="46740"/>
    <n v="0"/>
    <n v="0"/>
    <n v="0.15"/>
    <n v="1528.5"/>
    <n v="72"/>
    <x v="2"/>
    <n v="1.5404364569961489E-3"/>
  </r>
  <r>
    <n v="6"/>
    <n v="1200.5"/>
    <n v="33545"/>
    <n v="0"/>
    <n v="0"/>
    <n v="0.1"/>
    <n v="899.5"/>
    <n v="301"/>
    <x v="4"/>
    <n v="8.9730213146519602E-3"/>
  </r>
  <r>
    <n v="7.375"/>
    <n v="2049.5"/>
    <n v="81357"/>
    <n v="0"/>
    <n v="0"/>
    <n v="0.14000000000000001"/>
    <n v="300.5"/>
    <n v="1749"/>
    <x v="2"/>
    <n v="2.1497842840812714E-2"/>
  </r>
  <r>
    <n v="7.5"/>
    <n v="2015.5"/>
    <n v="85531"/>
    <n v="0"/>
    <n v="0"/>
    <n v="0.28999999999999998"/>
    <n v="-15.5"/>
    <n v="2031"/>
    <x v="1"/>
    <n v="2.3745776385170288E-2"/>
  </r>
  <r>
    <n v="7.75"/>
    <n v="1659.5"/>
    <n v="52577"/>
    <n v="0"/>
    <n v="0"/>
    <n v="0.08"/>
    <n v="158.5"/>
    <n v="1501"/>
    <x v="3"/>
    <n v="2.8548604903284706E-2"/>
  </r>
  <r>
    <n v="7.25"/>
    <n v="2332.5"/>
    <n v="37085"/>
    <n v="0"/>
    <n v="0"/>
    <n v="0.11"/>
    <n v="1591.5"/>
    <n v="741"/>
    <x v="2"/>
    <n v="1.998112444384522E-2"/>
  </r>
  <r>
    <n v="7"/>
    <n v="1839.5"/>
    <n v="75404"/>
    <n v="0"/>
    <n v="0"/>
    <n v="0.11"/>
    <n v="1025.5"/>
    <n v="814"/>
    <x v="2"/>
    <n v="1.0795183279401623E-2"/>
  </r>
  <r>
    <n v="7.5"/>
    <n v="5065.5"/>
    <n v="131929"/>
    <n v="0"/>
    <n v="0"/>
    <n v="0.48"/>
    <n v="1602.5"/>
    <n v="3463"/>
    <x v="1"/>
    <n v="2.6248967247534657E-2"/>
  </r>
  <r>
    <n v="7"/>
    <n v="922.5"/>
    <n v="70897"/>
    <n v="0"/>
    <n v="0"/>
    <n v="0.08"/>
    <n v="417.5"/>
    <n v="505"/>
    <x v="2"/>
    <n v="7.1230094362243817E-3"/>
  </r>
  <r>
    <n v="7"/>
    <n v="3159"/>
    <n v="118120"/>
    <n v="0"/>
    <n v="0"/>
    <n v="0.21"/>
    <n v="1336"/>
    <n v="1823"/>
    <x v="2"/>
    <n v="1.5433457500846596E-2"/>
  </r>
  <r>
    <n v="7.5"/>
    <n v="2236"/>
    <n v="52181"/>
    <n v="0"/>
    <n v="0"/>
    <n v="0.11"/>
    <n v="1454"/>
    <n v="782"/>
    <x v="1"/>
    <n v="1.4986297694563154E-2"/>
  </r>
  <r>
    <n v="7.875"/>
    <n v="2710"/>
    <n v="75404"/>
    <n v="0"/>
    <n v="0"/>
    <n v="0.09"/>
    <n v="825"/>
    <n v="1885"/>
    <x v="3"/>
    <n v="2.4998673810407934E-2"/>
  </r>
  <r>
    <n v="7.75"/>
    <n v="1805"/>
    <n v="129950"/>
    <n v="0"/>
    <n v="0"/>
    <n v="0.35"/>
    <n v="36"/>
    <n v="1769"/>
    <x v="3"/>
    <n v="1.3612928049249712E-2"/>
  </r>
  <r>
    <n v="7.5"/>
    <n v="3039"/>
    <n v="100891"/>
    <n v="0"/>
    <n v="0"/>
    <n v="0.2"/>
    <n v="139"/>
    <n v="2900"/>
    <x v="1"/>
    <n v="2.8743891922966371E-2"/>
  </r>
  <r>
    <n v="7.5"/>
    <n v="2311"/>
    <n v="88914"/>
    <n v="1"/>
    <n v="0"/>
    <n v="0.09"/>
    <n v="311"/>
    <n v="2000"/>
    <x v="1"/>
    <n v="2.24936455451335E-2"/>
  </r>
  <r>
    <n v="7.5"/>
    <n v="3967"/>
    <n v="86630"/>
    <n v="0"/>
    <n v="0"/>
    <n v="0.28999999999999998"/>
    <n v="1369"/>
    <n v="2598"/>
    <x v="1"/>
    <n v="2.9989610989264687E-2"/>
  </r>
  <r>
    <n v="8.375"/>
    <n v="2853.5"/>
    <n v="67027"/>
    <n v="0"/>
    <n v="0"/>
    <n v="0.19"/>
    <n v="866.5"/>
    <n v="1987"/>
    <x v="0"/>
    <n v="2.9644770018052425E-2"/>
  </r>
  <r>
    <n v="7.5"/>
    <n v="2162"/>
    <n v="113223"/>
    <n v="0"/>
    <n v="0"/>
    <n v="0.22"/>
    <n v="-69"/>
    <n v="2231"/>
    <x v="1"/>
    <n v="1.9704477005555408E-2"/>
  </r>
  <r>
    <n v="7.25"/>
    <n v="2546"/>
    <n v="113172"/>
    <n v="0"/>
    <n v="0"/>
    <n v="0.19"/>
    <n v="1556"/>
    <n v="990"/>
    <x v="2"/>
    <n v="8.7477467924928429E-3"/>
  </r>
  <r>
    <n v="7.5"/>
    <n v="2042"/>
    <n v="108605"/>
    <n v="0"/>
    <n v="0"/>
    <n v="0.15"/>
    <n v="-419"/>
    <n v="2461"/>
    <x v="1"/>
    <n v="2.2660098522167486E-2"/>
  </r>
  <r>
    <n v="8"/>
    <n v="4202.5"/>
    <n v="71750"/>
    <n v="0"/>
    <n v="1"/>
    <n v="0.06"/>
    <n v="2332.5"/>
    <n v="1870"/>
    <x v="0"/>
    <n v="2.6062717770034844E-2"/>
  </r>
  <r>
    <n v="7.5"/>
    <n v="3853"/>
    <n v="116900"/>
    <n v="0"/>
    <n v="0"/>
    <n v="0.15"/>
    <n v="967"/>
    <n v="2886"/>
    <x v="1"/>
    <n v="2.4687767322497861E-2"/>
  </r>
  <r>
    <n v="7.25"/>
    <n v="4646"/>
    <n v="122409"/>
    <n v="0"/>
    <n v="0"/>
    <n v="0.22"/>
    <n v="1524"/>
    <n v="3122"/>
    <x v="2"/>
    <n v="2.5504660605020872E-2"/>
  </r>
  <r>
    <n v="7"/>
    <n v="4364"/>
    <n v="158238"/>
    <n v="0"/>
    <n v="0"/>
    <n v="0.16"/>
    <n v="3425"/>
    <n v="939"/>
    <x v="2"/>
    <n v="5.9340992681909529E-3"/>
  </r>
  <r>
    <n v="7.5"/>
    <n v="2474"/>
    <n v="101150"/>
    <n v="0"/>
    <n v="0"/>
    <n v="0.42"/>
    <n v="261"/>
    <n v="2213"/>
    <x v="1"/>
    <n v="2.1878398418190805E-2"/>
  </r>
  <r>
    <n v="7.5"/>
    <n v="4582"/>
    <n v="123950"/>
    <n v="0"/>
    <n v="1"/>
    <n v="0.05"/>
    <n v="1329"/>
    <n v="3253"/>
    <x v="1"/>
    <n v="2.6244453408632514E-2"/>
  </r>
  <r>
    <n v="7"/>
    <n v="3620"/>
    <n v="127940"/>
    <n v="0"/>
    <n v="0"/>
    <n v="0.3"/>
    <n v="1701"/>
    <n v="1919"/>
    <x v="2"/>
    <n v="1.499921838361732E-2"/>
  </r>
  <r>
    <n v="8"/>
    <n v="8570.5"/>
    <n v="81961"/>
    <n v="1"/>
    <n v="0"/>
    <n v="0.17"/>
    <n v="5395.5"/>
    <n v="3175"/>
    <x v="0"/>
    <n v="3.8737936335574236E-2"/>
  </r>
  <r>
    <n v="7.5"/>
    <n v="5241"/>
    <n v="87391"/>
    <n v="0"/>
    <n v="0"/>
    <n v="0.26"/>
    <n v="2966"/>
    <n v="2275"/>
    <x v="1"/>
    <n v="2.6032428968658101E-2"/>
  </r>
  <r>
    <n v="7.5"/>
    <n v="2925"/>
    <n v="128850"/>
    <n v="0"/>
    <n v="0"/>
    <n v="0.12"/>
    <n v="825"/>
    <n v="2100"/>
    <x v="1"/>
    <n v="1.6298020954598369E-2"/>
  </r>
  <r>
    <n v="7.5"/>
    <n v="3750"/>
    <n v="140790"/>
    <n v="0"/>
    <n v="0"/>
    <n v="0.3"/>
    <n v="231"/>
    <n v="3519"/>
    <x v="1"/>
    <n v="2.4994672917110591E-2"/>
  </r>
  <r>
    <n v="7.5"/>
    <n v="5345"/>
    <n v="148824"/>
    <n v="0"/>
    <n v="0"/>
    <n v="0.22"/>
    <n v="1811"/>
    <n v="3534"/>
    <x v="1"/>
    <n v="2.3746169972585066E-2"/>
  </r>
  <r>
    <n v="7.5"/>
    <n v="3097"/>
    <n v="133929"/>
    <n v="0"/>
    <n v="0"/>
    <n v="0.14000000000000001"/>
    <n v="-69"/>
    <n v="3166"/>
    <x v="1"/>
    <n v="2.3639391020615401E-2"/>
  </r>
  <r>
    <n v="7.5"/>
    <n v="3367"/>
    <n v="89675"/>
    <n v="0"/>
    <n v="0"/>
    <n v="0.11"/>
    <n v="1653"/>
    <n v="1714"/>
    <x v="1"/>
    <n v="1.9113465291329804E-2"/>
  </r>
  <r>
    <n v="7.5"/>
    <n v="2274"/>
    <n v="130935"/>
    <n v="0"/>
    <n v="0"/>
    <n v="0.19"/>
    <n v="81"/>
    <n v="2193"/>
    <x v="1"/>
    <n v="1.6748768472906402E-2"/>
  </r>
  <r>
    <n v="7.375"/>
    <n v="1652"/>
    <n v="89594"/>
    <n v="0"/>
    <n v="0"/>
    <n v="0.22"/>
    <n v="214"/>
    <n v="1438"/>
    <x v="2"/>
    <n v="1.605018193182579E-2"/>
  </r>
  <r>
    <n v="7.5"/>
    <n v="2985"/>
    <n v="111254"/>
    <n v="0"/>
    <n v="0"/>
    <n v="0.17"/>
    <n v="214"/>
    <n v="2771"/>
    <x v="1"/>
    <n v="2.4906969637046757E-2"/>
  </r>
  <r>
    <n v="7"/>
    <n v="1812"/>
    <n v="153589"/>
    <n v="0"/>
    <n v="0"/>
    <n v="0.34"/>
    <n v="231"/>
    <n v="1581"/>
    <x v="2"/>
    <n v="1.0293705929461093E-2"/>
  </r>
  <r>
    <n v="7.5"/>
    <n v="3949"/>
    <n v="163770"/>
    <n v="1"/>
    <n v="0"/>
    <n v="0.26"/>
    <n v="-36"/>
    <n v="3985"/>
    <x v="1"/>
    <n v="2.4332905904622337E-2"/>
  </r>
  <r>
    <n v="7.5"/>
    <n v="3609"/>
    <n v="138902"/>
    <n v="0"/>
    <n v="0"/>
    <n v="0.26"/>
    <n v="-36"/>
    <n v="3645"/>
    <x v="1"/>
    <n v="2.6241522800247656E-2"/>
  </r>
  <r>
    <n v="7.25"/>
    <n v="2928"/>
    <n v="163826"/>
    <n v="0"/>
    <n v="0"/>
    <n v="0.52"/>
    <n v="676"/>
    <n v="2252"/>
    <x v="2"/>
    <n v="1.3746291797394797E-2"/>
  </r>
  <r>
    <n v="7.5"/>
    <n v="2297"/>
    <n v="156716"/>
    <n v="0"/>
    <n v="0"/>
    <n v="0.17"/>
    <n v="-19"/>
    <n v="2316"/>
    <x v="1"/>
    <n v="1.4778325123152709E-2"/>
  </r>
  <r>
    <n v="7.5"/>
    <n v="3537"/>
    <n v="152296"/>
    <n v="0"/>
    <n v="0"/>
    <n v="0.16"/>
    <n v="-80"/>
    <n v="3617"/>
    <x v="1"/>
    <n v="2.3749803015180964E-2"/>
  </r>
  <r>
    <n v="7.625"/>
    <n v="5329.5"/>
    <n v="173514"/>
    <n v="0"/>
    <n v="0"/>
    <n v="0.34"/>
    <n v="558.5"/>
    <n v="4771"/>
    <x v="3"/>
    <n v="2.7496340352939821E-2"/>
  </r>
  <r>
    <n v="7.25"/>
    <n v="2848"/>
    <n v="168667"/>
    <n v="0"/>
    <n v="0"/>
    <n v="0.35"/>
    <n v="376"/>
    <n v="2472"/>
    <x v="2"/>
    <n v="1.4656097517593839E-2"/>
  </r>
  <r>
    <n v="7.375"/>
    <n v="6537"/>
    <n v="137251"/>
    <n v="0"/>
    <n v="0"/>
    <n v="0.18"/>
    <n v="2248"/>
    <n v="4289"/>
    <x v="2"/>
    <n v="3.1249316944867433E-2"/>
  </r>
  <r>
    <n v="7.5"/>
    <n v="4147"/>
    <n v="161588"/>
    <n v="0"/>
    <n v="0"/>
    <n v="0.3"/>
    <n v="864"/>
    <n v="3283"/>
    <x v="1"/>
    <n v="2.0317102755155084E-2"/>
  </r>
  <r>
    <n v="7.5"/>
    <n v="5357.5"/>
    <n v="89594"/>
    <n v="0"/>
    <n v="1"/>
    <n v="0.17"/>
    <n v="3342.5"/>
    <n v="2015"/>
    <x v="1"/>
    <n v="2.2490345335625155E-2"/>
  </r>
  <r>
    <n v="7.75"/>
    <n v="2901"/>
    <n v="111650"/>
    <n v="0"/>
    <n v="0"/>
    <n v="0.42"/>
    <n v="-69"/>
    <n v="2970"/>
    <x v="3"/>
    <n v="2.6600985221674877E-2"/>
  </r>
  <r>
    <n v="7.5"/>
    <n v="2715"/>
    <n v="102768"/>
    <n v="0"/>
    <n v="0"/>
    <n v="0.17"/>
    <n v="-69"/>
    <n v="2784"/>
    <x v="1"/>
    <n v="2.7090144792153201E-2"/>
  </r>
  <r>
    <n v="7.25"/>
    <n v="1215"/>
    <n v="109137"/>
    <n v="0"/>
    <n v="0"/>
    <n v="0.46"/>
    <n v="261"/>
    <n v="954"/>
    <x v="2"/>
    <n v="8.7413067978778965E-3"/>
  </r>
  <r>
    <n v="7.625"/>
    <n v="833"/>
    <n v="130452"/>
    <n v="0"/>
    <n v="0"/>
    <n v="0.18"/>
    <n v="60"/>
    <n v="773"/>
    <x v="3"/>
    <n v="5.9255511605801371E-3"/>
  </r>
  <r>
    <n v="7.5"/>
    <n v="6924"/>
    <n v="168540"/>
    <n v="0"/>
    <n v="1"/>
    <n v="0.35"/>
    <n v="1921"/>
    <n v="5003"/>
    <x v="1"/>
    <n v="2.9684347929274948E-2"/>
  </r>
  <r>
    <n v="7.5"/>
    <n v="3890.5"/>
    <n v="131290"/>
    <n v="0"/>
    <n v="0"/>
    <n v="0.35"/>
    <n v="608.5"/>
    <n v="3282"/>
    <x v="1"/>
    <n v="2.4998095818417245E-2"/>
  </r>
  <r>
    <n v="7.5"/>
    <n v="3605.5"/>
    <n v="136720"/>
    <n v="0"/>
    <n v="0"/>
    <n v="0.22"/>
    <n v="358.5"/>
    <n v="3247"/>
    <x v="1"/>
    <n v="2.3749268578115858E-2"/>
  </r>
  <r>
    <n v="7.5"/>
    <n v="3078"/>
    <n v="123322"/>
    <n v="0"/>
    <n v="0"/>
    <n v="0.15"/>
    <n v="-81"/>
    <n v="3159"/>
    <x v="1"/>
    <n v="2.5615867404031722E-2"/>
  </r>
  <r>
    <n v="7.5"/>
    <n v="4938"/>
    <n v="129920"/>
    <n v="0"/>
    <n v="0"/>
    <n v="0.12"/>
    <n v="1119"/>
    <n v="3819"/>
    <x v="1"/>
    <n v="2.9395012315270936E-2"/>
  </r>
  <r>
    <n v="7.5"/>
    <n v="3558"/>
    <n v="110127"/>
    <n v="0"/>
    <n v="0"/>
    <n v="0.35"/>
    <n v="874"/>
    <n v="2684"/>
    <x v="1"/>
    <n v="2.4371861577996312E-2"/>
  </r>
  <r>
    <n v="7"/>
    <n v="5769.5"/>
    <n v="158999"/>
    <n v="0"/>
    <n v="0"/>
    <n v="0.42"/>
    <n v="4577.5"/>
    <n v="1192"/>
    <x v="2"/>
    <n v="7.4969024962421148E-3"/>
  </r>
  <r>
    <n v="7.5"/>
    <n v="4425"/>
    <n v="117567"/>
    <n v="0"/>
    <n v="0"/>
    <n v="0.14000000000000001"/>
    <n v="1339"/>
    <n v="3086"/>
    <x v="1"/>
    <n v="2.6248862350829738E-2"/>
  </r>
  <r>
    <n v="8.375"/>
    <n v="5863"/>
    <n v="132914"/>
    <n v="0"/>
    <n v="0"/>
    <n v="0.15"/>
    <n v="381"/>
    <n v="5482"/>
    <x v="0"/>
    <n v="4.1244714627503495E-2"/>
  </r>
  <r>
    <n v="7"/>
    <n v="2315"/>
    <n v="103276"/>
    <n v="0"/>
    <n v="0"/>
    <n v="0.32"/>
    <n v="1412"/>
    <n v="903"/>
    <x v="2"/>
    <n v="8.743560943491227E-3"/>
  </r>
  <r>
    <n v="7.5"/>
    <n v="4819"/>
    <n v="97791"/>
    <n v="0"/>
    <n v="0"/>
    <n v="0.19"/>
    <n v="1573"/>
    <n v="3246"/>
    <x v="1"/>
    <n v="3.3193238641592786E-2"/>
  </r>
  <r>
    <n v="7.375"/>
    <n v="1898"/>
    <n v="71379"/>
    <n v="0"/>
    <n v="0"/>
    <n v="0.13"/>
    <n v="1363"/>
    <n v="535"/>
    <x v="2"/>
    <n v="7.4952016699589511E-3"/>
  </r>
  <r>
    <n v="7.5"/>
    <n v="9179"/>
    <n v="118835"/>
    <n v="0"/>
    <n v="0"/>
    <n v="0.15"/>
    <n v="6347"/>
    <n v="2832"/>
    <x v="1"/>
    <n v="2.383136281398578E-2"/>
  </r>
  <r>
    <n v="7"/>
    <n v="1916"/>
    <n v="96754"/>
    <n v="0"/>
    <n v="0"/>
    <n v="0.38"/>
    <n v="1378"/>
    <n v="538"/>
    <x v="2"/>
    <n v="5.5604936230026665E-3"/>
  </r>
  <r>
    <n v="7.375"/>
    <n v="2388.5"/>
    <n v="88314"/>
    <n v="0"/>
    <n v="0"/>
    <n v="0.1"/>
    <n v="1483.5"/>
    <n v="905"/>
    <x v="2"/>
    <n v="1.0247525873587427E-2"/>
  </r>
  <r>
    <n v="7.25"/>
    <n v="4507"/>
    <n v="132305"/>
    <n v="0"/>
    <n v="0"/>
    <n v="0.2"/>
    <n v="2523"/>
    <n v="1984"/>
    <x v="2"/>
    <n v="1.4995653981331016E-2"/>
  </r>
  <r>
    <n v="7.5"/>
    <n v="2787"/>
    <n v="83588"/>
    <n v="0"/>
    <n v="0"/>
    <n v="0.41"/>
    <n v="1116"/>
    <n v="1671"/>
    <x v="1"/>
    <n v="1.9990907785806575E-2"/>
  </r>
  <r>
    <n v="7"/>
    <n v="2078"/>
    <n v="112665"/>
    <n v="0"/>
    <n v="0"/>
    <n v="0.41"/>
    <n v="1656"/>
    <n v="422"/>
    <x v="2"/>
    <n v="3.7456175387209868E-3"/>
  </r>
  <r>
    <n v="7"/>
    <n v="1789"/>
    <n v="49581"/>
    <n v="0"/>
    <n v="0"/>
    <n v="7.0000000000000007E-2"/>
    <n v="1263"/>
    <n v="526"/>
    <x v="2"/>
    <n v="1.0608902603820011E-2"/>
  </r>
  <r>
    <n v="7"/>
    <n v="1905.5"/>
    <n v="80692"/>
    <n v="0"/>
    <n v="0"/>
    <n v="0.28999999999999998"/>
    <n v="675.5"/>
    <n v="1230"/>
    <x v="2"/>
    <n v="1.5243146780349973E-2"/>
  </r>
  <r>
    <n v="7.5"/>
    <n v="2953.5"/>
    <n v="89594"/>
    <n v="1"/>
    <n v="0"/>
    <n v="0.44"/>
    <n v="1274.5"/>
    <n v="1679"/>
    <x v="1"/>
    <n v="1.8740094202736791E-2"/>
  </r>
  <r>
    <n v="7.5"/>
    <n v="2676"/>
    <n v="83686"/>
    <n v="0"/>
    <n v="0"/>
    <n v="0.1"/>
    <n v="1107"/>
    <n v="1569"/>
    <x v="1"/>
    <n v="1.8748655689123629E-2"/>
  </r>
  <r>
    <n v="7.75"/>
    <n v="1795.5"/>
    <n v="65975"/>
    <n v="0"/>
    <n v="0"/>
    <n v="0.33"/>
    <n v="542.5"/>
    <n v="1253"/>
    <x v="3"/>
    <n v="1.8992042440318303E-2"/>
  </r>
  <r>
    <n v="7.5"/>
    <n v="4111"/>
    <n v="64452"/>
    <n v="0"/>
    <n v="1"/>
    <n v="0.33"/>
    <n v="2653"/>
    <n v="1458"/>
    <x v="1"/>
    <n v="2.2621485756842301E-2"/>
  </r>
  <r>
    <n v="7"/>
    <n v="1902"/>
    <n v="63011"/>
    <n v="0"/>
    <n v="1"/>
    <n v="7.0000000000000007E-2"/>
    <n v="1020"/>
    <n v="882"/>
    <x v="2"/>
    <n v="1.3997555982288806E-2"/>
  </r>
  <r>
    <n v="7"/>
    <n v="2421"/>
    <n v="83382"/>
    <n v="0"/>
    <n v="0"/>
    <n v="0.11"/>
    <n v="1525"/>
    <n v="896"/>
    <x v="2"/>
    <n v="1.0745724496893814E-2"/>
  </r>
  <r>
    <n v="6.875"/>
    <n v="1222"/>
    <n v="77647"/>
    <n v="0"/>
    <n v="0"/>
    <n v="0.26"/>
    <n v="1125"/>
    <n v="97"/>
    <x v="4"/>
    <n v="1.2492433706389171E-3"/>
  </r>
  <r>
    <n v="7"/>
    <n v="1153"/>
    <n v="71478"/>
    <n v="0"/>
    <n v="0"/>
    <n v="0.26"/>
    <n v="1064"/>
    <n v="89"/>
    <x v="2"/>
    <n v="1.2451383642519377E-3"/>
  </r>
  <r>
    <n v="6.25"/>
    <n v="2024"/>
    <n v="75262"/>
    <n v="0"/>
    <n v="0"/>
    <n v="0.06"/>
    <n v="1006"/>
    <n v="1018"/>
    <x v="4"/>
    <n v="1.3526082219446733E-2"/>
  </r>
  <r>
    <n v="7.5"/>
    <n v="3158"/>
    <n v="51196"/>
    <n v="0"/>
    <n v="0"/>
    <n v="0.13"/>
    <n v="1751"/>
    <n v="1407"/>
    <x v="1"/>
    <n v="2.7482615829361668E-2"/>
  </r>
  <r>
    <n v="7.5"/>
    <n v="2447"/>
    <n v="54568"/>
    <n v="1"/>
    <n v="0"/>
    <n v="7.0000000000000007E-2"/>
    <n v="1220"/>
    <n v="1227"/>
    <x v="1"/>
    <n v="2.2485705908224601E-2"/>
  </r>
  <r>
    <n v="7.5"/>
    <n v="2127"/>
    <n v="85655"/>
    <n v="1"/>
    <n v="0"/>
    <n v="0.25"/>
    <n v="950"/>
    <n v="1177"/>
    <x v="1"/>
    <n v="1.3741170976592143E-2"/>
  </r>
  <r>
    <n v="7.5"/>
    <n v="3435"/>
    <n v="86886"/>
    <n v="1"/>
    <n v="0"/>
    <n v="0.23"/>
    <n v="1806"/>
    <n v="1629"/>
    <x v="1"/>
    <n v="1.8748705199917132E-2"/>
  </r>
  <r>
    <n v="7.75"/>
    <n v="4690"/>
    <n v="88609"/>
    <n v="1"/>
    <n v="0"/>
    <n v="0.22"/>
    <n v="1478"/>
    <n v="3212"/>
    <x v="3"/>
    <n v="3.6249139477931139E-2"/>
  </r>
  <r>
    <n v="7.375"/>
    <n v="2742"/>
    <n v="124939"/>
    <n v="1"/>
    <n v="0"/>
    <n v="0.35"/>
    <n v="1805"/>
    <n v="937"/>
    <x v="2"/>
    <n v="7.4996598339989919E-3"/>
  </r>
  <r>
    <n v="7.5"/>
    <n v="1649"/>
    <n v="109777"/>
    <n v="0"/>
    <n v="0"/>
    <n v="0.26"/>
    <n v="-94"/>
    <n v="1743"/>
    <x v="1"/>
    <n v="1.5877642857793528E-2"/>
  </r>
  <r>
    <n v="7.375"/>
    <n v="3840"/>
    <n v="115389"/>
    <n v="0"/>
    <n v="0"/>
    <n v="0.18"/>
    <n v="1776"/>
    <n v="2064"/>
    <x v="2"/>
    <n v="1.7887320281829291E-2"/>
  </r>
  <r>
    <n v="7.5"/>
    <n v="3044"/>
    <n v="60845"/>
    <n v="0"/>
    <n v="0"/>
    <n v="0.11"/>
    <n v="1717"/>
    <n v="1327"/>
    <x v="1"/>
    <n v="2.1809515983236091E-2"/>
  </r>
  <r>
    <n v="7.25"/>
    <n v="6169"/>
    <n v="215298"/>
    <n v="0"/>
    <n v="0"/>
    <n v="0.4"/>
    <n v="2402"/>
    <n v="3767"/>
    <x v="2"/>
    <n v="1.7496679021635129E-2"/>
  </r>
  <r>
    <n v="6.25"/>
    <n v="3884"/>
    <n v="103377"/>
    <n v="0"/>
    <n v="1"/>
    <n v="0.25"/>
    <n v="3755"/>
    <n v="129"/>
    <x v="4"/>
    <n v="1.2478597753852404E-3"/>
  </r>
  <r>
    <n v="7.375"/>
    <n v="3276"/>
    <n v="107285"/>
    <n v="0"/>
    <n v="0"/>
    <n v="0.36"/>
    <n v="1667"/>
    <n v="1609"/>
    <x v="2"/>
    <n v="1.4997436733932982E-2"/>
  </r>
  <r>
    <n v="7.5"/>
    <n v="4585"/>
    <n v="77241"/>
    <n v="0"/>
    <n v="0"/>
    <n v="0.12"/>
    <n v="3041"/>
    <n v="1544"/>
    <x v="1"/>
    <n v="1.9989383876438678E-2"/>
  </r>
  <r>
    <n v="7"/>
    <n v="1684"/>
    <n v="66654"/>
    <n v="0"/>
    <n v="0"/>
    <n v="0.23"/>
    <n v="1101"/>
    <n v="583"/>
    <x v="2"/>
    <n v="8.7466618657544935E-3"/>
  </r>
  <r>
    <n v="7.25"/>
    <n v="4080"/>
    <n v="154777"/>
    <n v="0"/>
    <n v="0"/>
    <n v="0.2"/>
    <n v="2265"/>
    <n v="1815"/>
    <x v="2"/>
    <n v="1.1726548518190688E-2"/>
  </r>
  <r>
    <n v="7"/>
    <n v="1089"/>
    <n v="92547"/>
    <n v="0"/>
    <n v="0"/>
    <n v="0.17"/>
    <n v="974"/>
    <n v="115"/>
    <x v="2"/>
    <n v="1.2426118620808887E-3"/>
  </r>
  <r>
    <n v="7.5"/>
    <n v="2714"/>
    <n v="76696"/>
    <n v="0"/>
    <n v="0"/>
    <n v="0.23"/>
    <n v="1181"/>
    <n v="1533"/>
    <x v="1"/>
    <n v="1.9988004589548348E-2"/>
  </r>
  <r>
    <n v="7.5"/>
    <n v="3876"/>
    <n v="126500"/>
    <n v="0"/>
    <n v="0"/>
    <n v="0.18"/>
    <n v="81"/>
    <n v="3795"/>
    <x v="1"/>
    <n v="0.03"/>
  </r>
  <r>
    <n v="7.625"/>
    <n v="2782"/>
    <n v="77484"/>
    <n v="0"/>
    <n v="0"/>
    <n v="0.13"/>
    <n v="1233"/>
    <n v="1549"/>
    <x v="3"/>
    <n v="1.9991223994631151E-2"/>
  </r>
  <r>
    <n v="7.25"/>
    <n v="1966"/>
    <n v="92270"/>
    <n v="0"/>
    <n v="0"/>
    <n v="0.23"/>
    <n v="1044"/>
    <n v="922"/>
    <x v="2"/>
    <n v="9.992413568873957E-3"/>
  </r>
  <r>
    <n v="7.25"/>
    <n v="2478"/>
    <n v="155528"/>
    <n v="0"/>
    <n v="0"/>
    <n v="0.55000000000000004"/>
    <n v="471"/>
    <n v="2007"/>
    <x v="2"/>
    <n v="1.2904428784527544E-2"/>
  </r>
  <r>
    <n v="7.625"/>
    <n v="3406"/>
    <n v="127814"/>
    <n v="0"/>
    <n v="0"/>
    <n v="0.33"/>
    <n v="281"/>
    <n v="3125"/>
    <x v="3"/>
    <n v="2.4449590811648176E-2"/>
  </r>
  <r>
    <n v="8"/>
    <n v="2884"/>
    <n v="65383"/>
    <n v="0"/>
    <n v="1"/>
    <n v="0.09"/>
    <n v="351"/>
    <n v="2533"/>
    <x v="0"/>
    <n v="3.8740957129529081E-2"/>
  </r>
  <r>
    <n v="8.25"/>
    <n v="7475"/>
    <n v="115557"/>
    <n v="0"/>
    <n v="1"/>
    <n v="0.15"/>
    <n v="2131"/>
    <n v="5344"/>
    <x v="0"/>
    <n v="4.6245575776456639E-2"/>
  </r>
  <r>
    <n v="7"/>
    <n v="5700"/>
    <n v="152554"/>
    <n v="0"/>
    <n v="0"/>
    <n v="0.66"/>
    <n v="5388"/>
    <n v="312"/>
    <x v="2"/>
    <n v="2.0451774453636089E-3"/>
  </r>
  <r>
    <n v="7"/>
    <n v="4111"/>
    <n v="148646"/>
    <n v="0"/>
    <n v="0"/>
    <n v="0.42"/>
    <n v="2774"/>
    <n v="1337"/>
    <x v="2"/>
    <n v="8.994523902425897E-3"/>
  </r>
  <r>
    <n v="8"/>
    <n v="7457"/>
    <n v="137910"/>
    <n v="0"/>
    <n v="0"/>
    <n v="0.33"/>
    <n v="2562"/>
    <n v="4895"/>
    <x v="0"/>
    <n v="3.5494162859836122E-2"/>
  </r>
  <r>
    <n v="7"/>
    <n v="2208"/>
    <n v="37453"/>
    <n v="1"/>
    <n v="0"/>
    <n v="7.0000000000000007E-2"/>
    <n v="1366"/>
    <n v="842"/>
    <x v="2"/>
    <n v="2.2481510159399781E-2"/>
  </r>
  <r>
    <n v="7.5"/>
    <n v="2626"/>
    <n v="53135"/>
    <n v="0"/>
    <n v="0"/>
    <n v="0.34"/>
    <n v="1508"/>
    <n v="1118"/>
    <x v="1"/>
    <n v="2.1040745271478312E-2"/>
  </r>
  <r>
    <n v="7"/>
    <n v="2907.5"/>
    <n v="127991"/>
    <n v="0"/>
    <n v="0"/>
    <n v="0.35"/>
    <n v="1148.5"/>
    <n v="1759"/>
    <x v="2"/>
    <n v="1.3743153815502653E-2"/>
  </r>
  <r>
    <n v="7.75"/>
    <n v="3659.5"/>
    <n v="75810"/>
    <n v="1"/>
    <n v="0"/>
    <n v="0.21"/>
    <n v="1186.5"/>
    <n v="2473"/>
    <x v="3"/>
    <n v="3.2621026249835115E-2"/>
  </r>
  <r>
    <n v="7.5"/>
    <n v="5548"/>
    <n v="100408"/>
    <n v="1"/>
    <n v="0"/>
    <n v="0.39"/>
    <n v="2662"/>
    <n v="2886"/>
    <x v="1"/>
    <n v="2.8742729662975062E-2"/>
  </r>
  <r>
    <n v="7.75"/>
    <n v="4526"/>
    <n v="72427"/>
    <n v="0"/>
    <n v="1"/>
    <n v="0.06"/>
    <n v="1992"/>
    <n v="2534"/>
    <x v="3"/>
    <n v="3.4986952379637427E-2"/>
  </r>
  <r>
    <n v="7.5"/>
    <n v="3530"/>
    <n v="115557"/>
    <n v="0"/>
    <n v="0"/>
    <n v="0.31"/>
    <n v="786"/>
    <n v="2744"/>
    <x v="1"/>
    <n v="2.3745857022941061E-2"/>
  </r>
  <r>
    <n v="7.375"/>
    <n v="4584"/>
    <n v="142759"/>
    <n v="0"/>
    <n v="0"/>
    <n v="0.48"/>
    <n v="2086"/>
    <n v="2498"/>
    <x v="2"/>
    <n v="1.749802114052354E-2"/>
  </r>
  <r>
    <n v="7"/>
    <n v="3503"/>
    <n v="115405"/>
    <n v="0"/>
    <n v="1"/>
    <n v="0.43"/>
    <n v="1917"/>
    <n v="1586"/>
    <x v="2"/>
    <n v="1.3742905420042459E-2"/>
  </r>
  <r>
    <n v="7.5"/>
    <n v="3776.5"/>
    <n v="80364"/>
    <n v="0"/>
    <n v="0"/>
    <n v="0.09"/>
    <n v="1366.5"/>
    <n v="2410"/>
    <x v="1"/>
    <n v="2.9988552087999602E-2"/>
  </r>
  <r>
    <n v="7"/>
    <n v="1426"/>
    <n v="88254"/>
    <n v="0"/>
    <n v="0"/>
    <n v="0.45"/>
    <n v="779"/>
    <n v="647"/>
    <x v="2"/>
    <n v="7.3311124708228519E-3"/>
  </r>
  <r>
    <n v="7.25"/>
    <n v="5896"/>
    <n v="89195"/>
    <n v="0"/>
    <n v="1"/>
    <n v="0.22"/>
    <n v="4559"/>
    <n v="1337"/>
    <x v="2"/>
    <n v="1.4989629463534951E-2"/>
  </r>
  <r>
    <n v="7"/>
    <n v="1951"/>
    <n v="54556"/>
    <n v="0"/>
    <n v="0"/>
    <n v="0.11"/>
    <n v="1387"/>
    <n v="564"/>
    <x v="2"/>
    <n v="1.033800131974485E-2"/>
  </r>
  <r>
    <n v="7"/>
    <n v="2579"/>
    <n v="86681"/>
    <n v="0"/>
    <n v="0"/>
    <n v="0.28999999999999998"/>
    <n v="1577"/>
    <n v="1002"/>
    <x v="2"/>
    <n v="1.1559626677126475E-2"/>
  </r>
  <r>
    <n v="7.25"/>
    <n v="3745"/>
    <n v="113071"/>
    <n v="0"/>
    <n v="0"/>
    <n v="0.5"/>
    <n v="1767"/>
    <n v="1978"/>
    <x v="2"/>
    <n v="1.7493433329500933E-2"/>
  </r>
  <r>
    <n v="7"/>
    <n v="4497"/>
    <n v="131450"/>
    <n v="0"/>
    <n v="1"/>
    <n v="0.28000000000000003"/>
    <n v="2105"/>
    <n v="2392"/>
    <x v="2"/>
    <n v="1.8197033092430582E-2"/>
  </r>
  <r>
    <n v="7.5"/>
    <n v="2720"/>
    <n v="50115"/>
    <n v="0"/>
    <n v="0"/>
    <n v="0.16"/>
    <n v="1358"/>
    <n v="1362"/>
    <x v="1"/>
    <n v="2.7177491768931458E-2"/>
  </r>
  <r>
    <n v="7.5"/>
    <n v="3963"/>
    <n v="81126"/>
    <n v="0"/>
    <n v="1"/>
    <n v="0.21"/>
    <n v="1631"/>
    <n v="2332"/>
    <x v="1"/>
    <n v="2.8745408377092423E-2"/>
  </r>
  <r>
    <n v="7"/>
    <n v="4288"/>
    <n v="150143"/>
    <n v="0"/>
    <n v="0"/>
    <n v="0.28000000000000003"/>
    <n v="2439"/>
    <n v="1849"/>
    <x v="2"/>
    <n v="1.231492643679692E-2"/>
  </r>
  <r>
    <n v="7"/>
    <n v="3268"/>
    <n v="75304"/>
    <n v="0"/>
    <n v="1"/>
    <n v="0.04"/>
    <n v="2515"/>
    <n v="753"/>
    <x v="2"/>
    <n v="9.9994688197174129E-3"/>
  </r>
  <r>
    <n v="7.5"/>
    <n v="5087"/>
    <n v="98124"/>
    <n v="0"/>
    <n v="0"/>
    <n v="0.2"/>
    <n v="2140"/>
    <n v="2947"/>
    <x v="1"/>
    <n v="3.0033427092250622E-2"/>
  </r>
  <r>
    <n v="7"/>
    <n v="3512"/>
    <n v="126748"/>
    <n v="0"/>
    <n v="0"/>
    <n v="0.41"/>
    <n v="1928"/>
    <n v="1584"/>
    <x v="2"/>
    <n v="1.2497238615204973E-2"/>
  </r>
  <r>
    <n v="7"/>
    <n v="3399"/>
    <n v="122967"/>
    <n v="0"/>
    <n v="0"/>
    <n v="0.62"/>
    <n v="2016"/>
    <n v="1383"/>
    <x v="2"/>
    <n v="1.1246919905340456E-2"/>
  </r>
  <r>
    <n v="7.5"/>
    <n v="4617"/>
    <n v="83686"/>
    <n v="1"/>
    <n v="0"/>
    <n v="0.03"/>
    <n v="1924"/>
    <n v="2693"/>
    <x v="1"/>
    <n v="3.217981502282341E-2"/>
  </r>
  <r>
    <n v="8"/>
    <n v="6063"/>
    <n v="94418"/>
    <n v="0"/>
    <n v="0"/>
    <n v="0.38"/>
    <n v="2405"/>
    <n v="3658"/>
    <x v="0"/>
    <n v="3.8742612637420834E-2"/>
  </r>
  <r>
    <n v="7.5"/>
    <n v="3551"/>
    <n v="80860"/>
    <n v="0"/>
    <n v="0"/>
    <n v="0.28000000000000003"/>
    <n v="1151"/>
    <n v="2400"/>
    <x v="1"/>
    <n v="2.9680930002473412E-2"/>
  </r>
  <r>
    <n v="7.25"/>
    <n v="3431"/>
    <n v="95004"/>
    <n v="0"/>
    <n v="0"/>
    <n v="0.4"/>
    <n v="1561"/>
    <n v="1870"/>
    <x v="2"/>
    <n v="1.9683381752347271E-2"/>
  </r>
  <r>
    <n v="7"/>
    <n v="3139"/>
    <n v="83331"/>
    <n v="0"/>
    <n v="0"/>
    <n v="0.23"/>
    <n v="2306"/>
    <n v="833"/>
    <x v="2"/>
    <n v="9.9962798958370836E-3"/>
  </r>
  <r>
    <n v="7.5"/>
    <n v="4408"/>
    <n v="117131"/>
    <n v="0"/>
    <n v="1"/>
    <n v="0.36"/>
    <n v="1919"/>
    <n v="2489"/>
    <x v="1"/>
    <n v="2.1249711861078623E-2"/>
  </r>
  <r>
    <n v="8.5"/>
    <n v="11787"/>
    <n v="103909"/>
    <n v="0"/>
    <n v="1"/>
    <n v="0.2"/>
    <n v="5335"/>
    <n v="6452"/>
    <x v="0"/>
    <n v="6.209279273210213E-2"/>
  </r>
  <r>
    <n v="7.5"/>
    <n v="2882"/>
    <n v="67802"/>
    <n v="0"/>
    <n v="1"/>
    <n v="0.09"/>
    <n v="1493"/>
    <n v="1389"/>
    <x v="1"/>
    <n v="2.0486121353352409E-2"/>
  </r>
  <r>
    <n v="7.5"/>
    <n v="4372"/>
    <n v="101652"/>
    <n v="0"/>
    <n v="1"/>
    <n v="0.12"/>
    <n v="1831"/>
    <n v="2541"/>
    <x v="1"/>
    <n v="2.4997048754574432E-2"/>
  </r>
  <r>
    <n v="7.5"/>
    <n v="5136"/>
    <n v="141975"/>
    <n v="0"/>
    <n v="0"/>
    <n v="0.24"/>
    <n v="1765"/>
    <n v="3371"/>
    <x v="1"/>
    <n v="2.3743616833949641E-2"/>
  </r>
  <r>
    <n v="7.5"/>
    <n v="5091"/>
    <n v="115557"/>
    <n v="0"/>
    <n v="0"/>
    <n v="0.39"/>
    <n v="2058"/>
    <n v="3033"/>
    <x v="1"/>
    <n v="2.6246787299774137E-2"/>
  </r>
  <r>
    <n v="7.5"/>
    <n v="5072"/>
    <n v="117653"/>
    <n v="0"/>
    <n v="0"/>
    <n v="0.22"/>
    <n v="1984"/>
    <n v="3088"/>
    <x v="1"/>
    <n v="2.6246674542935583E-2"/>
  </r>
  <r>
    <n v="7.25"/>
    <n v="3787"/>
    <n v="132087"/>
    <n v="0"/>
    <n v="0"/>
    <n v="0.34"/>
    <n v="1641"/>
    <n v="2146"/>
    <x v="2"/>
    <n v="1.6246867594842795E-2"/>
  </r>
  <r>
    <n v="7"/>
    <n v="2253"/>
    <n v="99341"/>
    <n v="0"/>
    <n v="1"/>
    <n v="0.14000000000000001"/>
    <n v="1384"/>
    <n v="869"/>
    <x v="2"/>
    <n v="8.7476469936884071E-3"/>
  </r>
  <r>
    <n v="7.25"/>
    <n v="2657"/>
    <n v="64452"/>
    <n v="0"/>
    <n v="0"/>
    <n v="0.14000000000000001"/>
    <n v="1235"/>
    <n v="1422"/>
    <x v="2"/>
    <n v="2.2062930552969651E-2"/>
  </r>
  <r>
    <n v="7"/>
    <n v="2774"/>
    <n v="95004"/>
    <n v="0"/>
    <n v="0"/>
    <n v="0.17"/>
    <n v="1468"/>
    <n v="1306"/>
    <x v="2"/>
    <n v="1.3746789608858574E-2"/>
  </r>
  <r>
    <n v="7"/>
    <n v="2807"/>
    <n v="105306"/>
    <n v="0"/>
    <n v="0"/>
    <n v="0.34"/>
    <n v="1596"/>
    <n v="1211"/>
    <x v="2"/>
    <n v="1.1499819573433613E-2"/>
  </r>
  <r>
    <n v="7"/>
    <n v="2320"/>
    <n v="78380"/>
    <n v="0"/>
    <n v="0"/>
    <n v="0.36"/>
    <n v="1047"/>
    <n v="1273"/>
    <x v="2"/>
    <n v="1.6241388109211535E-2"/>
  </r>
  <r>
    <n v="7.25"/>
    <n v="4729"/>
    <n v="131929"/>
    <n v="0"/>
    <n v="1"/>
    <n v="0.24"/>
    <n v="1731"/>
    <n v="2998"/>
    <x v="2"/>
    <n v="2.2724344154810543E-2"/>
  </r>
  <r>
    <n v="7.5"/>
    <n v="3668"/>
    <n v="111923"/>
    <n v="0"/>
    <n v="0"/>
    <n v="0.26"/>
    <n v="1570"/>
    <n v="2098"/>
    <x v="1"/>
    <n v="1.8745030065312758E-2"/>
  </r>
  <r>
    <n v="7.125"/>
    <n v="1704"/>
    <n v="112238"/>
    <n v="0"/>
    <n v="1"/>
    <n v="0.11"/>
    <n v="1013"/>
    <n v="691"/>
    <x v="2"/>
    <n v="6.1565601667884313E-3"/>
  </r>
  <r>
    <n v="7.25"/>
    <n v="2250"/>
    <n v="133572"/>
    <n v="0"/>
    <n v="0"/>
    <n v="0.17"/>
    <n v="1223"/>
    <n v="1027"/>
    <x v="2"/>
    <n v="7.6887371604827358E-3"/>
  </r>
  <r>
    <n v="7"/>
    <n v="3123"/>
    <n v="144728"/>
    <n v="0"/>
    <n v="0"/>
    <n v="0.24"/>
    <n v="953"/>
    <n v="2170"/>
    <x v="2"/>
    <n v="1.4993643248023878E-2"/>
  </r>
  <r>
    <n v="7.5"/>
    <n v="8208"/>
    <n v="121910"/>
    <n v="0"/>
    <n v="1"/>
    <n v="0.04"/>
    <n v="4474"/>
    <n v="3734"/>
    <x v="1"/>
    <n v="3.0629152653596916E-2"/>
  </r>
  <r>
    <n v="7.5"/>
    <n v="3327"/>
    <n v="95501"/>
    <n v="0"/>
    <n v="0"/>
    <n v="0.15"/>
    <n v="1755"/>
    <n v="1572"/>
    <x v="1"/>
    <n v="1.6460560622401858E-2"/>
  </r>
  <r>
    <n v="7"/>
    <n v="3833"/>
    <n v="151755"/>
    <n v="0"/>
    <n v="0"/>
    <n v="0.13"/>
    <n v="2318"/>
    <n v="1515"/>
    <x v="2"/>
    <n v="9.9831965997825445E-3"/>
  </r>
  <r>
    <n v="7.375"/>
    <n v="2545"/>
    <n v="93989"/>
    <n v="0"/>
    <n v="0"/>
    <n v="0.24"/>
    <n v="901"/>
    <n v="1644"/>
    <x v="2"/>
    <n v="1.7491408569087871E-2"/>
  </r>
  <r>
    <n v="7"/>
    <n v="3860"/>
    <n v="140298"/>
    <n v="0"/>
    <n v="0"/>
    <n v="0.43"/>
    <n v="1756"/>
    <n v="2104"/>
    <x v="2"/>
    <n v="1.4996649987882934E-2"/>
  </r>
  <r>
    <n v="7.5"/>
    <n v="4902"/>
    <n v="114207"/>
    <n v="0"/>
    <n v="1"/>
    <n v="0.1"/>
    <n v="1762"/>
    <n v="3140"/>
    <x v="1"/>
    <n v="2.7493936448729061E-2"/>
  </r>
  <r>
    <n v="7.5"/>
    <n v="5323"/>
    <n v="126709"/>
    <n v="0"/>
    <n v="1"/>
    <n v="0.12"/>
    <n v="1683"/>
    <n v="3640"/>
    <x v="1"/>
    <n v="2.8727241158875851E-2"/>
  </r>
  <r>
    <n v="7.5"/>
    <n v="5785"/>
    <n v="142980"/>
    <n v="0"/>
    <n v="1"/>
    <n v="7.0000000000000007E-2"/>
    <n v="2032"/>
    <n v="3753"/>
    <x v="1"/>
    <n v="2.624842635333613E-2"/>
  </r>
  <r>
    <n v="7.5"/>
    <n v="4102"/>
    <n v="124053"/>
    <n v="0"/>
    <n v="1"/>
    <n v="0.14000000000000001"/>
    <n v="691"/>
    <n v="3411"/>
    <x v="1"/>
    <n v="2.7496312060167831E-2"/>
  </r>
  <r>
    <n v="7.25"/>
    <n v="10734"/>
    <n v="126217"/>
    <n v="0"/>
    <n v="1"/>
    <n v="0.24"/>
    <n v="8999"/>
    <n v="1735"/>
    <x v="2"/>
    <n v="1.3746167315020956E-2"/>
  </r>
  <r>
    <n v="7.25"/>
    <n v="11033"/>
    <n v="142750"/>
    <n v="0"/>
    <n v="0"/>
    <n v="0.47"/>
    <n v="8454"/>
    <n v="2579"/>
    <x v="2"/>
    <n v="1.8066549912434327E-2"/>
  </r>
  <r>
    <n v="7.5"/>
    <n v="292"/>
    <n v="82702"/>
    <n v="0"/>
    <n v="0"/>
    <n v="0.18"/>
    <n v="-1051"/>
    <n v="1343"/>
    <x v="1"/>
    <n v="1.6239026867548547E-2"/>
  </r>
  <r>
    <n v="7.5"/>
    <n v="3303"/>
    <n v="85750"/>
    <n v="0"/>
    <n v="0"/>
    <n v="0.15"/>
    <n v="812"/>
    <n v="2491"/>
    <x v="1"/>
    <n v="2.9049562682215743E-2"/>
  </r>
  <r>
    <n v="7.5"/>
    <n v="2918"/>
    <n v="88355"/>
    <n v="0"/>
    <n v="0"/>
    <n v="0.21"/>
    <n v="1275"/>
    <n v="1643"/>
    <x v="1"/>
    <n v="1.8595438854620564E-2"/>
  </r>
  <r>
    <n v="7.375"/>
    <n v="3202.5"/>
    <n v="122084"/>
    <n v="0"/>
    <n v="0"/>
    <n v="0.38"/>
    <n v="913.5"/>
    <n v="2289"/>
    <x v="2"/>
    <n v="1.874938566888372E-2"/>
  </r>
  <r>
    <n v="7.5"/>
    <n v="1745"/>
    <n v="76317"/>
    <n v="0"/>
    <n v="0"/>
    <n v="0.12"/>
    <n v="231"/>
    <n v="1514"/>
    <x v="1"/>
    <n v="1.9838306013077033E-2"/>
  </r>
  <r>
    <n v="7"/>
    <n v="1940"/>
    <n v="188450"/>
    <n v="0"/>
    <n v="0"/>
    <n v="0.47"/>
    <n v="292"/>
    <n v="1648"/>
    <x v="2"/>
    <n v="8.7450252056248349E-3"/>
  </r>
  <r>
    <n v="7.25"/>
    <n v="4067"/>
    <n v="133675"/>
    <n v="0"/>
    <n v="0"/>
    <n v="0.12"/>
    <n v="2062"/>
    <n v="2005"/>
    <x v="2"/>
    <n v="1.4999064896203479E-2"/>
  </r>
  <r>
    <n v="7.25"/>
    <n v="635"/>
    <n v="46667"/>
    <n v="0"/>
    <n v="0"/>
    <n v="0.21"/>
    <n v="402"/>
    <n v="233"/>
    <x v="2"/>
    <n v="4.9928214798465728E-3"/>
  </r>
  <r>
    <n v="7.25"/>
    <n v="1886"/>
    <n v="69401"/>
    <n v="0"/>
    <n v="0"/>
    <n v="0.18"/>
    <n v="856"/>
    <n v="1030"/>
    <x v="2"/>
    <n v="1.4841284707713145E-2"/>
  </r>
  <r>
    <n v="7"/>
    <n v="3015"/>
    <n v="89889"/>
    <n v="1"/>
    <n v="0"/>
    <n v="0.1"/>
    <n v="2594"/>
    <n v="421"/>
    <x v="2"/>
    <n v="4.6835541612433116E-3"/>
  </r>
  <r>
    <n v="7.5"/>
    <n v="4376"/>
    <n v="108097"/>
    <n v="0"/>
    <n v="0"/>
    <n v="0.14000000000000001"/>
    <n v="1231"/>
    <n v="3145"/>
    <x v="1"/>
    <n v="2.909423943310175E-2"/>
  </r>
  <r>
    <n v="7.5"/>
    <n v="6027.5"/>
    <n v="104854"/>
    <n v="1"/>
    <n v="0"/>
    <n v="0.17"/>
    <n v="5110.5"/>
    <n v="917"/>
    <x v="1"/>
    <n v="8.7454937341446201E-3"/>
  </r>
  <r>
    <n v="7.5"/>
    <n v="202"/>
    <n v="68411"/>
    <n v="0"/>
    <n v="0"/>
    <n v="0.28999999999999998"/>
    <n v="-378"/>
    <n v="580"/>
    <x v="1"/>
    <n v="8.4781687155574392E-3"/>
  </r>
  <r>
    <n v="7"/>
    <n v="3330"/>
    <n v="139867"/>
    <n v="0"/>
    <n v="0"/>
    <n v="0.28999999999999998"/>
    <n v="1778"/>
    <n v="1552"/>
    <x v="2"/>
    <n v="1.1096255728656509E-2"/>
  </r>
  <r>
    <n v="7.5"/>
    <n v="725"/>
    <n v="238169"/>
    <n v="0"/>
    <n v="0"/>
    <n v="0.18"/>
    <n v="-1061"/>
    <n v="1786"/>
    <x v="1"/>
    <n v="7.498876847952504E-3"/>
  </r>
  <r>
    <n v="7.5"/>
    <n v="3877"/>
    <n v="95200"/>
    <n v="0"/>
    <n v="1"/>
    <n v="0.39"/>
    <n v="1378"/>
    <n v="2499"/>
    <x v="1"/>
    <n v="2.6249999999999999E-2"/>
  </r>
  <r>
    <n v="7.5"/>
    <n v="7395"/>
    <n v="225450"/>
    <n v="1"/>
    <n v="0"/>
    <n v="0.34"/>
    <n v="2886"/>
    <n v="4509"/>
    <x v="1"/>
    <n v="0.02"/>
  </r>
  <r>
    <n v="7.5"/>
    <n v="6758"/>
    <n v="202550"/>
    <n v="1"/>
    <n v="0"/>
    <n v="0.43"/>
    <n v="2707"/>
    <n v="4051"/>
    <x v="1"/>
    <n v="0.02"/>
  </r>
  <r>
    <n v="7.5"/>
    <n v="1684"/>
    <n v="173600"/>
    <n v="0"/>
    <n v="1"/>
    <n v="0.52"/>
    <n v="1295"/>
    <n v="389"/>
    <x v="1"/>
    <n v="2.240783410138249E-3"/>
  </r>
  <r>
    <n v="7.5"/>
    <n v="5289"/>
    <n v="109100"/>
    <n v="0"/>
    <n v="0"/>
    <n v="0.34"/>
    <n v="2835"/>
    <n v="2454"/>
    <x v="1"/>
    <n v="2.2493125572868929E-2"/>
  </r>
  <r>
    <n v="7.5"/>
    <n v="9878"/>
    <n v="205300"/>
    <n v="0"/>
    <n v="0"/>
    <n v="0.52"/>
    <n v="6799"/>
    <n v="3079"/>
    <x v="1"/>
    <n v="1.4997564539698003E-2"/>
  </r>
  <r>
    <n v="6.75"/>
    <n v="9326"/>
    <n v="180573"/>
    <n v="0"/>
    <n v="0"/>
    <n v="0.56000000000000005"/>
    <n v="6599"/>
    <n v="2727"/>
    <x v="4"/>
    <n v="1.5101925537040421E-2"/>
  </r>
  <r>
    <n v="8"/>
    <n v="11143"/>
    <n v="154475"/>
    <n v="0"/>
    <n v="0"/>
    <n v="0.55000000000000004"/>
    <n v="5544"/>
    <n v="5599"/>
    <x v="0"/>
    <n v="3.6245347143550738E-2"/>
  </r>
  <r>
    <n v="7.75"/>
    <n v="2670"/>
    <n v="221422"/>
    <n v="0"/>
    <n v="0"/>
    <n v="0.67"/>
    <n v="-3524"/>
    <n v="6194"/>
    <x v="3"/>
    <n v="2.7973733414023899E-2"/>
  </r>
  <r>
    <n v="7.5"/>
    <n v="6654"/>
    <n v="190569"/>
    <n v="0"/>
    <n v="0"/>
    <n v="0.33"/>
    <n v="566"/>
    <n v="6088"/>
    <x v="1"/>
    <n v="3.194643409998478E-2"/>
  </r>
  <r>
    <n v="7.5"/>
    <n v="12292"/>
    <n v="197400"/>
    <n v="0"/>
    <n v="1"/>
    <n v="0.25"/>
    <n v="6678"/>
    <n v="5614"/>
    <x v="1"/>
    <n v="2.8439716312056738E-2"/>
  </r>
  <r>
    <n v="7.5"/>
    <n v="6475"/>
    <n v="153784"/>
    <n v="0"/>
    <n v="0"/>
    <n v="0.14000000000000001"/>
    <n v="4960"/>
    <n v="1515"/>
    <x v="1"/>
    <n v="9.8514799979191586E-3"/>
  </r>
  <r>
    <n v="7.5"/>
    <n v="6309"/>
    <n v="131950"/>
    <n v="0"/>
    <n v="1"/>
    <n v="0.4"/>
    <n v="2021"/>
    <n v="4288"/>
    <x v="1"/>
    <n v="3.2497158014399397E-2"/>
  </r>
  <r>
    <n v="7.375"/>
    <n v="5654"/>
    <n v="112730"/>
    <n v="0"/>
    <n v="0"/>
    <n v="0.16"/>
    <n v="3964"/>
    <n v="1690"/>
    <x v="2"/>
    <n v="1.4991572784529407E-2"/>
  </r>
  <r>
    <n v="8"/>
    <n v="13871"/>
    <n v="153062"/>
    <n v="0"/>
    <n v="0"/>
    <n v="0.16"/>
    <n v="9165"/>
    <n v="4706"/>
    <x v="0"/>
    <n v="3.0745710888398167E-2"/>
  </r>
  <r>
    <n v="7.5"/>
    <n v="2832"/>
    <n v="63995"/>
    <n v="0"/>
    <n v="0"/>
    <n v="0.08"/>
    <n v="1873"/>
    <n v="959"/>
    <x v="1"/>
    <n v="1.4985545745761388E-2"/>
  </r>
  <r>
    <n v="7"/>
    <n v="8305"/>
    <n v="157528"/>
    <n v="0"/>
    <n v="0"/>
    <n v="0.2"/>
    <n v="7715"/>
    <n v="590"/>
    <x v="2"/>
    <n v="3.7453659032045095E-3"/>
  </r>
  <r>
    <n v="7.375"/>
    <n v="3128"/>
    <n v="115192"/>
    <n v="0"/>
    <n v="0"/>
    <n v="0.15"/>
    <n v="1401"/>
    <n v="1727"/>
    <x v="2"/>
    <n v="1.4992360580595875E-2"/>
  </r>
  <r>
    <n v="7"/>
    <n v="2764"/>
    <n v="139313"/>
    <n v="0"/>
    <n v="0"/>
    <n v="0.33"/>
    <n v="1372"/>
    <n v="1392"/>
    <x v="2"/>
    <n v="9.9918887684566412E-3"/>
  </r>
  <r>
    <n v="7.5"/>
    <n v="5086"/>
    <n v="159355"/>
    <n v="0"/>
    <n v="0"/>
    <n v="0.3"/>
    <n v="1501"/>
    <n v="3585"/>
    <x v="1"/>
    <n v="2.2496940792570048E-2"/>
  </r>
  <r>
    <n v="7"/>
    <n v="4153"/>
    <n v="112309"/>
    <n v="0"/>
    <n v="0"/>
    <n v="0.11"/>
    <n v="3452"/>
    <n v="701"/>
    <x v="2"/>
    <n v="6.2417081444942077E-3"/>
  </r>
  <r>
    <n v="7"/>
    <n v="3935"/>
    <n v="97470"/>
    <n v="0"/>
    <n v="0"/>
    <n v="0.17"/>
    <n v="3083"/>
    <n v="852"/>
    <x v="2"/>
    <n v="8.7411511234225924E-3"/>
  </r>
  <r>
    <n v="7.375"/>
    <n v="5166"/>
    <n v="189754"/>
    <n v="0"/>
    <n v="0"/>
    <n v="0.2"/>
    <n v="2368"/>
    <n v="2798"/>
    <x v="2"/>
    <n v="1.4745407211442184E-2"/>
  </r>
  <r>
    <n v="7"/>
    <n v="5245"/>
    <n v="164125"/>
    <n v="0"/>
    <n v="0"/>
    <n v="0.12"/>
    <n v="2943"/>
    <n v="2302"/>
    <x v="2"/>
    <n v="1.4025894897182025E-2"/>
  </r>
  <r>
    <n v="7"/>
    <n v="4207"/>
    <n v="147630"/>
    <n v="0"/>
    <n v="0"/>
    <n v="0.12"/>
    <n v="2547"/>
    <n v="1660"/>
    <x v="2"/>
    <n v="1.1244327033800718E-2"/>
  </r>
  <r>
    <n v="7"/>
    <n v="3414"/>
    <n v="148393"/>
    <n v="0"/>
    <n v="0"/>
    <n v="0.15"/>
    <n v="3044"/>
    <n v="370"/>
    <x v="2"/>
    <n v="2.4933790677457834E-3"/>
  </r>
  <r>
    <n v="7.25"/>
    <n v="4671"/>
    <n v="162701"/>
    <n v="0"/>
    <n v="0"/>
    <n v="0.27"/>
    <n v="3095"/>
    <n v="1576"/>
    <x v="2"/>
    <n v="9.6864801076821903E-3"/>
  </r>
  <r>
    <n v="7.5"/>
    <n v="10309"/>
    <n v="147530"/>
    <n v="0"/>
    <n v="1"/>
    <n v="0.22"/>
    <n v="5500"/>
    <n v="4809"/>
    <x v="1"/>
    <n v="3.2596759981020809E-2"/>
  </r>
  <r>
    <n v="7.5"/>
    <n v="3061"/>
    <n v="116725"/>
    <n v="0"/>
    <n v="0"/>
    <n v="0.26"/>
    <n v="581"/>
    <n v="2480"/>
    <x v="1"/>
    <n v="2.1246519597344186E-2"/>
  </r>
  <r>
    <n v="7.5"/>
    <n v="8009"/>
    <n v="91563"/>
    <n v="0"/>
    <n v="0"/>
    <n v="0.18"/>
    <n v="3460"/>
    <n v="4549"/>
    <x v="1"/>
    <n v="4.9681639963740809E-2"/>
  </r>
  <r>
    <n v="8.375"/>
    <n v="4073"/>
    <n v="167373"/>
    <n v="0"/>
    <n v="1"/>
    <n v="0.28999999999999998"/>
    <n v="2114"/>
    <n v="1959"/>
    <x v="0"/>
    <n v="1.1704396766503557E-2"/>
  </r>
  <r>
    <n v="7.5"/>
    <n v="3725"/>
    <n v="122561"/>
    <n v="0"/>
    <n v="0"/>
    <n v="0.16"/>
    <n v="1122"/>
    <n v="2603"/>
    <x v="1"/>
    <n v="2.1238403733650997E-2"/>
  </r>
  <r>
    <n v="7.375"/>
    <n v="4055"/>
    <n v="123237"/>
    <n v="0"/>
    <n v="0"/>
    <n v="0.15"/>
    <n v="1899"/>
    <n v="2156"/>
    <x v="2"/>
    <n v="1.7494745896118859E-2"/>
  </r>
  <r>
    <n v="7.5"/>
    <n v="5754"/>
    <n v="177219"/>
    <n v="0"/>
    <n v="0"/>
    <n v="0.22"/>
    <n v="1661"/>
    <n v="4093"/>
    <x v="1"/>
    <n v="2.3095717727783138E-2"/>
  </r>
  <r>
    <n v="7.5"/>
    <n v="6886"/>
    <n v="169809"/>
    <n v="0"/>
    <n v="0"/>
    <n v="0.12"/>
    <n v="2529"/>
    <n v="4357"/>
    <x v="1"/>
    <n v="2.5658239551496091E-2"/>
  </r>
  <r>
    <n v="7.5"/>
    <n v="3928"/>
    <n v="107043"/>
    <n v="0"/>
    <n v="0"/>
    <n v="0.11"/>
    <n v="985"/>
    <n v="2943"/>
    <x v="1"/>
    <n v="2.7493624057621704E-2"/>
  </r>
  <r>
    <n v="7.25"/>
    <n v="7244"/>
    <n v="177219"/>
    <n v="0"/>
    <n v="0"/>
    <n v="0.36"/>
    <n v="4310"/>
    <n v="2934"/>
    <x v="2"/>
    <n v="1.655578690772434E-2"/>
  </r>
  <r>
    <n v="7"/>
    <n v="10716"/>
    <n v="176377"/>
    <n v="0"/>
    <n v="0"/>
    <n v="0.28999999999999998"/>
    <n v="9448"/>
    <n v="1268"/>
    <x v="2"/>
    <n v="7.1891459770831801E-3"/>
  </r>
  <r>
    <n v="7.875"/>
    <n v="15635"/>
    <n v="226446"/>
    <n v="0"/>
    <n v="0"/>
    <n v="0.36"/>
    <n v="10155"/>
    <n v="5480"/>
    <x v="3"/>
    <n v="2.4200030029234341E-2"/>
  </r>
  <r>
    <n v="7.5"/>
    <n v="20463"/>
    <n v="215433"/>
    <n v="0"/>
    <n v="0"/>
    <n v="0.14000000000000001"/>
    <n v="15750"/>
    <n v="4713"/>
    <x v="1"/>
    <n v="2.1876871231426939E-2"/>
  </r>
  <r>
    <n v="7.125"/>
    <n v="2478"/>
    <n v="99931"/>
    <n v="0"/>
    <n v="0"/>
    <n v="0.14000000000000001"/>
    <n v="1479"/>
    <n v="999"/>
    <x v="2"/>
    <n v="9.9968978595230702E-3"/>
  </r>
  <r>
    <n v="7"/>
    <n v="7042"/>
    <n v="187064"/>
    <n v="0"/>
    <n v="0"/>
    <n v="0.21"/>
    <n v="4353"/>
    <n v="2689"/>
    <x v="2"/>
    <n v="1.4374759440619254E-2"/>
  </r>
  <r>
    <n v="7.375"/>
    <n v="7327"/>
    <n v="176965"/>
    <n v="0"/>
    <n v="0"/>
    <n v="0.33"/>
    <n v="3877"/>
    <n v="3450"/>
    <x v="2"/>
    <n v="1.9495380442460374E-2"/>
  </r>
  <r>
    <n v="7.5"/>
    <n v="4518"/>
    <n v="90193"/>
    <n v="0"/>
    <n v="1"/>
    <n v="0.12"/>
    <n v="2605"/>
    <n v="1913"/>
    <x v="1"/>
    <n v="2.1210071735057043E-2"/>
  </r>
  <r>
    <n v="7.25"/>
    <n v="5674"/>
    <n v="206755"/>
    <n v="0"/>
    <n v="0"/>
    <n v="0.39"/>
    <n v="2832"/>
    <n v="2842"/>
    <x v="2"/>
    <n v="1.3745737708882494E-2"/>
  </r>
  <r>
    <n v="7.5"/>
    <n v="3029"/>
    <n v="73791"/>
    <n v="0"/>
    <n v="0"/>
    <n v="0.15"/>
    <n v="1321"/>
    <n v="1708"/>
    <x v="1"/>
    <n v="2.3146454174628343E-2"/>
  </r>
  <r>
    <n v="7.5"/>
    <n v="2119"/>
    <n v="53362"/>
    <n v="0"/>
    <n v="1"/>
    <n v="0.15"/>
    <n v="1337"/>
    <n v="782"/>
    <x v="1"/>
    <n v="1.4654623140062217E-2"/>
  </r>
  <r>
    <n v="7.25"/>
    <n v="2376"/>
    <n v="104362"/>
    <n v="0"/>
    <n v="0"/>
    <n v="0.25"/>
    <n v="1985"/>
    <n v="391"/>
    <x v="2"/>
    <n v="3.7465744236407886E-3"/>
  </r>
  <r>
    <n v="7.375"/>
    <n v="3135"/>
    <n v="97962"/>
    <n v="0"/>
    <n v="0"/>
    <n v="0.13"/>
    <n v="1696"/>
    <n v="1439"/>
    <x v="2"/>
    <n v="1.4689369347297932E-2"/>
  </r>
  <r>
    <n v="7.25"/>
    <n v="2831"/>
    <n v="119130"/>
    <n v="0"/>
    <n v="0"/>
    <n v="0.18"/>
    <n v="1588"/>
    <n v="1243"/>
    <x v="2"/>
    <n v="1.0433979686057249E-2"/>
  </r>
  <r>
    <n v="7.1"/>
    <n v="977"/>
    <n v="41056"/>
    <n v="0"/>
    <n v="0"/>
    <n v="0.13"/>
    <n v="75"/>
    <n v="902"/>
    <x v="2"/>
    <n v="2.1969992205767733E-2"/>
  </r>
  <r>
    <n v="6.39"/>
    <n v="148"/>
    <n v="34459"/>
    <n v="0"/>
    <n v="0"/>
    <n v="0.2"/>
    <n v="-75"/>
    <n v="223"/>
    <x v="4"/>
    <n v="6.47145883513741E-3"/>
  </r>
  <r>
    <n v="7.375"/>
    <n v="2251"/>
    <n v="77250"/>
    <n v="0"/>
    <n v="0"/>
    <n v="0.14000000000000001"/>
    <n v="900"/>
    <n v="1351"/>
    <x v="2"/>
    <n v="1.7488673139158577E-2"/>
  </r>
  <r>
    <n v="7.1"/>
    <n v="920"/>
    <n v="38062"/>
    <n v="0"/>
    <n v="0"/>
    <n v="0.11"/>
    <n v="84"/>
    <n v="836"/>
    <x v="2"/>
    <n v="2.1964163732856919E-2"/>
  </r>
  <r>
    <n v="6.39"/>
    <n v="878"/>
    <n v="44101"/>
    <n v="0"/>
    <n v="0"/>
    <n v="0.23"/>
    <n v="-91"/>
    <n v="969"/>
    <x v="4"/>
    <n v="2.1972290877757875E-2"/>
  </r>
  <r>
    <n v="7.5"/>
    <n v="1664"/>
    <n v="82603"/>
    <n v="0"/>
    <n v="0"/>
    <n v="0.24"/>
    <n v="-91"/>
    <n v="1755"/>
    <x v="1"/>
    <n v="2.1246201711802234E-2"/>
  </r>
  <r>
    <n v="6.39"/>
    <n v="291"/>
    <n v="95501"/>
    <n v="0"/>
    <n v="0"/>
    <n v="0.27"/>
    <n v="225"/>
    <n v="66"/>
    <x v="4"/>
    <n v="6.910922398718338E-4"/>
  </r>
  <r>
    <n v="6.39"/>
    <n v="1904"/>
    <n v="87290"/>
    <n v="0"/>
    <n v="0"/>
    <n v="0.18"/>
    <n v="-16"/>
    <n v="1920"/>
    <x v="4"/>
    <n v="2.1995646694924962E-2"/>
  </r>
  <r>
    <n v="6.39"/>
    <n v="2702"/>
    <n v="99216"/>
    <n v="0"/>
    <n v="0"/>
    <n v="0.2"/>
    <n v="520"/>
    <n v="2182"/>
    <x v="4"/>
    <n v="2.1992420577326238E-2"/>
  </r>
  <r>
    <n v="7.25"/>
    <n v="1632"/>
    <n v="137910"/>
    <n v="1"/>
    <n v="0"/>
    <n v="0.08"/>
    <n v="350"/>
    <n v="1282"/>
    <x v="2"/>
    <n v="9.2959176274381838E-3"/>
  </r>
  <r>
    <n v="6.39"/>
    <n v="1458"/>
    <n v="62473"/>
    <n v="0"/>
    <n v="0"/>
    <n v="0.35"/>
    <n v="84"/>
    <n v="1374"/>
    <x v="4"/>
    <n v="2.1993501192515166E-2"/>
  </r>
  <r>
    <n v="7"/>
    <n v="3417"/>
    <n v="69351"/>
    <n v="0"/>
    <n v="0"/>
    <n v="0.14000000000000001"/>
    <n v="2897"/>
    <n v="520"/>
    <x v="2"/>
    <n v="7.4980894291358452E-3"/>
  </r>
  <r>
    <n v="6.39"/>
    <n v="481"/>
    <n v="32574"/>
    <n v="0"/>
    <n v="0"/>
    <n v="0.1"/>
    <n v="270"/>
    <n v="211"/>
    <x v="4"/>
    <n v="6.4775587892183951E-3"/>
  </r>
  <r>
    <n v="6.39"/>
    <n v="882"/>
    <n v="93926"/>
    <n v="0"/>
    <n v="0"/>
    <n v="0.1"/>
    <n v="225"/>
    <n v="657"/>
    <x v="4"/>
    <n v="6.9948683005770498E-3"/>
  </r>
  <r>
    <n v="7.5"/>
    <n v="3117"/>
    <n v="116669"/>
    <n v="0"/>
    <n v="0"/>
    <n v="0.35"/>
    <n v="-91"/>
    <n v="3208"/>
    <x v="1"/>
    <n v="2.7496592925284353E-2"/>
  </r>
  <r>
    <n v="6.39"/>
    <n v="1418"/>
    <n v="64488"/>
    <n v="0"/>
    <n v="0"/>
    <n v="0.16"/>
    <n v="0"/>
    <n v="1418"/>
    <x v="4"/>
    <n v="2.1988587023942439E-2"/>
  </r>
  <r>
    <n v="6.39"/>
    <n v="435"/>
    <n v="40092"/>
    <n v="0"/>
    <n v="0"/>
    <n v="7.0000000000000007E-2"/>
    <n v="175"/>
    <n v="260"/>
    <x v="4"/>
    <n v="6.4850843060959796E-3"/>
  </r>
  <r>
    <n v="6.39"/>
    <n v="616"/>
    <n v="28050"/>
    <n v="0"/>
    <n v="0"/>
    <n v="0.08"/>
    <n v="0"/>
    <n v="616"/>
    <x v="4"/>
    <n v="2.1960784313725491E-2"/>
  </r>
  <r>
    <n v="6.39"/>
    <n v="1348"/>
    <n v="57499"/>
    <n v="0"/>
    <n v="0"/>
    <n v="0.23"/>
    <n v="84"/>
    <n v="1264"/>
    <x v="4"/>
    <n v="2.1982991008539277E-2"/>
  </r>
  <r>
    <n v="6.39"/>
    <n v="601"/>
    <n v="53845"/>
    <n v="0"/>
    <n v="0"/>
    <n v="0.14000000000000001"/>
    <n v="225"/>
    <n v="376"/>
    <x v="4"/>
    <n v="6.9830067787166866E-3"/>
  </r>
  <r>
    <n v="6.39"/>
    <n v="1358"/>
    <n v="62473"/>
    <n v="0"/>
    <n v="0"/>
    <n v="0.23"/>
    <n v="-16"/>
    <n v="1374"/>
    <x v="4"/>
    <n v="2.1993501192515166E-2"/>
  </r>
  <r>
    <n v="6.39"/>
    <n v="1426"/>
    <n v="64452"/>
    <n v="0"/>
    <n v="0"/>
    <n v="0.16"/>
    <n v="9"/>
    <n v="1417"/>
    <x v="4"/>
    <n v="2.1985353441320674E-2"/>
  </r>
  <r>
    <n v="6.39"/>
    <n v="1109"/>
    <n v="55520"/>
    <n v="0"/>
    <n v="0"/>
    <n v="0.15"/>
    <n v="-111"/>
    <n v="1220"/>
    <x v="4"/>
    <n v="2.1974063400576369E-2"/>
  </r>
  <r>
    <n v="6.39"/>
    <n v="1600"/>
    <n v="76886"/>
    <n v="0"/>
    <n v="0"/>
    <n v="0.14000000000000001"/>
    <n v="-91"/>
    <n v="1691"/>
    <x v="4"/>
    <n v="2.1993600915641339E-2"/>
  </r>
  <r>
    <n v="6.39"/>
    <n v="1698"/>
    <n v="81352"/>
    <n v="0"/>
    <n v="0"/>
    <n v="0.33"/>
    <n v="-91"/>
    <n v="1789"/>
    <x v="4"/>
    <n v="2.1990854557970303E-2"/>
  </r>
  <r>
    <n v="7.5"/>
    <n v="11578"/>
    <n v="118066"/>
    <n v="1"/>
    <n v="0"/>
    <n v="0.38"/>
    <n v="8765"/>
    <n v="2813"/>
    <x v="1"/>
    <n v="2.382565683600698E-2"/>
  </r>
  <r>
    <n v="7.5"/>
    <n v="3951"/>
    <n v="131929"/>
    <n v="0"/>
    <n v="0"/>
    <n v="0.15"/>
    <n v="159"/>
    <n v="3792"/>
    <x v="1"/>
    <n v="2.8742732833569571E-2"/>
  </r>
  <r>
    <n v="6.39"/>
    <n v="643"/>
    <n v="75896"/>
    <n v="0"/>
    <n v="0"/>
    <n v="0.09"/>
    <n v="150"/>
    <n v="493"/>
    <x v="4"/>
    <n v="6.4957310003162221E-3"/>
  </r>
  <r>
    <n v="6.39"/>
    <n v="678"/>
    <n v="74411"/>
    <n v="0"/>
    <n v="0"/>
    <n v="0.16"/>
    <n v="195"/>
    <n v="483"/>
    <x v="4"/>
    <n v="6.4909757965892143E-3"/>
  </r>
  <r>
    <n v="6.39"/>
    <n v="1583"/>
    <n v="72978"/>
    <n v="0"/>
    <n v="0"/>
    <n v="0.22"/>
    <n v="-21"/>
    <n v="1604"/>
    <x v="4"/>
    <n v="2.1979226616240511E-2"/>
  </r>
  <r>
    <n v="6.39"/>
    <n v="637"/>
    <n v="74450"/>
    <n v="0"/>
    <n v="0"/>
    <n v="0.1"/>
    <n v="0"/>
    <n v="637"/>
    <x v="4"/>
    <n v="8.5560779046339828E-3"/>
  </r>
  <r>
    <n v="6.39"/>
    <n v="1135"/>
    <n v="53500"/>
    <n v="0"/>
    <n v="0"/>
    <n v="0.32"/>
    <n v="-41"/>
    <n v="1176"/>
    <x v="4"/>
    <n v="2.1981308411214952E-2"/>
  </r>
  <r>
    <n v="7.5"/>
    <n v="3366"/>
    <n v="99216"/>
    <n v="0"/>
    <n v="0"/>
    <n v="0.13"/>
    <n v="886"/>
    <n v="2480"/>
    <x v="1"/>
    <n v="2.4995968392194808E-2"/>
  </r>
  <r>
    <n v="6.39"/>
    <n v="1182"/>
    <n v="49988"/>
    <n v="0"/>
    <n v="0"/>
    <n v="0.18"/>
    <n v="84"/>
    <n v="1098"/>
    <x v="4"/>
    <n v="2.1965271665199647E-2"/>
  </r>
  <r>
    <n v="6.39"/>
    <n v="1957"/>
    <n v="82199"/>
    <n v="1"/>
    <n v="0"/>
    <n v="0.41"/>
    <n v="150"/>
    <n v="1807"/>
    <x v="4"/>
    <n v="2.1983235805788391E-2"/>
  </r>
  <r>
    <n v="7.5"/>
    <n v="1982"/>
    <n v="68820"/>
    <n v="0"/>
    <n v="0"/>
    <n v="0.08"/>
    <n v="434"/>
    <n v="1548"/>
    <x v="1"/>
    <n v="2.2493461203138623E-2"/>
  </r>
  <r>
    <n v="6.39"/>
    <n v="546"/>
    <n v="44101"/>
    <n v="0"/>
    <n v="0"/>
    <n v="0.16"/>
    <n v="260"/>
    <n v="286"/>
    <x v="4"/>
    <n v="6.4851137162422624E-3"/>
  </r>
  <r>
    <n v="7.75"/>
    <n v="8559"/>
    <n v="131442"/>
    <n v="0"/>
    <n v="0"/>
    <n v="0.15"/>
    <n v="5602"/>
    <n v="2957"/>
    <x v="3"/>
    <n v="2.2496614476346981E-2"/>
  </r>
  <r>
    <n v="6.39"/>
    <n v="996"/>
    <n v="48720"/>
    <n v="0"/>
    <n v="0"/>
    <n v="0.23"/>
    <n v="-75"/>
    <n v="1071"/>
    <x v="4"/>
    <n v="2.1982758620689654E-2"/>
  </r>
  <r>
    <n v="6.39"/>
    <n v="1839"/>
    <n v="87797"/>
    <n v="0"/>
    <n v="0"/>
    <n v="0.17"/>
    <n v="-91"/>
    <n v="1930"/>
    <x v="4"/>
    <n v="2.1982527876806726E-2"/>
  </r>
  <r>
    <n v="7.5"/>
    <n v="4842"/>
    <n v="104953"/>
    <n v="0"/>
    <n v="0"/>
    <n v="0.23"/>
    <n v="1563"/>
    <n v="3279"/>
    <x v="1"/>
    <n v="3.1242556191819194E-2"/>
  </r>
  <r>
    <n v="6.39"/>
    <n v="529"/>
    <n v="39889"/>
    <n v="0"/>
    <n v="0"/>
    <n v="0.09"/>
    <n v="270"/>
    <n v="259"/>
    <x v="4"/>
    <n v="6.4930181252977007E-3"/>
  </r>
  <r>
    <n v="6.39"/>
    <n v="852"/>
    <n v="89594"/>
    <n v="0"/>
    <n v="0"/>
    <n v="0.15"/>
    <n v="225"/>
    <n v="627"/>
    <x v="4"/>
    <n v="6.9982364890506061E-3"/>
  </r>
  <r>
    <n v="6.39"/>
    <n v="1580"/>
    <n v="68005"/>
    <n v="0"/>
    <n v="0"/>
    <n v="0.14000000000000001"/>
    <n v="84"/>
    <n v="1496"/>
    <x v="4"/>
    <n v="2.1998382471877069E-2"/>
  </r>
  <r>
    <n v="6.39"/>
    <n v="2629"/>
    <n v="95895"/>
    <n v="0"/>
    <n v="0"/>
    <n v="0.15"/>
    <n v="520"/>
    <n v="2109"/>
    <x v="4"/>
    <n v="2.1992804630064134E-2"/>
  </r>
  <r>
    <n v="7.5"/>
    <n v="2080"/>
    <n v="73841"/>
    <n v="0"/>
    <n v="0"/>
    <n v="0.05"/>
    <n v="234"/>
    <n v="1846"/>
    <x v="1"/>
    <n v="2.4999661434704296E-2"/>
  </r>
  <r>
    <n v="7.5"/>
    <n v="3403"/>
    <n v="101500"/>
    <n v="0"/>
    <n v="0"/>
    <n v="0.15"/>
    <n v="232"/>
    <n v="3171"/>
    <x v="1"/>
    <n v="3.1241379310344826E-2"/>
  </r>
  <r>
    <n v="7.25"/>
    <n v="2180"/>
    <n v="52100"/>
    <n v="0"/>
    <n v="0"/>
    <n v="0.15"/>
    <n v="1205"/>
    <n v="975"/>
    <x v="2"/>
    <n v="1.8714011516314778E-2"/>
  </r>
  <r>
    <n v="6.39"/>
    <n v="729"/>
    <n v="72114"/>
    <n v="0"/>
    <n v="0"/>
    <n v="0.16"/>
    <n v="225"/>
    <n v="504"/>
    <x v="4"/>
    <n v="6.9889341875364009E-3"/>
  </r>
  <r>
    <n v="8"/>
    <n v="2751"/>
    <n v="71050"/>
    <n v="0"/>
    <n v="0"/>
    <n v="0.08"/>
    <n v="-91"/>
    <n v="2842"/>
    <x v="0"/>
    <n v="0.04"/>
  </r>
  <r>
    <n v="7.75"/>
    <n v="3007"/>
    <n v="89594"/>
    <n v="0"/>
    <n v="0"/>
    <n v="0.43"/>
    <n v="-16"/>
    <n v="3023"/>
    <x v="3"/>
    <n v="3.3741098734290244E-2"/>
  </r>
  <r>
    <n v="6.39"/>
    <n v="270"/>
    <n v="83991"/>
    <n v="0"/>
    <n v="0"/>
    <n v="0.13"/>
    <n v="-275"/>
    <n v="545"/>
    <x v="4"/>
    <n v="6.4887904656451287E-3"/>
  </r>
  <r>
    <n v="6.39"/>
    <n v="521"/>
    <n v="91774"/>
    <n v="0"/>
    <n v="0"/>
    <n v="0.15"/>
    <n v="-75"/>
    <n v="596"/>
    <x v="4"/>
    <n v="6.4942140475515945E-3"/>
  </r>
  <r>
    <n v="7.25"/>
    <n v="2972"/>
    <n v="136700"/>
    <n v="0"/>
    <n v="0"/>
    <n v="0.26"/>
    <n v="409"/>
    <n v="2563"/>
    <x v="2"/>
    <n v="1.8749085588880762E-2"/>
  </r>
  <r>
    <n v="7"/>
    <n v="1088"/>
    <n v="147607"/>
    <n v="0"/>
    <n v="0"/>
    <n v="0.21"/>
    <n v="904"/>
    <n v="184"/>
    <x v="2"/>
    <n v="1.2465533477409609E-3"/>
  </r>
  <r>
    <n v="7.75"/>
    <n v="1517"/>
    <n v="57103"/>
    <n v="0"/>
    <n v="0"/>
    <n v="0.08"/>
    <n v="-410"/>
    <n v="1927"/>
    <x v="3"/>
    <n v="3.3746037861408333E-2"/>
  </r>
  <r>
    <n v="7.25"/>
    <n v="2398"/>
    <n v="82600"/>
    <n v="0"/>
    <n v="0"/>
    <n v="0.17"/>
    <n v="643"/>
    <n v="1755"/>
    <x v="2"/>
    <n v="2.1246973365617434E-2"/>
  </r>
  <r>
    <n v="7.5"/>
    <n v="2978"/>
    <n v="92415"/>
    <n v="0"/>
    <n v="0"/>
    <n v="0.16"/>
    <n v="520"/>
    <n v="2458"/>
    <x v="1"/>
    <n v="2.6597413839744632E-2"/>
  </r>
  <r>
    <n v="7.5"/>
    <n v="2752"/>
    <n v="88609"/>
    <n v="0"/>
    <n v="0"/>
    <n v="0.28999999999999998"/>
    <n v="338"/>
    <n v="2414"/>
    <x v="1"/>
    <n v="2.7243282285095195E-2"/>
  </r>
  <r>
    <n v="7.5"/>
    <n v="1796"/>
    <n v="60747"/>
    <n v="1"/>
    <n v="0"/>
    <n v="0.05"/>
    <n v="248"/>
    <n v="1548"/>
    <x v="1"/>
    <n v="2.548273988838955E-2"/>
  </r>
  <r>
    <n v="7.375"/>
    <n v="2976"/>
    <n v="107043"/>
    <n v="0"/>
    <n v="0"/>
    <n v="0.17"/>
    <n v="1117"/>
    <n v="1859"/>
    <x v="2"/>
    <n v="1.7366852573264948E-2"/>
  </r>
  <r>
    <n v="7.875"/>
    <n v="2674"/>
    <n v="62980"/>
    <n v="0"/>
    <n v="0"/>
    <n v="0.22"/>
    <n v="1257"/>
    <n v="1417"/>
    <x v="3"/>
    <n v="2.2499206097173707E-2"/>
  </r>
  <r>
    <n v="7.5"/>
    <n v="2138"/>
    <n v="98607"/>
    <n v="0"/>
    <n v="0"/>
    <n v="0.36"/>
    <n v="-327"/>
    <n v="2465"/>
    <x v="1"/>
    <n v="2.4998225278124273E-2"/>
  </r>
  <r>
    <n v="8"/>
    <n v="4987"/>
    <n v="153300"/>
    <n v="0"/>
    <n v="0"/>
    <n v="0.51"/>
    <n v="-378"/>
    <n v="5365"/>
    <x v="0"/>
    <n v="3.4996738421395952E-2"/>
  </r>
  <r>
    <n v="7.875"/>
    <n v="2708"/>
    <n v="93532"/>
    <n v="0"/>
    <n v="0"/>
    <n v="0.3"/>
    <n v="323"/>
    <n v="2385"/>
    <x v="3"/>
    <n v="2.5499294359149809E-2"/>
  </r>
  <r>
    <n v="7.5"/>
    <n v="2885"/>
    <n v="91045"/>
    <n v="0"/>
    <n v="0"/>
    <n v="0.19"/>
    <n v="393"/>
    <n v="2492"/>
    <x v="1"/>
    <n v="2.7371080235048601E-2"/>
  </r>
  <r>
    <n v="7.875"/>
    <n v="7440"/>
    <n v="112230"/>
    <n v="0"/>
    <n v="1"/>
    <n v="0.11"/>
    <n v="4494"/>
    <n v="2946"/>
    <x v="3"/>
    <n v="2.6249665864742047E-2"/>
  </r>
  <r>
    <n v="7.5"/>
    <n v="4627"/>
    <n v="111254"/>
    <n v="0"/>
    <n v="0"/>
    <n v="0.34"/>
    <n v="873"/>
    <n v="3754"/>
    <x v="1"/>
    <n v="3.37426070073885E-2"/>
  </r>
  <r>
    <n v="7.625"/>
    <n v="3731"/>
    <n v="89298"/>
    <n v="0"/>
    <n v="0"/>
    <n v="0.28999999999999998"/>
    <n v="1052"/>
    <n v="2679"/>
    <x v="3"/>
    <n v="3.0000671907545521E-2"/>
  </r>
  <r>
    <n v="7.25"/>
    <n v="1594"/>
    <n v="75227"/>
    <n v="0"/>
    <n v="0"/>
    <n v="0.15"/>
    <n v="432"/>
    <n v="1162"/>
    <x v="2"/>
    <n v="1.5446581679450197E-2"/>
  </r>
  <r>
    <n v="7.375"/>
    <n v="4610"/>
    <n v="144236"/>
    <n v="0"/>
    <n v="1"/>
    <n v="0.28000000000000003"/>
    <n v="694"/>
    <n v="3916"/>
    <x v="2"/>
    <n v="2.7149948695193989E-2"/>
  </r>
  <r>
    <n v="7.75"/>
    <n v="3705"/>
    <n v="94516"/>
    <n v="0"/>
    <n v="0"/>
    <n v="0.19"/>
    <n v="673"/>
    <n v="3032"/>
    <x v="3"/>
    <n v="3.2079224681535401E-2"/>
  </r>
  <r>
    <n v="7.75"/>
    <n v="2552"/>
    <n v="74786"/>
    <n v="0"/>
    <n v="0"/>
    <n v="0.17"/>
    <n v="589"/>
    <n v="1963"/>
    <x v="3"/>
    <n v="2.6248228278019949E-2"/>
  </r>
  <r>
    <n v="7.5"/>
    <n v="3289"/>
    <n v="123793"/>
    <n v="0"/>
    <n v="0"/>
    <n v="0.26"/>
    <n v="885"/>
    <n v="2404"/>
    <x v="1"/>
    <n v="1.9419514835249167E-2"/>
  </r>
  <r>
    <n v="7.75"/>
    <n v="1384"/>
    <n v="32500"/>
    <n v="0"/>
    <n v="0"/>
    <n v="0.13"/>
    <n v="288"/>
    <n v="1096"/>
    <x v="3"/>
    <n v="3.3723076923076925E-2"/>
  </r>
  <r>
    <n v="7.375"/>
    <n v="2502"/>
    <n v="130161"/>
    <n v="0"/>
    <n v="0"/>
    <n v="7.0000000000000007E-2"/>
    <n v="875"/>
    <n v="1627"/>
    <x v="2"/>
    <n v="1.249990396508939E-2"/>
  </r>
  <r>
    <n v="7.5"/>
    <n v="2597"/>
    <n v="81200"/>
    <n v="0"/>
    <n v="0"/>
    <n v="0.11"/>
    <n v="512"/>
    <n v="2085"/>
    <x v="1"/>
    <n v="2.5677339901477834E-2"/>
  </r>
  <r>
    <n v="7.5"/>
    <n v="2467"/>
    <n v="83334"/>
    <n v="0"/>
    <n v="0"/>
    <n v="0.15"/>
    <n v="676"/>
    <n v="1791"/>
    <x v="1"/>
    <n v="2.1491828065375477E-2"/>
  </r>
  <r>
    <n v="8"/>
    <n v="5746"/>
    <n v="91928"/>
    <n v="0"/>
    <n v="0"/>
    <n v="0.17"/>
    <n v="3104"/>
    <n v="2642"/>
    <x v="0"/>
    <n v="2.8739883386998521E-2"/>
  </r>
  <r>
    <n v="7.875"/>
    <n v="5338"/>
    <n v="119433"/>
    <n v="0"/>
    <n v="0"/>
    <n v="0.12"/>
    <n v="1248"/>
    <n v="4090"/>
    <x v="3"/>
    <n v="3.424514162752338E-2"/>
  </r>
  <r>
    <n v="7.75"/>
    <n v="5841"/>
    <n v="97531"/>
    <n v="0"/>
    <n v="0"/>
    <n v="0.21"/>
    <n v="2428"/>
    <n v="3413"/>
    <x v="3"/>
    <n v="3.4994001907085952E-2"/>
  </r>
  <r>
    <n v="7.5"/>
    <n v="2437"/>
    <n v="94158"/>
    <n v="0"/>
    <n v="0"/>
    <n v="0.15"/>
    <n v="432"/>
    <n v="2005"/>
    <x v="1"/>
    <n v="2.1293995199558189E-2"/>
  </r>
  <r>
    <n v="7.875"/>
    <n v="4423"/>
    <n v="88568"/>
    <n v="0"/>
    <n v="0"/>
    <n v="0.11"/>
    <n v="1213"/>
    <n v="3210"/>
    <x v="3"/>
    <n v="3.624333845181104E-2"/>
  </r>
  <r>
    <n v="8"/>
    <n v="5883"/>
    <n v="116150"/>
    <n v="0"/>
    <n v="0"/>
    <n v="0.15"/>
    <n v="657"/>
    <n v="5226"/>
    <x v="0"/>
    <n v="4.4993542832544121E-2"/>
  </r>
  <r>
    <n v="7.5"/>
    <n v="2650"/>
    <n v="61200"/>
    <n v="0"/>
    <n v="1"/>
    <n v="0.04"/>
    <n v="1273"/>
    <n v="1377"/>
    <x v="1"/>
    <n v="2.2499999999999999E-2"/>
  </r>
  <r>
    <n v="7.625"/>
    <n v="2179"/>
    <n v="56600"/>
    <n v="0"/>
    <n v="0"/>
    <n v="0.08"/>
    <n v="481"/>
    <n v="1698"/>
    <x v="3"/>
    <n v="0.03"/>
  </r>
  <r>
    <n v="7.625"/>
    <n v="2649"/>
    <n v="73841"/>
    <n v="0"/>
    <n v="0"/>
    <n v="0.23"/>
    <n v="711"/>
    <n v="1938"/>
    <x v="3"/>
    <n v="2.6245581722891077E-2"/>
  </r>
  <r>
    <n v="7.5"/>
    <n v="5063"/>
    <n v="100076"/>
    <n v="0"/>
    <n v="0"/>
    <n v="0.14000000000000001"/>
    <n v="2687"/>
    <n v="2376"/>
    <x v="1"/>
    <n v="2.3741956113353852E-2"/>
  </r>
  <r>
    <n v="7.375"/>
    <n v="3098"/>
    <n v="123068"/>
    <n v="0"/>
    <n v="0"/>
    <n v="0.23"/>
    <n v="1560"/>
    <n v="1538"/>
    <x v="2"/>
    <n v="1.2497156043813176E-2"/>
  </r>
  <r>
    <n v="7.875"/>
    <n v="3378"/>
    <n v="64122"/>
    <n v="0"/>
    <n v="0"/>
    <n v="0.11"/>
    <n v="1154"/>
    <n v="2224"/>
    <x v="3"/>
    <n v="3.4683883846417768E-2"/>
  </r>
  <r>
    <n v="7.5"/>
    <n v="3180"/>
    <n v="72150"/>
    <n v="0"/>
    <n v="0"/>
    <n v="0.15"/>
    <n v="1287"/>
    <n v="1893"/>
    <x v="1"/>
    <n v="2.6237006237006238E-2"/>
  </r>
  <r>
    <n v="7.5"/>
    <n v="4011"/>
    <n v="76119"/>
    <n v="0"/>
    <n v="0"/>
    <n v="0.14000000000000001"/>
    <n v="2266"/>
    <n v="1745"/>
    <x v="1"/>
    <n v="2.2924631169615996E-2"/>
  </r>
  <r>
    <n v="7.5"/>
    <n v="3013"/>
    <n v="98455"/>
    <n v="0"/>
    <n v="0"/>
    <n v="0.28999999999999998"/>
    <n v="258"/>
    <n v="2755"/>
    <x v="1"/>
    <n v="2.7982326951399118E-2"/>
  </r>
  <r>
    <n v="7.5"/>
    <n v="2821"/>
    <n v="96650"/>
    <n v="0"/>
    <n v="0"/>
    <n v="0.17"/>
    <n v="164"/>
    <n v="2657"/>
    <x v="1"/>
    <n v="2.7490946714950854E-2"/>
  </r>
  <r>
    <n v="7.75"/>
    <n v="4581"/>
    <n v="79700"/>
    <n v="0"/>
    <n v="0"/>
    <n v="0.1"/>
    <n v="1493"/>
    <n v="3088"/>
    <x v="3"/>
    <n v="3.8745294855708906E-2"/>
  </r>
  <r>
    <n v="7.375"/>
    <n v="3255"/>
    <n v="113881"/>
    <n v="0"/>
    <n v="0"/>
    <n v="0.25"/>
    <n v="758"/>
    <n v="2497"/>
    <x v="2"/>
    <n v="2.1926396852855173E-2"/>
  </r>
  <r>
    <n v="7.5"/>
    <n v="1346"/>
    <n v="75822"/>
    <n v="0"/>
    <n v="0"/>
    <n v="0.11"/>
    <n v="473"/>
    <n v="873"/>
    <x v="1"/>
    <n v="1.1513808657117987E-2"/>
  </r>
  <r>
    <n v="7.375"/>
    <n v="3027"/>
    <n v="133980"/>
    <n v="0"/>
    <n v="0"/>
    <n v="0.19"/>
    <n v="348"/>
    <n v="2679"/>
    <x v="2"/>
    <n v="1.999552171965965E-2"/>
  </r>
  <r>
    <n v="7.5"/>
    <n v="2364"/>
    <n v="69280"/>
    <n v="0"/>
    <n v="0"/>
    <n v="0.22"/>
    <n v="473"/>
    <n v="1891"/>
    <x v="1"/>
    <n v="2.7295034642032333E-2"/>
  </r>
  <r>
    <n v="7.5"/>
    <n v="1844"/>
    <n v="67497"/>
    <n v="0"/>
    <n v="0"/>
    <n v="0.12"/>
    <n v="432"/>
    <n v="1412"/>
    <x v="1"/>
    <n v="2.091944827177504E-2"/>
  </r>
  <r>
    <n v="7.5"/>
    <n v="1168"/>
    <n v="60459"/>
    <n v="0"/>
    <n v="0"/>
    <n v="0.12"/>
    <n v="573"/>
    <n v="595"/>
    <x v="1"/>
    <n v="9.8413801088340861E-3"/>
  </r>
  <r>
    <n v="7"/>
    <n v="3345"/>
    <n v="141048"/>
    <n v="0"/>
    <n v="0"/>
    <n v="0.19"/>
    <n v="726"/>
    <n v="2619"/>
    <x v="2"/>
    <n v="1.8568147013782541E-2"/>
  </r>
  <r>
    <n v="7"/>
    <n v="4182"/>
    <n v="133980"/>
    <n v="0"/>
    <n v="0"/>
    <n v="0.54"/>
    <n v="1972"/>
    <n v="2210"/>
    <x v="2"/>
    <n v="1.6494999253619944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415">
  <r>
    <n v="0.57500227191989628"/>
    <n v="7"/>
    <x v="0"/>
  </r>
  <r>
    <n v="0.78754481577211988"/>
    <n v="7"/>
    <x v="0"/>
  </r>
  <r>
    <n v="0.84360407257138481"/>
    <n v="7"/>
    <x v="0"/>
  </r>
  <r>
    <n v="0.24963140363057673"/>
    <n v="7"/>
    <x v="0"/>
  </r>
  <r>
    <n v="0.12406005519406538"/>
    <n v="7"/>
    <x v="0"/>
  </r>
  <r>
    <n v="1.3127738604332593"/>
    <n v="7"/>
    <x v="0"/>
  </r>
  <r>
    <n v="1.1248475673857281"/>
    <n v="7"/>
    <x v="0"/>
  </r>
  <r>
    <n v="0.24984112889887092"/>
    <n v="7"/>
    <x v="0"/>
  </r>
  <r>
    <n v="1.4991891256174406"/>
    <n v="7"/>
    <x v="0"/>
  </r>
  <r>
    <n v="0.62443026435733817"/>
    <n v="7"/>
    <x v="0"/>
  </r>
  <r>
    <n v="0.74934375190769797"/>
    <n v="7"/>
    <x v="0"/>
  </r>
  <r>
    <n v="1.3749828307874705"/>
    <n v="7"/>
    <x v="0"/>
  </r>
  <r>
    <n v="1.3743421530668383"/>
    <n v="7"/>
    <x v="0"/>
  </r>
  <r>
    <n v="0.62470117023694749"/>
    <n v="7"/>
    <x v="0"/>
  </r>
  <r>
    <n v="1.374250675860988"/>
    <n v="7"/>
    <x v="0"/>
  </r>
  <r>
    <n v="1"/>
    <n v="7"/>
    <x v="0"/>
  </r>
  <r>
    <n v="0.87398982340616582"/>
    <n v="7"/>
    <x v="0"/>
  </r>
  <r>
    <n v="0.98503740648379057"/>
    <n v="7"/>
    <x v="0"/>
  </r>
  <r>
    <n v="1.1249962223095289"/>
    <n v="7"/>
    <x v="0"/>
  </r>
  <r>
    <n v="0.9854469854469855"/>
    <n v="7"/>
    <x v="0"/>
  </r>
  <r>
    <n v="1.39953466948542"/>
    <n v="7"/>
    <x v="0"/>
  </r>
  <r>
    <n v="1.6988463710436443"/>
    <n v="7"/>
    <x v="0"/>
  </r>
  <r>
    <n v="0.62465085572088774"/>
    <n v="7"/>
    <x v="0"/>
  </r>
  <r>
    <n v="1.3438003496623359"/>
    <n v="7"/>
    <x v="0"/>
  </r>
  <r>
    <n v="0.99978506701055947"/>
    <n v="7"/>
    <x v="0"/>
  </r>
  <r>
    <n v="0.87468484583855655"/>
    <n v="7"/>
    <x v="0"/>
  </r>
  <r>
    <n v="0.49943597394563516"/>
    <n v="7"/>
    <x v="0"/>
  </r>
  <r>
    <n v="1.4997446255281608"/>
    <n v="7"/>
    <x v="0"/>
  </r>
  <r>
    <n v="1.4999663684670748"/>
    <n v="7"/>
    <x v="0"/>
  </r>
  <r>
    <n v="1.2495243893158816"/>
    <n v="7"/>
    <x v="0"/>
  </r>
  <r>
    <n v="0.99968472492249483"/>
    <n v="7"/>
    <x v="0"/>
  </r>
  <r>
    <n v="0.45436832024675183"/>
    <n v="7"/>
    <x v="0"/>
  </r>
  <r>
    <n v="0.95969289827255277"/>
    <n v="7"/>
    <x v="0"/>
  </r>
  <r>
    <n v="0.85964819961825301"/>
    <n v="7"/>
    <x v="0"/>
  </r>
  <r>
    <n v="1.061448083598187"/>
    <n v="7"/>
    <x v="0"/>
  </r>
  <r>
    <n v="0.7496684158929704"/>
    <n v="7"/>
    <x v="0"/>
  </r>
  <r>
    <n v="0.99940886699507392"/>
    <n v="7"/>
    <x v="0"/>
  </r>
  <r>
    <n v="1.5206366940661795"/>
    <n v="7"/>
    <x v="0"/>
  </r>
  <r>
    <n v="0.952802497320971"/>
    <n v="7"/>
    <x v="0"/>
  </r>
  <r>
    <n v="0.21405355583583971"/>
    <n v="7"/>
    <x v="0"/>
  </r>
  <r>
    <n v="1.3862886445116696"/>
    <n v="7"/>
    <x v="0"/>
  </r>
  <r>
    <n v="1.3749593722431166"/>
    <n v="7"/>
    <x v="0"/>
  </r>
  <r>
    <n v="1.7498441013624597"/>
    <n v="7"/>
    <x v="0"/>
  </r>
  <r>
    <n v="0.79300291545189505"/>
    <n v="7"/>
    <x v="0"/>
  </r>
  <r>
    <n v="0.99996723567379842"/>
    <n v="7"/>
    <x v="0"/>
  </r>
  <r>
    <n v="1.499233216599144"/>
    <n v="7"/>
    <x v="0"/>
  </r>
  <r>
    <n v="1.4991620537301305"/>
    <n v="7"/>
    <x v="0"/>
  </r>
  <r>
    <n v="0.37462387161484456"/>
    <n v="7"/>
    <x v="0"/>
  </r>
  <r>
    <n v="1.3300678221552373"/>
    <n v="7"/>
    <x v="0"/>
  </r>
  <r>
    <n v="0.49942999837142393"/>
    <n v="7"/>
    <x v="0"/>
  </r>
  <r>
    <n v="0.62443671945410073"/>
    <n v="7"/>
    <x v="0"/>
  </r>
  <r>
    <n v="1.9244066803398769"/>
    <n v="7"/>
    <x v="0"/>
  </r>
  <r>
    <n v="0.99923560052641114"/>
    <n v="7"/>
    <x v="0"/>
  </r>
  <r>
    <n v="1.4990080913001806"/>
    <n v="7"/>
    <x v="0"/>
  </r>
  <r>
    <n v="1.3743578709555957"/>
    <n v="7"/>
    <x v="0"/>
  </r>
  <r>
    <n v="0.87438423645320196"/>
    <n v="7"/>
    <x v="0"/>
  </r>
  <r>
    <n v="0.24996256321057905"/>
    <n v="7"/>
    <x v="0"/>
  </r>
  <r>
    <n v="1"/>
    <n v="7"/>
    <x v="0"/>
  </r>
  <r>
    <n v="0.37372711409745552"/>
    <n v="7"/>
    <x v="0"/>
  </r>
  <r>
    <n v="1.4898013178284808"/>
    <n v="7"/>
    <x v="0"/>
  </r>
  <r>
    <n v="0.76834834978371536"/>
    <n v="7"/>
    <x v="0"/>
  </r>
  <r>
    <n v="0.12491350964099612"/>
    <n v="7"/>
    <x v="0"/>
  </r>
  <r>
    <n v="0.34352059059116918"/>
    <n v="7"/>
    <x v="0"/>
  </r>
  <r>
    <n v="1.4423583824780166"/>
    <n v="7"/>
    <x v="0"/>
  </r>
  <r>
    <n v="0.87471464412449429"/>
    <n v="7"/>
    <x v="0"/>
  </r>
  <r>
    <n v="0.9022428723584891"/>
    <n v="7"/>
    <x v="0"/>
  </r>
  <r>
    <n v="0.37452655188709189"/>
    <n v="7"/>
    <x v="0"/>
  </r>
  <r>
    <n v="1.2415256572782891"/>
    <n v="7"/>
    <x v="0"/>
  </r>
  <r>
    <n v="2.1560225194535088"/>
    <n v="7"/>
    <x v="0"/>
  </r>
  <r>
    <n v="2.3497422095219109"/>
    <n v="7"/>
    <x v="0"/>
  </r>
  <r>
    <n v="2.2488284624715296"/>
    <n v="7"/>
    <x v="0"/>
  </r>
  <r>
    <n v="2.0810810810810811"/>
    <n v="7"/>
    <x v="0"/>
  </r>
  <r>
    <n v="2.3493707539815123"/>
    <n v="7"/>
    <x v="0"/>
  </r>
  <r>
    <n v="2.0312794169064845"/>
    <n v="7"/>
    <x v="0"/>
  </r>
  <r>
    <n v="0.62412163732335924"/>
    <n v="7"/>
    <x v="0"/>
  </r>
  <r>
    <n v="0.32467532467532467"/>
    <n v="7"/>
    <x v="0"/>
  </r>
  <r>
    <n v="0.99861230655729061"/>
    <n v="7"/>
    <x v="0"/>
  </r>
  <r>
    <n v="0.48717209570481407"/>
    <n v="7"/>
    <x v="0"/>
  </r>
  <r>
    <n v="1.6249232160035234"/>
    <n v="7"/>
    <x v="0"/>
  </r>
  <r>
    <n v="1"/>
    <n v="7"/>
    <x v="0"/>
  </r>
  <r>
    <n v="2.0818853028733297"/>
    <n v="7"/>
    <x v="0"/>
  </r>
  <r>
    <n v="0.37472106437623681"/>
    <n v="7"/>
    <x v="0"/>
  </r>
  <r>
    <n v="0.38781163434903049"/>
    <n v="7"/>
    <x v="0"/>
  </r>
  <r>
    <n v="0.74952103777586032"/>
    <n v="7"/>
    <x v="0"/>
  </r>
  <r>
    <n v="1.0673564346132691"/>
    <n v="7"/>
    <x v="0"/>
  </r>
  <r>
    <n v="1.9891304347826086"/>
    <n v="7"/>
    <x v="0"/>
  </r>
  <r>
    <n v="2.1095100864553316"/>
    <n v="7"/>
    <x v="0"/>
  </r>
  <r>
    <n v="2.0594059405940595"/>
    <n v="7"/>
    <x v="0"/>
  </r>
  <r>
    <n v="2.3367416496250852"/>
    <n v="7"/>
    <x v="0"/>
  </r>
  <r>
    <n v="1.1242053031477748"/>
    <n v="7"/>
    <x v="0"/>
  </r>
  <r>
    <n v="1.464537617554859"/>
    <n v="7"/>
    <x v="0"/>
  </r>
  <r>
    <n v="0.84595742014318609"/>
    <n v="7"/>
    <x v="0"/>
  </r>
  <r>
    <n v="0.32869214383455359"/>
    <n v="7"/>
    <x v="0"/>
  </r>
  <r>
    <n v="0.62490100934471782"/>
    <n v="7"/>
    <x v="0"/>
  </r>
  <r>
    <n v="0.36300662736870148"/>
    <n v="7"/>
    <x v="0"/>
  </r>
  <r>
    <n v="0.87485272409636927"/>
    <n v="7"/>
    <x v="0"/>
  </r>
  <r>
    <n v="1.25"/>
    <n v="7"/>
    <x v="0"/>
  </r>
  <r>
    <n v="1.4989701277517828"/>
    <n v="7"/>
    <x v="0"/>
  </r>
  <r>
    <n v="0.71976569077348129"/>
    <n v="7"/>
    <x v="0"/>
  </r>
  <r>
    <n v="2"/>
    <n v="7"/>
    <x v="0"/>
  </r>
  <r>
    <n v="0.87468499427262314"/>
    <n v="7"/>
    <x v="0"/>
  </r>
  <r>
    <n v="0.87469853496994354"/>
    <n v="7"/>
    <x v="0"/>
  </r>
  <r>
    <n v="0.6249040086008294"/>
    <n v="7"/>
    <x v="0"/>
  </r>
  <r>
    <n v="1.499519528020083"/>
    <n v="7"/>
    <x v="0"/>
  </r>
  <r>
    <n v="1.4992515498013277"/>
    <n v="7"/>
    <x v="0"/>
  </r>
  <r>
    <n v="0.65557705666368959"/>
    <n v="7"/>
    <x v="0"/>
  </r>
  <r>
    <n v="0.5"/>
    <n v="7"/>
    <x v="0"/>
  </r>
  <r>
    <n v="1.1249652700993984"/>
    <n v="7"/>
    <x v="0"/>
  </r>
  <r>
    <n v="0.62492941309340055"/>
    <n v="7"/>
    <x v="0"/>
  </r>
  <r>
    <n v="1.124497071263999"/>
    <n v="7"/>
    <x v="0"/>
  </r>
  <r>
    <n v="2.2494816862474085"/>
    <n v="7"/>
    <x v="0"/>
  </r>
  <r>
    <n v="0.74980632964471261"/>
    <n v="7"/>
    <x v="0"/>
  </r>
  <r>
    <n v="2.0796470087575871"/>
    <n v="7"/>
    <x v="0"/>
  </r>
  <r>
    <n v="1.5998007574148274"/>
    <n v="7"/>
    <x v="0"/>
  </r>
  <r>
    <n v="2.3496201296438279"/>
    <n v="7"/>
    <x v="0"/>
  </r>
  <r>
    <n v="0.6242006088883284"/>
    <n v="7"/>
    <x v="0"/>
  </r>
  <r>
    <n v="2.6965854243487124"/>
    <n v="7"/>
    <x v="0"/>
  </r>
  <r>
    <n v="2.3495193081374905"/>
    <n v="7"/>
    <x v="0"/>
  </r>
  <r>
    <n v="1.3735710610500884"/>
    <n v="7"/>
    <x v="0"/>
  </r>
  <r>
    <n v="0.47049209036250073"/>
    <n v="7"/>
    <x v="0"/>
  </r>
  <r>
    <n v="0.62449826412419074"/>
    <n v="7"/>
    <x v="0"/>
  </r>
  <r>
    <n v="0.47432122996401699"/>
    <n v="7"/>
    <x v="0"/>
  </r>
  <r>
    <n v="1.3595235368228153"/>
    <n v="7"/>
    <x v="0"/>
  </r>
  <r>
    <n v="1.2499830717352149"/>
    <n v="7"/>
    <x v="0"/>
  </r>
  <r>
    <n v="1.9994837662936265"/>
    <n v="7"/>
    <x v="0"/>
  </r>
  <r>
    <n v="2.1312915598282967"/>
    <n v="7"/>
    <x v="0"/>
  </r>
  <r>
    <n v="0.8019154758285193"/>
    <n v="7"/>
    <x v="0"/>
  </r>
  <r>
    <n v="2.1791044776119404"/>
    <n v="7"/>
    <x v="0"/>
  </r>
  <r>
    <n v="0.24950871072445849"/>
    <n v="7"/>
    <x v="0"/>
  </r>
  <r>
    <n v="0.62477837253676904"/>
    <n v="7"/>
    <x v="0"/>
  </r>
  <r>
    <n v="0.62425819410207251"/>
    <n v="7"/>
    <x v="0"/>
  </r>
  <r>
    <n v="0.87447129795881573"/>
    <n v="7"/>
    <x v="0"/>
  </r>
  <r>
    <n v="0.99989466873316579"/>
    <n v="7"/>
    <x v="0"/>
  </r>
  <r>
    <n v="1.1876484560570071"/>
    <n v="7"/>
    <x v="0"/>
  </r>
  <r>
    <n v="1.2412976460260101"/>
    <n v="7"/>
    <x v="0"/>
  </r>
  <r>
    <n v="0.77929854576561164"/>
    <n v="7"/>
    <x v="0"/>
  </r>
  <r>
    <n v="0.67473348027529123"/>
    <n v="7"/>
    <x v="0"/>
  </r>
  <r>
    <n v="0.77793167128347185"/>
    <n v="7"/>
    <x v="0"/>
  </r>
  <r>
    <n v="1.2492822574030022"/>
    <n v="7"/>
    <x v="0"/>
  </r>
  <r>
    <n v="1.124333128355133"/>
    <n v="7"/>
    <x v="0"/>
  </r>
  <r>
    <n v="0.12479474548440066"/>
    <n v="7"/>
    <x v="0"/>
  </r>
  <r>
    <n v="0.12457390063532689"/>
    <n v="7"/>
    <x v="0"/>
  </r>
  <r>
    <n v="1.9453050524308866"/>
    <n v="7"/>
    <x v="0"/>
  </r>
  <r>
    <n v="0.49980223652511596"/>
    <n v="7"/>
    <x v="0"/>
  </r>
  <r>
    <n v="0.81883956057693807"/>
    <n v="7"/>
    <x v="0"/>
  </r>
  <r>
    <n v="1.7598529655629871"/>
    <n v="7"/>
    <x v="0"/>
  </r>
  <r>
    <n v="1.3937936398666106"/>
    <n v="7"/>
    <x v="0"/>
  </r>
  <r>
    <n v="0.87442518570923244"/>
    <n v="7"/>
    <x v="0"/>
  </r>
  <r>
    <n v="0.99976101330359279"/>
    <n v="7"/>
    <x v="0"/>
  </r>
  <r>
    <n v="1.0699629171817058"/>
    <n v="7"/>
    <x v="0"/>
  </r>
  <r>
    <n v="0.49914391015409615"/>
    <n v="7"/>
    <x v="0"/>
  </r>
  <r>
    <n v="1.6147783251231527"/>
    <n v="7"/>
    <x v="0"/>
  </r>
  <r>
    <n v="3.0405176119267923"/>
    <n v="7"/>
    <x v="0"/>
  </r>
  <r>
    <n v="0.49972068457671015"/>
    <n v="7"/>
    <x v="0"/>
  </r>
  <r>
    <n v="1.1244274809160306"/>
    <n v="7"/>
    <x v="0"/>
  </r>
  <r>
    <n v="1.3744883202196241"/>
    <n v="7"/>
    <x v="0"/>
  </r>
  <r>
    <n v="0.37440345927703217"/>
    <n v="7"/>
    <x v="0"/>
  </r>
  <r>
    <n v="1.749938747432104"/>
    <n v="7"/>
    <x v="0"/>
  </r>
  <r>
    <n v="0.1540436456996149"/>
    <n v="7"/>
    <x v="0"/>
  </r>
  <r>
    <n v="1.0795183279401623"/>
    <n v="7"/>
    <x v="0"/>
  </r>
  <r>
    <n v="0.71230094362243823"/>
    <n v="7"/>
    <x v="0"/>
  </r>
  <r>
    <n v="1.5433457500846597"/>
    <n v="7"/>
    <x v="0"/>
  </r>
  <r>
    <n v="0.59340992681909532"/>
    <n v="7"/>
    <x v="0"/>
  </r>
  <r>
    <n v="1.4999218383617321"/>
    <n v="7"/>
    <x v="0"/>
  </r>
  <r>
    <n v="1.0293705929461094"/>
    <n v="7"/>
    <x v="0"/>
  </r>
  <r>
    <n v="0.74969024962421149"/>
    <n v="7"/>
    <x v="0"/>
  </r>
  <r>
    <n v="0.87435609434912276"/>
    <n v="7"/>
    <x v="0"/>
  </r>
  <r>
    <n v="0.55604936230026669"/>
    <n v="7"/>
    <x v="0"/>
  </r>
  <r>
    <n v="0.37456175387209872"/>
    <n v="7"/>
    <x v="0"/>
  </r>
  <r>
    <n v="1.0608902603820012"/>
    <n v="7"/>
    <x v="0"/>
  </r>
  <r>
    <n v="1.5243146780349972"/>
    <n v="7"/>
    <x v="0"/>
  </r>
  <r>
    <n v="1.3997555982288807"/>
    <n v="7"/>
    <x v="0"/>
  </r>
  <r>
    <n v="1.0745724496893814"/>
    <n v="7"/>
    <x v="0"/>
  </r>
  <r>
    <n v="0.12451383642519377"/>
    <n v="7"/>
    <x v="0"/>
  </r>
  <r>
    <n v="0.87466618657544937"/>
    <n v="7"/>
    <x v="0"/>
  </r>
  <r>
    <n v="0.12426118620808886"/>
    <n v="7"/>
    <x v="0"/>
  </r>
  <r>
    <n v="0.2045177445363609"/>
    <n v="7"/>
    <x v="0"/>
  </r>
  <r>
    <n v="0.89945239024258983"/>
    <n v="7"/>
    <x v="0"/>
  </r>
  <r>
    <n v="2.2481510159399782"/>
    <n v="7"/>
    <x v="0"/>
  </r>
  <r>
    <n v="1.3743153815502653"/>
    <n v="7"/>
    <x v="0"/>
  </r>
  <r>
    <n v="1.3742905420042459"/>
    <n v="7"/>
    <x v="0"/>
  </r>
  <r>
    <n v="0.73311124708228526"/>
    <n v="7"/>
    <x v="0"/>
  </r>
  <r>
    <n v="1.0338001319744849"/>
    <n v="7"/>
    <x v="0"/>
  </r>
  <r>
    <n v="1.1559626677126476"/>
    <n v="7"/>
    <x v="0"/>
  </r>
  <r>
    <n v="1.8197033092430581"/>
    <n v="7"/>
    <x v="0"/>
  </r>
  <r>
    <n v="1.231492643679692"/>
    <n v="7"/>
    <x v="0"/>
  </r>
  <r>
    <n v="0.9999468819717412"/>
    <n v="7"/>
    <x v="0"/>
  </r>
  <r>
    <n v="1.2497238615204973"/>
    <n v="7"/>
    <x v="0"/>
  </r>
  <r>
    <n v="1.1246919905340458"/>
    <n v="7"/>
    <x v="0"/>
  </r>
  <r>
    <n v="0.99962798958370835"/>
    <n v="7"/>
    <x v="0"/>
  </r>
  <r>
    <n v="0.87476469936884071"/>
    <n v="7"/>
    <x v="0"/>
  </r>
  <r>
    <n v="1.3746789608858574"/>
    <n v="7"/>
    <x v="0"/>
  </r>
  <r>
    <n v="1.1499819573433612"/>
    <n v="7"/>
    <x v="0"/>
  </r>
  <r>
    <n v="1.6241388109211534"/>
    <n v="7"/>
    <x v="0"/>
  </r>
  <r>
    <n v="1.499364324802388"/>
    <n v="7"/>
    <x v="0"/>
  </r>
  <r>
    <n v="0.99831965997825445"/>
    <n v="7"/>
    <x v="0"/>
  </r>
  <r>
    <n v="1.4996649987882935"/>
    <n v="7"/>
    <x v="0"/>
  </r>
  <r>
    <n v="0.87450252056248345"/>
    <n v="7"/>
    <x v="0"/>
  </r>
  <r>
    <n v="0.46835541612433113"/>
    <n v="7"/>
    <x v="0"/>
  </r>
  <r>
    <n v="1.109625572865651"/>
    <n v="7"/>
    <x v="0"/>
  </r>
  <r>
    <n v="0.37453659032045095"/>
    <n v="7"/>
    <x v="0"/>
  </r>
  <r>
    <n v="0.99918887684566404"/>
    <n v="7"/>
    <x v="0"/>
  </r>
  <r>
    <n v="0.6241708144494208"/>
    <n v="7"/>
    <x v="0"/>
  </r>
  <r>
    <n v="0.87411511234225914"/>
    <n v="7"/>
    <x v="0"/>
  </r>
  <r>
    <n v="1.4025894897182025"/>
    <n v="7"/>
    <x v="0"/>
  </r>
  <r>
    <n v="1.1244327033800718"/>
    <n v="7"/>
    <x v="0"/>
  </r>
  <r>
    <n v="0.24933790677457832"/>
    <n v="7"/>
    <x v="0"/>
  </r>
  <r>
    <n v="0.718914597708318"/>
    <n v="7"/>
    <x v="0"/>
  </r>
  <r>
    <n v="1.4374759440619254"/>
    <n v="7"/>
    <x v="0"/>
  </r>
  <r>
    <n v="0.74980894291358446"/>
    <n v="7"/>
    <x v="0"/>
  </r>
  <r>
    <n v="0.12465533477409609"/>
    <n v="7"/>
    <x v="0"/>
  </r>
  <r>
    <n v="1.8568147013782541"/>
    <n v="7"/>
    <x v="0"/>
  </r>
  <r>
    <n v="1.6494999253619944"/>
    <n v="7"/>
    <x v="0"/>
  </r>
  <r>
    <n v="2.1969992205767732"/>
    <n v="7.1"/>
    <x v="0"/>
  </r>
  <r>
    <n v="2.1964163732856918"/>
    <n v="7.1"/>
    <x v="0"/>
  </r>
  <r>
    <n v="2.2493992518517909"/>
    <n v="7.125"/>
    <x v="0"/>
  </r>
  <r>
    <n v="0.12485990868678967"/>
    <n v="7.125"/>
    <x v="0"/>
  </r>
  <r>
    <n v="1.5694351042367183"/>
    <n v="7.125"/>
    <x v="0"/>
  </r>
  <r>
    <n v="0.40563362072448428"/>
    <n v="7.125"/>
    <x v="0"/>
  </r>
  <r>
    <n v="1.82895064664447"/>
    <n v="7.125"/>
    <x v="0"/>
  </r>
  <r>
    <n v="1.7873323005874959"/>
    <n v="7.125"/>
    <x v="0"/>
  </r>
  <r>
    <n v="1.8887586922278996"/>
    <n v="7.125"/>
    <x v="0"/>
  </r>
  <r>
    <n v="2.1249440214957458"/>
    <n v="7.125"/>
    <x v="0"/>
  </r>
  <r>
    <n v="0.87416995881314619"/>
    <n v="7.125"/>
    <x v="0"/>
  </r>
  <r>
    <n v="1.4993946028428786"/>
    <n v="7.125"/>
    <x v="0"/>
  </r>
  <r>
    <n v="1.6247795208720242"/>
    <n v="7.125"/>
    <x v="0"/>
  </r>
  <r>
    <n v="1.9995484517103839"/>
    <n v="7.125"/>
    <x v="0"/>
  </r>
  <r>
    <n v="0.49161235414007032"/>
    <n v="7.125"/>
    <x v="0"/>
  </r>
  <r>
    <n v="0.37488457987072943"/>
    <n v="7.125"/>
    <x v="0"/>
  </r>
  <r>
    <n v="0.61565601667884318"/>
    <n v="7.125"/>
    <x v="0"/>
  </r>
  <r>
    <n v="0.99968978595230706"/>
    <n v="7.125"/>
    <x v="0"/>
  </r>
  <r>
    <n v="1.0242932234692428"/>
    <n v="7.25"/>
    <x v="0"/>
  </r>
  <r>
    <n v="1.5743366202547717"/>
    <n v="7.25"/>
    <x v="0"/>
  </r>
  <r>
    <n v="0.82404328834995766"/>
    <n v="7.25"/>
    <x v="0"/>
  </r>
  <r>
    <n v="1.7493619799394622"/>
    <n v="7.25"/>
    <x v="0"/>
  </r>
  <r>
    <n v="0.79324601477976842"/>
    <n v="7.25"/>
    <x v="0"/>
  </r>
  <r>
    <n v="0.8828814751152434"/>
    <n v="7.25"/>
    <x v="0"/>
  </r>
  <r>
    <n v="1.4998886910062332"/>
    <n v="7.25"/>
    <x v="0"/>
  </r>
  <r>
    <n v="0.99968978595230706"/>
    <n v="7.25"/>
    <x v="0"/>
  </r>
  <r>
    <n v="0.99955814036805712"/>
    <n v="7.25"/>
    <x v="0"/>
  </r>
  <r>
    <n v="0.14914766496170415"/>
    <n v="7.25"/>
    <x v="0"/>
  </r>
  <r>
    <n v="0.87441985605703909"/>
    <n v="7.25"/>
    <x v="0"/>
  </r>
  <r>
    <n v="0.99357394985870739"/>
    <n v="7.25"/>
    <x v="0"/>
  </r>
  <r>
    <n v="0.49979537994026835"/>
    <n v="7.25"/>
    <x v="0"/>
  </r>
  <r>
    <n v="1.624132218365415"/>
    <n v="7.25"/>
    <x v="0"/>
  </r>
  <r>
    <n v="0.99927190597185689"/>
    <n v="7.25"/>
    <x v="0"/>
  </r>
  <r>
    <n v="0.98518518518518516"/>
    <n v="7.25"/>
    <x v="0"/>
  </r>
  <r>
    <n v="1.4991294007729223"/>
    <n v="7.25"/>
    <x v="0"/>
  </r>
  <r>
    <n v="1.1864479993088652"/>
    <n v="7.25"/>
    <x v="0"/>
  </r>
  <r>
    <n v="1.7495051384256624"/>
    <n v="7.25"/>
    <x v="0"/>
  </r>
  <r>
    <n v="1.3996778064065853"/>
    <n v="7.25"/>
    <x v="0"/>
  </r>
  <r>
    <n v="1.3748296462642176"/>
    <n v="7.25"/>
    <x v="0"/>
  </r>
  <r>
    <n v="0.99989617330931779"/>
    <n v="7.25"/>
    <x v="0"/>
  </r>
  <r>
    <n v="1.3749120337790288"/>
    <n v="7.25"/>
    <x v="0"/>
  </r>
  <r>
    <n v="0.98863636363636365"/>
    <n v="7.25"/>
    <x v="0"/>
  </r>
  <r>
    <n v="1.3745938390604295"/>
    <n v="7.25"/>
    <x v="0"/>
  </r>
  <r>
    <n v="1.4995880734105769"/>
    <n v="7.25"/>
    <x v="0"/>
  </r>
  <r>
    <n v="1.8749855681529546"/>
    <n v="7.25"/>
    <x v="0"/>
  </r>
  <r>
    <n v="1.8638438319250494"/>
    <n v="7.25"/>
    <x v="0"/>
  </r>
  <r>
    <n v="1.1111563826010022"/>
    <n v="7.25"/>
    <x v="0"/>
  </r>
  <r>
    <n v="0.99963004069552353"/>
    <n v="7.25"/>
    <x v="0"/>
  </r>
  <r>
    <n v="1.8747060272806684"/>
    <n v="7.25"/>
    <x v="0"/>
  </r>
  <r>
    <n v="1.3746822572445347"/>
    <n v="7.25"/>
    <x v="0"/>
  </r>
  <r>
    <n v="1.3172019357677078"/>
    <n v="7.25"/>
    <x v="0"/>
  </r>
  <r>
    <n v="0.64776669557675626"/>
    <n v="7.25"/>
    <x v="0"/>
  </r>
  <r>
    <n v="1.8747582608431861"/>
    <n v="7.25"/>
    <x v="0"/>
  </r>
  <r>
    <n v="0.99950673693501912"/>
    <n v="7.25"/>
    <x v="0"/>
  </r>
  <r>
    <n v="1.4995485353113964"/>
    <n v="7.25"/>
    <x v="0"/>
  </r>
  <r>
    <n v="1.7495816217860947"/>
    <n v="7.25"/>
    <x v="0"/>
  </r>
  <r>
    <n v="1.4996586142991839"/>
    <n v="7.25"/>
    <x v="0"/>
  </r>
  <r>
    <n v="2.249935414171305"/>
    <n v="7.25"/>
    <x v="0"/>
  </r>
  <r>
    <n v="2.2490264428335984"/>
    <n v="7.25"/>
    <x v="0"/>
  </r>
  <r>
    <n v="1.0567800621514272"/>
    <n v="7.25"/>
    <x v="0"/>
  </r>
  <r>
    <n v="1.4740601731339669"/>
    <n v="7.25"/>
    <x v="0"/>
  </r>
  <r>
    <n v="1.9984857566484746"/>
    <n v="7.25"/>
    <x v="0"/>
  </r>
  <r>
    <n v="0.37483978622040581"/>
    <n v="7.25"/>
    <x v="0"/>
  </r>
  <r>
    <n v="0.81598438063708323"/>
    <n v="7.25"/>
    <x v="0"/>
  </r>
  <r>
    <n v="1.1248181264223447"/>
    <n v="7.25"/>
    <x v="0"/>
  </r>
  <r>
    <n v="1.2494610351873723"/>
    <n v="7.25"/>
    <x v="0"/>
  </r>
  <r>
    <n v="1.9447672882878124"/>
    <n v="7.25"/>
    <x v="0"/>
  </r>
  <r>
    <n v="1.8308972507445791"/>
    <n v="7.25"/>
    <x v="0"/>
  </r>
  <r>
    <n v="2.3494520262285965"/>
    <n v="7.25"/>
    <x v="0"/>
  </r>
  <r>
    <n v="2.5182576634917635"/>
    <n v="7.25"/>
    <x v="0"/>
  </r>
  <r>
    <n v="0.78197631480628704"/>
    <n v="7.25"/>
    <x v="0"/>
  </r>
  <r>
    <n v="0.87391317249770017"/>
    <n v="7.25"/>
    <x v="0"/>
  </r>
  <r>
    <n v="1.4244352578692308"/>
    <n v="7.25"/>
    <x v="0"/>
  </r>
  <r>
    <n v="1.0682388652151071"/>
    <n v="7.25"/>
    <x v="0"/>
  </r>
  <r>
    <n v="2.5492551084527095"/>
    <n v="7.25"/>
    <x v="0"/>
  </r>
  <r>
    <n v="1.6247619766858523"/>
    <n v="7.25"/>
    <x v="0"/>
  </r>
  <r>
    <n v="0.24975348539265999"/>
    <n v="7.25"/>
    <x v="0"/>
  </r>
  <r>
    <n v="2.1245446903894649"/>
    <n v="7.25"/>
    <x v="0"/>
  </r>
  <r>
    <n v="1.9998938024048929"/>
    <n v="7.25"/>
    <x v="0"/>
  </r>
  <r>
    <n v="1.2499128483688384"/>
    <n v="7.25"/>
    <x v="0"/>
  </r>
  <r>
    <n v="2.2995180690723163"/>
    <n v="7.25"/>
    <x v="0"/>
  </r>
  <r>
    <n v="1.168633867009466"/>
    <n v="7.25"/>
    <x v="0"/>
  </r>
  <r>
    <n v="1.1245902214119172"/>
    <n v="7.25"/>
    <x v="0"/>
  </r>
  <r>
    <n v="1.8119775136390981"/>
    <n v="7.25"/>
    <x v="0"/>
  </r>
  <r>
    <n v="1.6243647155662622"/>
    <n v="7.25"/>
    <x v="0"/>
  </r>
  <r>
    <n v="1.8497274621739219"/>
    <n v="7.25"/>
    <x v="0"/>
  </r>
  <r>
    <n v="1.8749387675124913"/>
    <n v="7.25"/>
    <x v="0"/>
  </r>
  <r>
    <n v="1.9991283204110657"/>
    <n v="7.25"/>
    <x v="0"/>
  </r>
  <r>
    <n v="0.62492221807385284"/>
    <n v="7.25"/>
    <x v="0"/>
  </r>
  <r>
    <n v="1.8742322780045171"/>
    <n v="7.25"/>
    <x v="0"/>
  </r>
  <r>
    <n v="1.4052099597337497"/>
    <n v="7.25"/>
    <x v="0"/>
  </r>
  <r>
    <n v="0.99963372199499423"/>
    <n v="7.25"/>
    <x v="0"/>
  </r>
  <r>
    <n v="1.0873560765062313"/>
    <n v="7.25"/>
    <x v="0"/>
  </r>
  <r>
    <n v="1.2703388565457532"/>
    <n v="7.25"/>
    <x v="0"/>
  </r>
  <r>
    <n v="1.1803405572755419"/>
    <n v="7.25"/>
    <x v="0"/>
  </r>
  <r>
    <n v="1.2494351180812426"/>
    <n v="7.25"/>
    <x v="0"/>
  </r>
  <r>
    <n v="0.99989002126255588"/>
    <n v="7.25"/>
    <x v="0"/>
  </r>
  <r>
    <n v="1.3453354086619573"/>
    <n v="7.25"/>
    <x v="0"/>
  </r>
  <r>
    <n v="1.2499830717352149"/>
    <n v="7.25"/>
    <x v="0"/>
  </r>
  <r>
    <n v="1.7248330382653509"/>
    <n v="7.25"/>
    <x v="0"/>
  </r>
  <r>
    <n v="1.6242044058034815"/>
    <n v="7.25"/>
    <x v="0"/>
  </r>
  <r>
    <n v="1.62464078520305"/>
    <n v="7.25"/>
    <x v="0"/>
  </r>
  <r>
    <n v="0.49237282286082412"/>
    <n v="7.25"/>
    <x v="0"/>
  </r>
  <r>
    <n v="0.99980707468479413"/>
    <n v="7.25"/>
    <x v="0"/>
  </r>
  <r>
    <n v="1.0997807017543859"/>
    <n v="7.25"/>
    <x v="0"/>
  </r>
  <r>
    <n v="2.1664863029685741"/>
    <n v="7.25"/>
    <x v="0"/>
  </r>
  <r>
    <n v="0.78073794193623014"/>
    <n v="7.25"/>
    <x v="0"/>
  </r>
  <r>
    <n v="0.74913038994158843"/>
    <n v="7.25"/>
    <x v="0"/>
  </r>
  <r>
    <n v="0.95020313922252075"/>
    <n v="7.25"/>
    <x v="0"/>
  </r>
  <r>
    <n v="1.6249189293414432"/>
    <n v="7.25"/>
    <x v="0"/>
  </r>
  <r>
    <n v="1.7489351606015071"/>
    <n v="7.25"/>
    <x v="0"/>
  </r>
  <r>
    <n v="1.7493309037070781"/>
    <n v="7.25"/>
    <x v="0"/>
  </r>
  <r>
    <n v="2.1241686443409216"/>
    <n v="7.25"/>
    <x v="0"/>
  </r>
  <r>
    <n v="1.6244629481768753"/>
    <n v="7.25"/>
    <x v="0"/>
  </r>
  <r>
    <n v="1.3118957579080626"/>
    <n v="7.25"/>
    <x v="0"/>
  </r>
  <r>
    <n v="1.6247201074787281"/>
    <n v="7.25"/>
    <x v="0"/>
  </r>
  <r>
    <n v="1.9988895058300944"/>
    <n v="7.25"/>
    <x v="0"/>
  </r>
  <r>
    <n v="1.9987182286201237"/>
    <n v="7.25"/>
    <x v="0"/>
  </r>
  <r>
    <n v="1.124545952132159"/>
    <n v="7.25"/>
    <x v="0"/>
  </r>
  <r>
    <n v="1.9073469086978949"/>
    <n v="7.25"/>
    <x v="0"/>
  </r>
  <r>
    <n v="1.93695269376938"/>
    <n v="7.25"/>
    <x v="0"/>
  </r>
  <r>
    <n v="1.4999637251819786"/>
    <n v="7.25"/>
    <x v="0"/>
  </r>
  <r>
    <n v="1.4994206257242177"/>
    <n v="7.25"/>
    <x v="0"/>
  </r>
  <r>
    <n v="1.6246153846153846"/>
    <n v="7.25"/>
    <x v="0"/>
  </r>
  <r>
    <n v="0.75"/>
    <n v="7.25"/>
    <x v="0"/>
  </r>
  <r>
    <n v="1.6243144317238314"/>
    <n v="7.25"/>
    <x v="0"/>
  </r>
  <r>
    <n v="9.7275294070696697E-2"/>
    <n v="7.25"/>
    <x v="0"/>
  </r>
  <r>
    <n v="1.5936751573642929"/>
    <n v="7.25"/>
    <x v="0"/>
  </r>
  <r>
    <n v="1.4991782215078955"/>
    <n v="7.25"/>
    <x v="0"/>
  </r>
  <r>
    <n v="1.0063481456732375"/>
    <n v="7.25"/>
    <x v="0"/>
  </r>
  <r>
    <n v="2.0989102282167815"/>
    <n v="7.25"/>
    <x v="0"/>
  </r>
  <r>
    <n v="1.3740633563940898"/>
    <n v="7.25"/>
    <x v="0"/>
  </r>
  <r>
    <n v="1.4878221338059248"/>
    <n v="7.25"/>
    <x v="0"/>
  </r>
  <r>
    <n v="0.87923713668920755"/>
    <n v="7.25"/>
    <x v="0"/>
  </r>
  <r>
    <n v="1.4068005192265547"/>
    <n v="7.25"/>
    <x v="0"/>
  </r>
  <r>
    <n v="0.12415229348000213"/>
    <n v="7.25"/>
    <x v="0"/>
  </r>
  <r>
    <n v="2.2492513710844184"/>
    <n v="7.25"/>
    <x v="0"/>
  </r>
  <r>
    <n v="1.7496150191671309"/>
    <n v="7.25"/>
    <x v="0"/>
  </r>
  <r>
    <n v="1.2595917185464023"/>
    <n v="7.25"/>
    <x v="0"/>
  </r>
  <r>
    <n v="0.70352059030007918"/>
    <n v="7.25"/>
    <x v="0"/>
  </r>
  <r>
    <n v="1.6487838405437398"/>
    <n v="7.25"/>
    <x v="0"/>
  </r>
  <r>
    <n v="1.4778325123152709"/>
    <n v="7.25"/>
    <x v="0"/>
  </r>
  <r>
    <n v="1.7274884193876399"/>
    <n v="7.25"/>
    <x v="0"/>
  </r>
  <r>
    <n v="0.99993530917593132"/>
    <n v="7.25"/>
    <x v="0"/>
  </r>
  <r>
    <n v="0.24960290447016112"/>
    <n v="7.25"/>
    <x v="0"/>
  </r>
  <r>
    <n v="0.85629632845313164"/>
    <n v="7.25"/>
    <x v="0"/>
  </r>
  <r>
    <n v="1.499869782418259"/>
    <n v="7.25"/>
    <x v="0"/>
  </r>
  <r>
    <n v="1.7496252648989508"/>
    <n v="7.25"/>
    <x v="0"/>
  </r>
  <r>
    <n v="0.93550870290381904"/>
    <n v="7.25"/>
    <x v="0"/>
  </r>
  <r>
    <n v="1.3746188130424584"/>
    <n v="7.25"/>
    <x v="0"/>
  </r>
  <r>
    <n v="0.87412220941201135"/>
    <n v="7.25"/>
    <x v="0"/>
  </r>
  <r>
    <n v="0.9306730907818066"/>
    <n v="7.25"/>
    <x v="0"/>
  </r>
  <r>
    <n v="1.7498343490149599"/>
    <n v="7.25"/>
    <x v="0"/>
  </r>
  <r>
    <n v="2.3747583304901627"/>
    <n v="7.25"/>
    <x v="0"/>
  </r>
  <r>
    <n v="1.9999711923486878"/>
    <n v="7.25"/>
    <x v="0"/>
  </r>
  <r>
    <n v="0.87437780639771656"/>
    <n v="7.25"/>
    <x v="0"/>
  </r>
  <r>
    <n v="1.7496563175090607"/>
    <n v="7.25"/>
    <x v="0"/>
  </r>
  <r>
    <n v="0.92472680958547837"/>
    <n v="7.25"/>
    <x v="0"/>
  </r>
  <r>
    <n v="1.1246237000547346"/>
    <n v="7.25"/>
    <x v="0"/>
  </r>
  <r>
    <n v="1.3745875614766856"/>
    <n v="7.25"/>
    <x v="0"/>
  </r>
  <r>
    <n v="1.1249740210111359"/>
    <n v="7.25"/>
    <x v="0"/>
  </r>
  <r>
    <n v="1.124965317773275"/>
    <n v="7.25"/>
    <x v="0"/>
  </r>
  <r>
    <n v="1.2494820680447494"/>
    <n v="7.25"/>
    <x v="0"/>
  </r>
  <r>
    <n v="1.4992341652401118"/>
    <n v="7.25"/>
    <x v="0"/>
  </r>
  <r>
    <n v="1.6249367204162759"/>
    <n v="7.25"/>
    <x v="0"/>
  </r>
  <r>
    <n v="0.87448750820606191"/>
    <n v="7.25"/>
    <x v="0"/>
  </r>
  <r>
    <n v="1.6244552930768978"/>
    <n v="7.25"/>
    <x v="0"/>
  </r>
  <r>
    <n v="1.7495817732812873"/>
    <n v="7.25"/>
    <x v="0"/>
  </r>
  <r>
    <n v="1.998112444384522"/>
    <n v="7.25"/>
    <x v="0"/>
  </r>
  <r>
    <n v="0.87477467924928431"/>
    <n v="7.25"/>
    <x v="0"/>
  </r>
  <r>
    <n v="2.5504660605020875"/>
    <n v="7.25"/>
    <x v="0"/>
  </r>
  <r>
    <n v="1.3746291797394796"/>
    <n v="7.25"/>
    <x v="0"/>
  </r>
  <r>
    <n v="1.4656097517593838"/>
    <n v="7.25"/>
    <x v="0"/>
  </r>
  <r>
    <n v="0.87413067978778969"/>
    <n v="7.25"/>
    <x v="0"/>
  </r>
  <r>
    <n v="1.4995653981331016"/>
    <n v="7.25"/>
    <x v="0"/>
  </r>
  <r>
    <n v="1.7496679021635129"/>
    <n v="7.25"/>
    <x v="0"/>
  </r>
  <r>
    <n v="1.1726548518190687"/>
    <n v="7.25"/>
    <x v="0"/>
  </r>
  <r>
    <n v="0.99924135688739568"/>
    <n v="7.25"/>
    <x v="0"/>
  </r>
  <r>
    <n v="1.2904428784527544"/>
    <n v="7.25"/>
    <x v="0"/>
  </r>
  <r>
    <n v="1.4989629463534953"/>
    <n v="7.25"/>
    <x v="0"/>
  </r>
  <r>
    <n v="1.7493433329500934"/>
    <n v="7.25"/>
    <x v="0"/>
  </r>
  <r>
    <n v="1.9683381752347269"/>
    <n v="7.25"/>
    <x v="0"/>
  </r>
  <r>
    <n v="1.6246867594842793"/>
    <n v="7.25"/>
    <x v="0"/>
  </r>
  <r>
    <n v="2.2062930552969653"/>
    <n v="7.25"/>
    <x v="0"/>
  </r>
  <r>
    <n v="2.2724344154810541"/>
    <n v="7.25"/>
    <x v="0"/>
  </r>
  <r>
    <n v="0.76887371604827359"/>
    <n v="7.25"/>
    <x v="0"/>
  </r>
  <r>
    <n v="1.3746167315020956"/>
    <n v="7.25"/>
    <x v="0"/>
  </r>
  <r>
    <n v="1.8066549912434327"/>
    <n v="7.25"/>
    <x v="0"/>
  </r>
  <r>
    <n v="1.4999064896203478"/>
    <n v="7.25"/>
    <x v="0"/>
  </r>
  <r>
    <n v="0.49928214798465725"/>
    <n v="7.25"/>
    <x v="0"/>
  </r>
  <r>
    <n v="1.4841284707713145"/>
    <n v="7.25"/>
    <x v="0"/>
  </r>
  <r>
    <n v="0.96864801076821905"/>
    <n v="7.25"/>
    <x v="0"/>
  </r>
  <r>
    <n v="1.6555786907724341"/>
    <n v="7.25"/>
    <x v="0"/>
  </r>
  <r>
    <n v="1.3745737708882493"/>
    <n v="7.25"/>
    <x v="0"/>
  </r>
  <r>
    <n v="0.37465744236407889"/>
    <n v="7.25"/>
    <x v="0"/>
  </r>
  <r>
    <n v="1.0433979686057249"/>
    <n v="7.25"/>
    <x v="0"/>
  </r>
  <r>
    <n v="0.92959176274381838"/>
    <n v="7.25"/>
    <x v="0"/>
  </r>
  <r>
    <n v="1.8714011516314779"/>
    <n v="7.25"/>
    <x v="0"/>
  </r>
  <r>
    <n v="1.8749085588880761"/>
    <n v="7.25"/>
    <x v="0"/>
  </r>
  <r>
    <n v="2.1246973365617432"/>
    <n v="7.25"/>
    <x v="0"/>
  </r>
  <r>
    <n v="1.5446581679450198"/>
    <n v="7.25"/>
    <x v="0"/>
  </r>
  <r>
    <n v="1.9999475767345547"/>
    <n v="7.375"/>
    <x v="0"/>
  </r>
  <r>
    <n v="2.0077410274454608"/>
    <n v="7.375"/>
    <x v="0"/>
  </r>
  <r>
    <n v="2.1244442115010003"/>
    <n v="7.375"/>
    <x v="0"/>
  </r>
  <r>
    <n v="1.7491660832681299"/>
    <n v="7.375"/>
    <x v="0"/>
  </r>
  <r>
    <n v="2.1245020078408965"/>
    <n v="7.375"/>
    <x v="0"/>
  </r>
  <r>
    <n v="1.9442675466527721"/>
    <n v="7.375"/>
    <x v="0"/>
  </r>
  <r>
    <n v="2.2495749131017049"/>
    <n v="7.375"/>
    <x v="0"/>
  </r>
  <r>
    <n v="1.2483973277549092"/>
    <n v="7.375"/>
    <x v="0"/>
  </r>
  <r>
    <n v="1.6556692293722379"/>
    <n v="7.375"/>
    <x v="0"/>
  </r>
  <r>
    <n v="2.1246507190077013"/>
    <n v="7.375"/>
    <x v="0"/>
  </r>
  <r>
    <n v="3.0459770114942528"/>
    <n v="7.375"/>
    <x v="0"/>
  </r>
  <r>
    <n v="1.874988316373901"/>
    <n v="7.375"/>
    <x v="0"/>
  </r>
  <r>
    <n v="1.7494613727300707"/>
    <n v="7.375"/>
    <x v="0"/>
  </r>
  <r>
    <n v="2.6875492331217274"/>
    <n v="7.375"/>
    <x v="0"/>
  </r>
  <r>
    <n v="1.749403612404862"/>
    <n v="7.375"/>
    <x v="0"/>
  </r>
  <r>
    <n v="1.9998774155699739"/>
    <n v="7.375"/>
    <x v="0"/>
  </r>
  <r>
    <n v="1.9998788476682503"/>
    <n v="7.375"/>
    <x v="0"/>
  </r>
  <r>
    <n v="2.1244690674053555"/>
    <n v="7.375"/>
    <x v="0"/>
  </r>
  <r>
    <n v="1.9672146291668784"/>
    <n v="7.375"/>
    <x v="0"/>
  </r>
  <r>
    <n v="0.42460841668239291"/>
    <n v="7.375"/>
    <x v="0"/>
  </r>
  <r>
    <n v="2.3965844402277039"/>
    <n v="7.375"/>
    <x v="0"/>
  </r>
  <r>
    <n v="1.9990835147210448"/>
    <n v="7.375"/>
    <x v="0"/>
  </r>
  <r>
    <n v="2.3743703796082669"/>
    <n v="7.375"/>
    <x v="0"/>
  </r>
  <r>
    <n v="1.2497987192350093"/>
    <n v="7.375"/>
    <x v="0"/>
  </r>
  <r>
    <n v="2.5809081095371331"/>
    <n v="7.375"/>
    <x v="0"/>
  </r>
  <r>
    <n v="1.7647270567484385"/>
    <n v="7.375"/>
    <x v="0"/>
  </r>
  <r>
    <n v="0.87468881263396681"/>
    <n v="7.375"/>
    <x v="0"/>
  </r>
  <r>
    <n v="1.8737054398779025"/>
    <n v="7.375"/>
    <x v="0"/>
  </r>
  <r>
    <n v="1.4993954050785974"/>
    <n v="7.375"/>
    <x v="0"/>
  </r>
  <r>
    <n v="1.6246158003174924"/>
    <n v="7.375"/>
    <x v="0"/>
  </r>
  <r>
    <n v="2.3493728521717832"/>
    <n v="7.375"/>
    <x v="0"/>
  </r>
  <r>
    <n v="2.0290858725761773"/>
    <n v="7.375"/>
    <x v="0"/>
  </r>
  <r>
    <n v="1.7182641929092233"/>
    <n v="7.375"/>
    <x v="0"/>
  </r>
  <r>
    <n v="2.5496563239466918"/>
    <n v="7.375"/>
    <x v="0"/>
  </r>
  <r>
    <n v="1.1809854161476399"/>
    <n v="7.375"/>
    <x v="0"/>
  </r>
  <r>
    <n v="1.6867376372737974"/>
    <n v="7.375"/>
    <x v="0"/>
  </r>
  <r>
    <n v="1.637240221809027"/>
    <n v="7.375"/>
    <x v="0"/>
  </r>
  <r>
    <n v="0.87501604552650725"/>
    <n v="7.375"/>
    <x v="0"/>
  </r>
  <r>
    <n v="1.8860701807686464"/>
    <n v="7.375"/>
    <x v="0"/>
  </r>
  <r>
    <n v="2.434123222748815"/>
    <n v="7.375"/>
    <x v="0"/>
  </r>
  <r>
    <n v="2.309047747240645"/>
    <n v="7.375"/>
    <x v="0"/>
  </r>
  <r>
    <n v="1.4988985039812242"/>
    <n v="7.375"/>
    <x v="0"/>
  </r>
  <r>
    <n v="1.9740552735476593"/>
    <n v="7.375"/>
    <x v="0"/>
  </r>
  <r>
    <n v="1.5437302423603794"/>
    <n v="7.375"/>
    <x v="0"/>
  </r>
  <r>
    <n v="0.49992608619693324"/>
    <n v="7.375"/>
    <x v="0"/>
  </r>
  <r>
    <n v="2.0546903338286744"/>
    <n v="7.375"/>
    <x v="0"/>
  </r>
  <r>
    <n v="0.4987401164306195"/>
    <n v="7.375"/>
    <x v="0"/>
  </r>
  <r>
    <n v="1.7556945321016697"/>
    <n v="7.375"/>
    <x v="0"/>
  </r>
  <r>
    <n v="1.5793491745395554"/>
    <n v="7.375"/>
    <x v="0"/>
  </r>
  <r>
    <n v="1.5693791117732729"/>
    <n v="7.375"/>
    <x v="0"/>
  </r>
  <r>
    <n v="1.8196034372817538"/>
    <n v="7.375"/>
    <x v="0"/>
  </r>
  <r>
    <n v="1.6245630759453449"/>
    <n v="7.375"/>
    <x v="0"/>
  </r>
  <r>
    <n v="0.99973882004701242"/>
    <n v="7.375"/>
    <x v="0"/>
  </r>
  <r>
    <n v="1.0996195370883237"/>
    <n v="7.375"/>
    <x v="0"/>
  </r>
  <r>
    <n v="1.7257301165877872"/>
    <n v="7.375"/>
    <x v="0"/>
  </r>
  <r>
    <n v="1.4993330725797556"/>
    <n v="7.375"/>
    <x v="0"/>
  </r>
  <r>
    <n v="1.3742737249838606"/>
    <n v="7.375"/>
    <x v="0"/>
  </r>
  <r>
    <n v="1.7384067686901845"/>
    <n v="7.375"/>
    <x v="0"/>
  </r>
  <r>
    <n v="2.1249271205937506"/>
    <n v="7.375"/>
    <x v="0"/>
  </r>
  <r>
    <n v="0.49203751930123757"/>
    <n v="7.375"/>
    <x v="0"/>
  </r>
  <r>
    <n v="1.998593640128135"/>
    <n v="7.375"/>
    <x v="0"/>
  </r>
  <r>
    <n v="1.6308057334156727"/>
    <n v="7.375"/>
    <x v="0"/>
  </r>
  <r>
    <n v="1.4540478125133645"/>
    <n v="7.375"/>
    <x v="0"/>
  </r>
  <r>
    <n v="1.6496594437443892"/>
    <n v="7.375"/>
    <x v="0"/>
  </r>
  <r>
    <n v="1.6243953828203763"/>
    <n v="7.375"/>
    <x v="0"/>
  </r>
  <r>
    <n v="1.7498223169864962"/>
    <n v="7.375"/>
    <x v="0"/>
  </r>
  <r>
    <n v="1.619924155866004"/>
    <n v="7.375"/>
    <x v="0"/>
  </r>
  <r>
    <n v="2.8851330203442878"/>
    <n v="7.375"/>
    <x v="0"/>
  </r>
  <r>
    <n v="0.87432438570195758"/>
    <n v="7.375"/>
    <x v="0"/>
  </r>
  <r>
    <n v="1.8742669661405431"/>
    <n v="7.375"/>
    <x v="0"/>
  </r>
  <r>
    <n v="1.1238622872971904"/>
    <n v="7.375"/>
    <x v="0"/>
  </r>
  <r>
    <n v="1.6246431451173535"/>
    <n v="7.375"/>
    <x v="0"/>
  </r>
  <r>
    <n v="1.6249961432053563"/>
    <n v="7.375"/>
    <x v="0"/>
  </r>
  <r>
    <n v="2.1246736014833592"/>
    <n v="7.375"/>
    <x v="0"/>
  </r>
  <r>
    <n v="1.7490032163872709"/>
    <n v="7.375"/>
    <x v="0"/>
  </r>
  <r>
    <n v="1.4778927563499529"/>
    <n v="7.375"/>
    <x v="0"/>
  </r>
  <r>
    <n v="1.8748220749115458"/>
    <n v="7.375"/>
    <x v="0"/>
  </r>
  <r>
    <n v="2.2245158061817301"/>
    <n v="7.375"/>
    <x v="0"/>
  </r>
  <r>
    <n v="0.54995417048579287"/>
    <n v="7.375"/>
    <x v="0"/>
  </r>
  <r>
    <n v="1.8745612331774932"/>
    <n v="7.375"/>
    <x v="0"/>
  </r>
  <r>
    <n v="0.87411511234225914"/>
    <n v="7.375"/>
    <x v="0"/>
  </r>
  <r>
    <n v="1.4994111954481328"/>
    <n v="7.375"/>
    <x v="0"/>
  </r>
  <r>
    <n v="0.24914924647544967"/>
    <n v="7.375"/>
    <x v="0"/>
  </r>
  <r>
    <n v="2.4516213389121337"/>
    <n v="7.375"/>
    <x v="0"/>
  </r>
  <r>
    <n v="0.87480750958356546"/>
    <n v="7.375"/>
    <x v="0"/>
  </r>
  <r>
    <n v="0.74887395096039322"/>
    <n v="7.375"/>
    <x v="0"/>
  </r>
  <r>
    <n v="1.3497449478610228"/>
    <n v="7.375"/>
    <x v="0"/>
  </r>
  <r>
    <n v="1.1246537396121883"/>
    <n v="7.375"/>
    <x v="0"/>
  </r>
  <r>
    <n v="1.7411890488372981"/>
    <n v="7.375"/>
    <x v="0"/>
  </r>
  <r>
    <n v="1.649334718847419"/>
    <n v="7.375"/>
    <x v="0"/>
  </r>
  <r>
    <n v="0.62474463233646582"/>
    <n v="7.375"/>
    <x v="0"/>
  </r>
  <r>
    <n v="1.7496489901717247"/>
    <n v="7.375"/>
    <x v="0"/>
  </r>
  <r>
    <n v="1.7494331065759636"/>
    <n v="7.375"/>
    <x v="0"/>
  </r>
  <r>
    <n v="2.1497842840812713"/>
    <n v="7.375"/>
    <x v="0"/>
  </r>
  <r>
    <n v="1.6050181931825791"/>
    <n v="7.375"/>
    <x v="0"/>
  </r>
  <r>
    <n v="3.1249316944867433"/>
    <n v="7.375"/>
    <x v="0"/>
  </r>
  <r>
    <n v="0.74952016699589519"/>
    <n v="7.375"/>
    <x v="0"/>
  </r>
  <r>
    <n v="1.0247525873587426"/>
    <n v="7.375"/>
    <x v="0"/>
  </r>
  <r>
    <n v="0.74996598339989917"/>
    <n v="7.375"/>
    <x v="0"/>
  </r>
  <r>
    <n v="1.7887320281829291"/>
    <n v="7.375"/>
    <x v="0"/>
  </r>
  <r>
    <n v="1.4997436733932983"/>
    <n v="7.375"/>
    <x v="0"/>
  </r>
  <r>
    <n v="1.7498021140523539"/>
    <n v="7.375"/>
    <x v="0"/>
  </r>
  <r>
    <n v="1.7491408569087872"/>
    <n v="7.375"/>
    <x v="0"/>
  </r>
  <r>
    <n v="1.874938566888372"/>
    <n v="7.375"/>
    <x v="0"/>
  </r>
  <r>
    <n v="1.4991572784529406"/>
    <n v="7.375"/>
    <x v="0"/>
  </r>
  <r>
    <n v="1.4992360580595874"/>
    <n v="7.375"/>
    <x v="0"/>
  </r>
  <r>
    <n v="1.4745407211442183"/>
    <n v="7.375"/>
    <x v="0"/>
  </r>
  <r>
    <n v="1.749474589611886"/>
    <n v="7.375"/>
    <x v="0"/>
  </r>
  <r>
    <n v="1.9495380442460373"/>
    <n v="7.375"/>
    <x v="0"/>
  </r>
  <r>
    <n v="1.4689369347297931"/>
    <n v="7.375"/>
    <x v="0"/>
  </r>
  <r>
    <n v="1.7488673139158577"/>
    <n v="7.375"/>
    <x v="0"/>
  </r>
  <r>
    <n v="1.736685257326495"/>
    <n v="7.375"/>
    <x v="0"/>
  </r>
  <r>
    <n v="2.7149948695193986"/>
    <n v="7.375"/>
    <x v="0"/>
  </r>
  <r>
    <n v="1.249990396508939"/>
    <n v="7.375"/>
    <x v="0"/>
  </r>
  <r>
    <n v="1.2497156043813176"/>
    <n v="7.375"/>
    <x v="0"/>
  </r>
  <r>
    <n v="2.1926396852855174"/>
    <n v="7.375"/>
    <x v="0"/>
  </r>
  <r>
    <n v="1.999552171965965"/>
    <n v="7.375"/>
    <x v="0"/>
  </r>
  <r>
    <n v="1.3541543202560151"/>
    <n v="7.5"/>
    <x v="1"/>
  </r>
  <r>
    <n v="1.9741943685247569"/>
    <n v="7.5"/>
    <x v="1"/>
  </r>
  <r>
    <n v="2.3134586916123343"/>
    <n v="7.5"/>
    <x v="1"/>
  </r>
  <r>
    <n v="1.8741775081034773"/>
    <n v="7.5"/>
    <x v="1"/>
  </r>
  <r>
    <n v="2.0209851656587583"/>
    <n v="7.5"/>
    <x v="1"/>
  </r>
  <r>
    <n v="1.4996952915926975"/>
    <n v="7.5"/>
    <x v="1"/>
  </r>
  <r>
    <n v="2.8487555839183152"/>
    <n v="7.5"/>
    <x v="1"/>
  </r>
  <r>
    <n v="1.749523644552226"/>
    <n v="7.5"/>
    <x v="1"/>
  </r>
  <r>
    <n v="2.503174072836619"/>
    <n v="7.5"/>
    <x v="1"/>
  </r>
  <r>
    <n v="0.16798581911122104"/>
    <n v="7.5"/>
    <x v="1"/>
  </r>
  <r>
    <n v="2.3739663910376101"/>
    <n v="7.5"/>
    <x v="1"/>
  </r>
  <r>
    <n v="1.9993817483274083"/>
    <n v="7.5"/>
    <x v="1"/>
  </r>
  <r>
    <n v="1.9997074787922124"/>
    <n v="7.5"/>
    <x v="1"/>
  </r>
  <r>
    <n v="2.2988665022309673"/>
    <n v="7.5"/>
    <x v="1"/>
  </r>
  <r>
    <n v="2.1244066201941583"/>
    <n v="7.5"/>
    <x v="1"/>
  </r>
  <r>
    <n v="1.874168519795298"/>
    <n v="7.5"/>
    <x v="1"/>
  </r>
  <r>
    <n v="2.2491050037803912"/>
    <n v="7.5"/>
    <x v="1"/>
  </r>
  <r>
    <n v="1.9997671681175542"/>
    <n v="7.5"/>
    <x v="1"/>
  </r>
  <r>
    <n v="1.499513995828009"/>
    <n v="7.5"/>
    <x v="1"/>
  </r>
  <r>
    <n v="2.1280543668603369"/>
    <n v="7.5"/>
    <x v="1"/>
  </r>
  <r>
    <n v="1.7498143711735945"/>
    <n v="7.5"/>
    <x v="1"/>
  </r>
  <r>
    <n v="3.2078103207810322"/>
    <n v="7.5"/>
    <x v="1"/>
  </r>
  <r>
    <n v="1.9990811278621266"/>
    <n v="7.5"/>
    <x v="1"/>
  </r>
  <r>
    <n v="2.2497701141478323"/>
    <n v="7.5"/>
    <x v="1"/>
  </r>
  <r>
    <n v="2.7499027263760825"/>
    <n v="7.5"/>
    <x v="1"/>
  </r>
  <r>
    <n v="2.7499276096713481"/>
    <n v="7.5"/>
    <x v="1"/>
  </r>
  <r>
    <n v="2.1249433760243792"/>
    <n v="7.5"/>
    <x v="1"/>
  </r>
  <r>
    <n v="2.3746629244400417"/>
    <n v="7.5"/>
    <x v="1"/>
  </r>
  <r>
    <n v="1.8742799081911294"/>
    <n v="7.5"/>
    <x v="1"/>
  </r>
  <r>
    <n v="1.9545379431907901"/>
    <n v="7.5"/>
    <x v="1"/>
  </r>
  <r>
    <n v="1.749141930373779"/>
    <n v="7.5"/>
    <x v="1"/>
  </r>
  <r>
    <n v="2.999443634545365"/>
    <n v="7.5"/>
    <x v="1"/>
  </r>
  <r>
    <n v="1.7498980205618202"/>
    <n v="7.5"/>
    <x v="1"/>
  </r>
  <r>
    <n v="2.3749109840497247"/>
    <n v="7.5"/>
    <x v="1"/>
  </r>
  <r>
    <n v="2.8713995943204869"/>
    <n v="7.5"/>
    <x v="1"/>
  </r>
  <r>
    <n v="2.2488573373529124"/>
    <n v="7.5"/>
    <x v="1"/>
  </r>
  <r>
    <n v="2.6419199431654197"/>
    <n v="7.5"/>
    <x v="1"/>
  </r>
  <r>
    <n v="2.9999674976435791"/>
    <n v="7.5"/>
    <x v="1"/>
  </r>
  <r>
    <n v="0.87441882419579431"/>
    <n v="7.5"/>
    <x v="1"/>
  </r>
  <r>
    <n v="2.8439408895183327"/>
    <n v="7.5"/>
    <x v="1"/>
  </r>
  <r>
    <n v="2.2499516881539354"/>
    <n v="7.5"/>
    <x v="1"/>
  </r>
  <r>
    <n v="2.7991066038874806"/>
    <n v="7.5"/>
    <x v="1"/>
  </r>
  <r>
    <n v="2.4994799251092159"/>
    <n v="7.5"/>
    <x v="1"/>
  </r>
  <r>
    <n v="0.49981890619340819"/>
    <n v="7.5"/>
    <x v="1"/>
  </r>
  <r>
    <n v="1.7499190851224511"/>
    <n v="7.5"/>
    <x v="1"/>
  </r>
  <r>
    <n v="2.4992602091142238"/>
    <n v="7.5"/>
    <x v="1"/>
  </r>
  <r>
    <n v="2.5242214268622369"/>
    <n v="7.5"/>
    <x v="1"/>
  </r>
  <r>
    <n v="1.5247381596792793"/>
    <n v="7.5"/>
    <x v="1"/>
  </r>
  <r>
    <n v="1.7488397121140782"/>
    <n v="7.5"/>
    <x v="1"/>
  </r>
  <r>
    <n v="2.2816569554557899"/>
    <n v="7.5"/>
    <x v="1"/>
  </r>
  <r>
    <n v="1.8745274182080827"/>
    <n v="7.5"/>
    <x v="1"/>
  </r>
  <r>
    <n v="1.873617134259669"/>
    <n v="7.5"/>
    <x v="1"/>
  </r>
  <r>
    <n v="2.4996013649264919"/>
    <n v="7.5"/>
    <x v="1"/>
  </r>
  <r>
    <n v="2.4249594189341623"/>
    <n v="7.5"/>
    <x v="1"/>
  </r>
  <r>
    <n v="1.7241809932148358"/>
    <n v="7.5"/>
    <x v="1"/>
  </r>
  <r>
    <n v="1.2491984096447351"/>
    <n v="7.5"/>
    <x v="1"/>
  </r>
  <r>
    <n v="2.8995621237000546"/>
    <n v="7.5"/>
    <x v="1"/>
  </r>
  <r>
    <n v="2.1244938596945762"/>
    <n v="7.5"/>
    <x v="1"/>
  </r>
  <r>
    <n v="2.374146459973431"/>
    <n v="7.5"/>
    <x v="1"/>
  </r>
  <r>
    <n v="2.2498992582421682"/>
    <n v="7.5"/>
    <x v="1"/>
  </r>
  <r>
    <n v="1.8745926063879319"/>
    <n v="7.5"/>
    <x v="1"/>
  </r>
  <r>
    <n v="2.5249327212284314"/>
    <n v="7.5"/>
    <x v="1"/>
  </r>
  <r>
    <n v="2.1244900377499025"/>
    <n v="7.5"/>
    <x v="1"/>
  </r>
  <r>
    <n v="1.9998450161626002"/>
    <n v="7.5"/>
    <x v="1"/>
  </r>
  <r>
    <n v="0.9995643545186117"/>
    <n v="7.5"/>
    <x v="1"/>
  </r>
  <r>
    <n v="2.875"/>
    <n v="7.5"/>
    <x v="1"/>
  </r>
  <r>
    <n v="1.4999508535106976"/>
    <n v="7.5"/>
    <x v="1"/>
  </r>
  <r>
    <n v="2.4995888834073345"/>
    <n v="7.5"/>
    <x v="1"/>
  </r>
  <r>
    <n v="2.7497531690820161"/>
    <n v="7.5"/>
    <x v="1"/>
  </r>
  <r>
    <n v="2.2499230532471528"/>
    <n v="7.5"/>
    <x v="1"/>
  </r>
  <r>
    <n v="1.8997050974019152"/>
    <n v="7.5"/>
    <x v="1"/>
  </r>
  <r>
    <n v="2.7497548952234347"/>
    <n v="7.5"/>
    <x v="1"/>
  </r>
  <r>
    <n v="0.98458159857253968"/>
    <n v="7.5"/>
    <x v="1"/>
  </r>
  <r>
    <n v="1.1239939560270129"/>
    <n v="7.5"/>
    <x v="1"/>
  </r>
  <r>
    <n v="2.2497628162173995"/>
    <n v="7.5"/>
    <x v="1"/>
  </r>
  <r>
    <n v="1.3743406179351922"/>
    <n v="7.5"/>
    <x v="1"/>
  </r>
  <r>
    <n v="1.7888914440638579"/>
    <n v="7.5"/>
    <x v="1"/>
  </r>
  <r>
    <n v="2.4890965732087227"/>
    <n v="7.5"/>
    <x v="1"/>
  </r>
  <r>
    <n v="3.2289690069576218"/>
    <n v="7.5"/>
    <x v="1"/>
  </r>
  <r>
    <n v="1.7721086498490974"/>
    <n v="7.5"/>
    <x v="1"/>
  </r>
  <r>
    <n v="1.6745170046303688"/>
    <n v="7.5"/>
    <x v="1"/>
  </r>
  <r>
    <n v="2.6245659371719294"/>
    <n v="7.5"/>
    <x v="1"/>
  </r>
  <r>
    <n v="3.1245987823254744"/>
    <n v="7.5"/>
    <x v="1"/>
  </r>
  <r>
    <n v="2.7577353813465537"/>
    <n v="7.5"/>
    <x v="1"/>
  </r>
  <r>
    <n v="1.5662805190996407"/>
    <n v="7.5"/>
    <x v="1"/>
  </r>
  <r>
    <n v="2.2866549838033032"/>
    <n v="7.5"/>
    <x v="1"/>
  </r>
  <r>
    <n v="2.3280649295173004"/>
    <n v="7.5"/>
    <x v="1"/>
  </r>
  <r>
    <n v="1.7758905463578312"/>
    <n v="7.5"/>
    <x v="1"/>
  </r>
  <r>
    <n v="1.6247595326817497"/>
    <n v="7.5"/>
    <x v="1"/>
  </r>
  <r>
    <n v="1.7608765252036569"/>
    <n v="7.5"/>
    <x v="1"/>
  </r>
  <r>
    <n v="2.4742154169025365"/>
    <n v="7.5"/>
    <x v="1"/>
  </r>
  <r>
    <n v="2.2372229313103351"/>
    <n v="7.5"/>
    <x v="1"/>
  </r>
  <r>
    <n v="2.6434412304346839"/>
    <n v="7.5"/>
    <x v="1"/>
  </r>
  <r>
    <n v="2.7689663254941794"/>
    <n v="7.5"/>
    <x v="1"/>
  </r>
  <r>
    <n v="1.5188633023027927"/>
    <n v="7.5"/>
    <x v="1"/>
  </r>
  <r>
    <n v="2.6739249520679267"/>
    <n v="7.5"/>
    <x v="1"/>
  </r>
  <r>
    <n v="2.7494845488104498"/>
    <n v="7.5"/>
    <x v="1"/>
  </r>
  <r>
    <n v="2.7374956765284"/>
    <n v="7.5"/>
    <x v="1"/>
  </r>
  <r>
    <n v="2.0803841406099592"/>
    <n v="7.5"/>
    <x v="1"/>
  </r>
  <r>
    <n v="2.4241239933765981"/>
    <n v="7.5"/>
    <x v="1"/>
  </r>
  <r>
    <n v="2.5188394875659381"/>
    <n v="7.5"/>
    <x v="1"/>
  </r>
  <r>
    <n v="2.2379087281390837"/>
    <n v="7.5"/>
    <x v="1"/>
  </r>
  <r>
    <n v="2.8936376293964527"/>
    <n v="7.5"/>
    <x v="1"/>
  </r>
  <r>
    <n v="2.1242796730866145"/>
    <n v="7.5"/>
    <x v="1"/>
  </r>
  <r>
    <n v="2.0416963111484812"/>
    <n v="7.5"/>
    <x v="1"/>
  </r>
  <r>
    <n v="1.9557952641622691"/>
    <n v="7.5"/>
    <x v="1"/>
  </r>
  <r>
    <n v="2.7497531690820161"/>
    <n v="7.5"/>
    <x v="1"/>
  </r>
  <r>
    <n v="3.0498503072248231"/>
    <n v="7.5"/>
    <x v="1"/>
  </r>
  <r>
    <n v="2.7495821613468672"/>
    <n v="7.5"/>
    <x v="1"/>
  </r>
  <r>
    <n v="3.1241369787351561"/>
    <n v="7.5"/>
    <x v="1"/>
  </r>
  <r>
    <n v="2.8747695084153948"/>
    <n v="7.5"/>
    <x v="1"/>
  </r>
  <r>
    <n v="1.7487684729064039"/>
    <n v="7.5"/>
    <x v="1"/>
  </r>
  <r>
    <n v="2.7243857596523484"/>
    <n v="7.5"/>
    <x v="1"/>
  </r>
  <r>
    <n v="2.3622859500722098"/>
    <n v="7.5"/>
    <x v="1"/>
  </r>
  <r>
    <n v="2.1244567778417718"/>
    <n v="7.5"/>
    <x v="1"/>
  </r>
  <r>
    <n v="2.9249045396690709"/>
    <n v="7.5"/>
    <x v="1"/>
  </r>
  <r>
    <n v="2.8933772943222826"/>
    <n v="7.5"/>
    <x v="1"/>
  </r>
  <r>
    <n v="3.2490936347108668"/>
    <n v="7.5"/>
    <x v="1"/>
  </r>
  <r>
    <n v="2.1247276831412898"/>
    <n v="7.5"/>
    <x v="1"/>
  </r>
  <r>
    <n v="2.3743290365552641"/>
    <n v="7.5"/>
    <x v="1"/>
  </r>
  <r>
    <n v="1.8748623737770926"/>
    <n v="7.5"/>
    <x v="1"/>
  </r>
  <r>
    <n v="2.2485879174852652"/>
    <n v="7.5"/>
    <x v="1"/>
  </r>
  <r>
    <n v="1.8979974820058436"/>
    <n v="7.5"/>
    <x v="1"/>
  </r>
  <r>
    <n v="1.7492432690775848"/>
    <n v="7.5"/>
    <x v="1"/>
  </r>
  <r>
    <n v="2.8909620561230134"/>
    <n v="7.5"/>
    <x v="1"/>
  </r>
  <r>
    <n v="1.9988029233870968"/>
    <n v="7.5"/>
    <x v="1"/>
  </r>
  <r>
    <n v="2.8309843660232983"/>
    <n v="7.5"/>
    <x v="1"/>
  </r>
  <r>
    <n v="1.6246561403206194"/>
    <n v="7.5"/>
    <x v="1"/>
  </r>
  <r>
    <n v="2.8303874946168577"/>
    <n v="7.5"/>
    <x v="1"/>
  </r>
  <r>
    <n v="2.3747480210433158"/>
    <n v="7.5"/>
    <x v="1"/>
  </r>
  <r>
    <n v="3.0308799451700112"/>
    <n v="7.5"/>
    <x v="1"/>
  </r>
  <r>
    <n v="2.7499485141798008"/>
    <n v="7.5"/>
    <x v="1"/>
  </r>
  <r>
    <n v="2.6241428340022677"/>
    <n v="7.5"/>
    <x v="1"/>
  </r>
  <r>
    <n v="2.334395827296436"/>
    <n v="7.5"/>
    <x v="1"/>
  </r>
  <r>
    <n v="1.8111360391596982"/>
    <n v="7.5"/>
    <x v="1"/>
  </r>
  <r>
    <n v="3.0804432510116864"/>
    <n v="7.5"/>
    <x v="1"/>
  </r>
  <r>
    <n v="1.9992723905278476"/>
    <n v="7.5"/>
    <x v="1"/>
  </r>
  <r>
    <n v="1.9992037069980602"/>
    <n v="7.5"/>
    <x v="1"/>
  </r>
  <r>
    <n v="1.7496090516051881"/>
    <n v="7.5"/>
    <x v="1"/>
  </r>
  <r>
    <n v="2.7496422857062304"/>
    <n v="7.5"/>
    <x v="1"/>
  </r>
  <r>
    <n v="2.2488888888888887"/>
    <n v="7.5"/>
    <x v="1"/>
  </r>
  <r>
    <n v="3.0301364340232917"/>
    <n v="7.5"/>
    <x v="1"/>
  </r>
  <r>
    <n v="2.9989868287740626"/>
    <n v="7.5"/>
    <x v="1"/>
  </r>
  <r>
    <n v="1.4994725083778082"/>
    <n v="7.5"/>
    <x v="1"/>
  </r>
  <r>
    <n v="2.1247954695786384"/>
    <n v="7.5"/>
    <x v="1"/>
  </r>
  <r>
    <n v="2.7497387553638526"/>
    <n v="7.5"/>
    <x v="1"/>
  </r>
  <r>
    <n v="1.4992202042561755"/>
    <n v="7.5"/>
    <x v="1"/>
  </r>
  <r>
    <n v="2.9996666175638271"/>
    <n v="7.5"/>
    <x v="1"/>
  </r>
  <r>
    <n v="1.3806245168713036"/>
    <n v="7.5"/>
    <x v="1"/>
  </r>
  <r>
    <n v="2.6637697287653568"/>
    <n v="7.5"/>
    <x v="1"/>
  </r>
  <r>
    <n v="1.2499803462209713"/>
    <n v="7.5"/>
    <x v="1"/>
  </r>
  <r>
    <n v="2.4990477802700073"/>
    <n v="7.5"/>
    <x v="1"/>
  </r>
  <r>
    <n v="0.43389739995327259"/>
    <n v="7.5"/>
    <x v="1"/>
  </r>
  <r>
    <n v="2.3620058102816723"/>
    <n v="7.5"/>
    <x v="1"/>
  </r>
  <r>
    <n v="1.8749248346361997"/>
    <n v="7.5"/>
    <x v="1"/>
  </r>
  <r>
    <n v="2.4496432506445021"/>
    <n v="7.5"/>
    <x v="1"/>
  </r>
  <r>
    <n v="2.6246766204823957"/>
    <n v="7.5"/>
    <x v="1"/>
  </r>
  <r>
    <n v="3.2999452654625068"/>
    <n v="7.5"/>
    <x v="1"/>
  </r>
  <r>
    <n v="2.7998391474816526"/>
    <n v="7.5"/>
    <x v="1"/>
  </r>
  <r>
    <n v="2.249748834184103"/>
    <n v="7.5"/>
    <x v="1"/>
  </r>
  <r>
    <n v="2.49939102898702"/>
    <n v="7.5"/>
    <x v="1"/>
  </r>
  <r>
    <n v="2.0492271160125122"/>
    <n v="7.5"/>
    <x v="1"/>
  </r>
  <r>
    <n v="2.8748713071500132"/>
    <n v="7.5"/>
    <x v="1"/>
  </r>
  <r>
    <n v="2.8937287950093027"/>
    <n v="7.5"/>
    <x v="1"/>
  </r>
  <r>
    <n v="2.2496169382922413"/>
    <n v="7.5"/>
    <x v="1"/>
  </r>
  <r>
    <n v="1.8749182448439747"/>
    <n v="7.5"/>
    <x v="1"/>
  </r>
  <r>
    <n v="2.1247722073591562"/>
    <n v="7.5"/>
    <x v="1"/>
  </r>
  <r>
    <n v="1.697531733645834"/>
    <n v="7.5"/>
    <x v="1"/>
  </r>
  <r>
    <n v="2.3743649863227825"/>
    <n v="7.5"/>
    <x v="1"/>
  </r>
  <r>
    <n v="3.1754262503549513"/>
    <n v="7.5"/>
    <x v="1"/>
  </r>
  <r>
    <n v="1.7500037618309583"/>
    <n v="7.5"/>
    <x v="1"/>
  </r>
  <r>
    <n v="2.9998820016156702"/>
    <n v="7.5"/>
    <x v="1"/>
  </r>
  <r>
    <n v="3.5260193227837813"/>
    <n v="7.5"/>
    <x v="1"/>
  </r>
  <r>
    <n v="2.2189548352339048"/>
    <n v="7.5"/>
    <x v="1"/>
  </r>
  <r>
    <n v="2.6247145654981314"/>
    <n v="7.5"/>
    <x v="1"/>
  </r>
  <r>
    <n v="2.749650633543864"/>
    <n v="7.5"/>
    <x v="1"/>
  </r>
  <r>
    <n v="2.4995383194829177"/>
    <n v="7.5"/>
    <x v="1"/>
  </r>
  <r>
    <n v="2.1060898985016916"/>
    <n v="7.5"/>
    <x v="1"/>
  </r>
  <r>
    <n v="2.6439564721271327"/>
    <n v="7.5"/>
    <x v="1"/>
  </r>
  <r>
    <n v="2.6234673607781356"/>
    <n v="7.5"/>
    <x v="1"/>
  </r>
  <r>
    <n v="2.6837438423645321"/>
    <n v="7.5"/>
    <x v="1"/>
  </r>
  <r>
    <n v="2.2489325612680586"/>
    <n v="7.5"/>
    <x v="1"/>
  </r>
  <r>
    <n v="1.8738023774397585"/>
    <n v="7.5"/>
    <x v="1"/>
  </r>
  <r>
    <n v="2.6249190748043083"/>
    <n v="7.5"/>
    <x v="1"/>
  </r>
  <r>
    <n v="2.4987853126952175"/>
    <n v="7.5"/>
    <x v="1"/>
  </r>
  <r>
    <n v="2.4555160142348753"/>
    <n v="7.5"/>
    <x v="1"/>
  </r>
  <r>
    <n v="2.4995142286834713"/>
    <n v="7.5"/>
    <x v="1"/>
  </r>
  <r>
    <n v="2.2481040086673891"/>
    <n v="7.5"/>
    <x v="1"/>
  </r>
  <r>
    <n v="2.0929519258709197"/>
    <n v="7.5"/>
    <x v="1"/>
  </r>
  <r>
    <n v="3.0599497986107056"/>
    <n v="7.5"/>
    <x v="1"/>
  </r>
  <r>
    <n v="2.3740952669672968"/>
    <n v="7.5"/>
    <x v="1"/>
  </r>
  <r>
    <n v="2.4982406755805773"/>
    <n v="7.5"/>
    <x v="1"/>
  </r>
  <r>
    <n v="2.7489299846563839"/>
    <n v="7.5"/>
    <x v="1"/>
  </r>
  <r>
    <n v="2.4979636166168886"/>
    <n v="7.5"/>
    <x v="1"/>
  </r>
  <r>
    <n v="1.9978655282817503"/>
    <n v="7.5"/>
    <x v="1"/>
  </r>
  <r>
    <n v="1.7491647786183326"/>
    <n v="7.5"/>
    <x v="1"/>
  </r>
  <r>
    <n v="2.2167426951054123"/>
    <n v="7.5"/>
    <x v="1"/>
  </r>
  <r>
    <n v="2.3856975381008207"/>
    <n v="7.5"/>
    <x v="1"/>
  </r>
  <r>
    <n v="1.9928550979000959"/>
    <n v="7.5"/>
    <x v="1"/>
  </r>
  <r>
    <n v="0.85653375045728053"/>
    <n v="7.5"/>
    <x v="1"/>
  </r>
  <r>
    <n v="2.3745572959996197"/>
    <n v="7.5"/>
    <x v="1"/>
  </r>
  <r>
    <n v="1.8744858385239158"/>
    <n v="7.5"/>
    <x v="1"/>
  </r>
  <r>
    <n v="2.8683385579937304"/>
    <n v="7.5"/>
    <x v="1"/>
  </r>
  <r>
    <n v="2.8746633239035795"/>
    <n v="7.5"/>
    <x v="1"/>
  </r>
  <r>
    <n v="2.1243046182180567"/>
    <n v="7.5"/>
    <x v="1"/>
  </r>
  <r>
    <n v="2.6240333651924579"/>
    <n v="7.5"/>
    <x v="1"/>
  </r>
  <r>
    <n v="2.1293175003811426"/>
    <n v="7.5"/>
    <x v="1"/>
  </r>
  <r>
    <n v="2.6245698901510242"/>
    <n v="7.5"/>
    <x v="1"/>
  </r>
  <r>
    <n v="1.8748265884497999"/>
    <n v="7.5"/>
    <x v="1"/>
  </r>
  <r>
    <n v="1.3743267332426061"/>
    <n v="7.5"/>
    <x v="1"/>
  </r>
  <r>
    <n v="1.4993614303959131"/>
    <n v="7.5"/>
    <x v="1"/>
  </r>
  <r>
    <n v="2.4999299346991397"/>
    <n v="7.5"/>
    <x v="1"/>
  </r>
  <r>
    <n v="2.2497307890064904"/>
    <n v="7.5"/>
    <x v="1"/>
  </r>
  <r>
    <n v="3.1243080465878394"/>
    <n v="7.5"/>
    <x v="1"/>
  </r>
  <r>
    <n v="2.8746382953847953"/>
    <n v="7.5"/>
    <x v="1"/>
  </r>
  <r>
    <n v="4.8915943633021719"/>
    <n v="7.5"/>
    <x v="1"/>
  </r>
  <r>
    <n v="2.7491535857186826"/>
    <n v="7.5"/>
    <x v="1"/>
  </r>
  <r>
    <n v="2.9994091546277093"/>
    <n v="7.5"/>
    <x v="1"/>
  </r>
  <r>
    <n v="2.7495861225077376"/>
    <n v="7.5"/>
    <x v="1"/>
  </r>
  <r>
    <n v="1.7488345443654452"/>
    <n v="7.5"/>
    <x v="1"/>
  </r>
  <r>
    <n v="2.4991409918680563"/>
    <n v="7.5"/>
    <x v="1"/>
  </r>
  <r>
    <n v="2.374846064330987"/>
    <n v="7.5"/>
    <x v="1"/>
  </r>
  <r>
    <n v="3.3040413903011121"/>
    <n v="7.5"/>
    <x v="1"/>
  </r>
  <r>
    <n v="2.1246649696284026"/>
    <n v="7.5"/>
    <x v="1"/>
  </r>
  <r>
    <n v="1.9990256849602714"/>
    <n v="7.5"/>
    <x v="1"/>
  </r>
  <r>
    <n v="0.37493158182813358"/>
    <n v="7.5"/>
    <x v="1"/>
  </r>
  <r>
    <n v="2.3736448144140962"/>
    <n v="7.5"/>
    <x v="1"/>
  </r>
  <r>
    <n v="2.3735276822466544"/>
    <n v="7.5"/>
    <x v="1"/>
  </r>
  <r>
    <n v="2.6244369475489551"/>
    <n v="7.5"/>
    <x v="1"/>
  </r>
  <r>
    <n v="2.1673397607445972"/>
    <n v="7.5"/>
    <x v="1"/>
  </r>
  <r>
    <n v="2.3748845798707294"/>
    <n v="7.5"/>
    <x v="1"/>
  </r>
  <r>
    <n v="1.9994506301782897"/>
    <n v="7.5"/>
    <x v="1"/>
  </r>
  <r>
    <n v="2.6019828123662947"/>
    <n v="7.5"/>
    <x v="1"/>
  </r>
  <r>
    <n v="2.0130431889265989"/>
    <n v="7.5"/>
    <x v="1"/>
  </r>
  <r>
    <n v="1.9282195636875439"/>
    <n v="7.5"/>
    <x v="1"/>
  </r>
  <r>
    <n v="2.3749595483801373"/>
    <n v="7.5"/>
    <x v="1"/>
  </r>
  <r>
    <n v="2.2495969042244437"/>
    <n v="7.5"/>
    <x v="1"/>
  </r>
  <r>
    <n v="2.2497340787127009"/>
    <n v="7.5"/>
    <x v="1"/>
  </r>
  <r>
    <n v="3.124438437077607"/>
    <n v="7.5"/>
    <x v="1"/>
  </r>
  <r>
    <n v="2.5892636901825359"/>
    <n v="7.5"/>
    <x v="1"/>
  </r>
  <r>
    <n v="2.4378392179148238"/>
    <n v="7.5"/>
    <x v="1"/>
  </r>
  <r>
    <n v="2.1826065569290471"/>
    <n v="7.5"/>
    <x v="1"/>
  </r>
  <r>
    <n v="2.9996734856120724"/>
    <n v="7.5"/>
    <x v="1"/>
  </r>
  <r>
    <n v="2.2498549010589484"/>
    <n v="7.5"/>
    <x v="1"/>
  </r>
  <r>
    <n v="2.3747621826891736"/>
    <n v="7.5"/>
    <x v="1"/>
  </r>
  <r>
    <n v="2.3747848845547108"/>
    <n v="7.5"/>
    <x v="1"/>
  </r>
  <r>
    <n v="3.0227791214257533"/>
    <n v="7.5"/>
    <x v="1"/>
  </r>
  <r>
    <n v="2.0616352585443329"/>
    <n v="7.5"/>
    <x v="1"/>
  </r>
  <r>
    <n v="2.7817562338205337"/>
    <n v="7.5"/>
    <x v="1"/>
  </r>
  <r>
    <n v="2.6558249289826099"/>
    <n v="7.5"/>
    <x v="1"/>
  </r>
  <r>
    <n v="2.909365793146224"/>
    <n v="7.5"/>
    <x v="1"/>
  </r>
  <r>
    <n v="2.3745967180567411"/>
    <n v="7.5"/>
    <x v="1"/>
  </r>
  <r>
    <n v="3.1246419979379083"/>
    <n v="7.5"/>
    <x v="1"/>
  </r>
  <r>
    <n v="2.7547708899330301"/>
    <n v="7.5"/>
    <x v="1"/>
  </r>
  <r>
    <n v="2.249873031995937"/>
    <n v="7.5"/>
    <x v="1"/>
  </r>
  <r>
    <n v="2.3123026947888548"/>
    <n v="7.5"/>
    <x v="1"/>
  </r>
  <r>
    <n v="2.4995848785077768"/>
    <n v="7.5"/>
    <x v="1"/>
  </r>
  <r>
    <n v="2.5"/>
    <n v="7.5"/>
    <x v="1"/>
  </r>
  <r>
    <n v="2.8949961109670728"/>
    <n v="7.5"/>
    <x v="1"/>
  </r>
  <r>
    <n v="2.5354094294603553"/>
    <n v="7.5"/>
    <x v="1"/>
  </r>
  <r>
    <n v="2.1243681196334117"/>
    <n v="7.5"/>
    <x v="1"/>
  </r>
  <r>
    <n v="3.2640095031542193"/>
    <n v="7.5"/>
    <x v="1"/>
  </r>
  <r>
    <n v="2.874460945149067"/>
    <n v="7.5"/>
    <x v="1"/>
  </r>
  <r>
    <n v="2.8122027738739122"/>
    <n v="7.5"/>
    <x v="1"/>
  </r>
  <r>
    <n v="3.1906934306569341"/>
    <n v="7.5"/>
    <x v="1"/>
  </r>
  <r>
    <n v="2.8743961352657004"/>
    <n v="7.5"/>
    <x v="1"/>
  </r>
  <r>
    <n v="3.0874635799969834"/>
    <n v="7.5"/>
    <x v="1"/>
  </r>
  <r>
    <n v="2.1248236953455573"/>
    <n v="7.5"/>
    <x v="1"/>
  </r>
  <r>
    <n v="2.2499230532471528"/>
    <n v="7.5"/>
    <x v="1"/>
  </r>
  <r>
    <n v="3.125"/>
    <n v="7.5"/>
    <x v="1"/>
  </r>
  <r>
    <n v="2.8737704918032785"/>
    <n v="7.5"/>
    <x v="1"/>
  </r>
  <r>
    <n v="2.2499657017423513"/>
    <n v="7.5"/>
    <x v="1"/>
  </r>
  <r>
    <n v="2.4993412384716733"/>
    <n v="7.5"/>
    <x v="1"/>
  </r>
  <r>
    <n v="2.3739488906627595"/>
    <n v="7.5"/>
    <x v="1"/>
  </r>
  <r>
    <n v="2.7496493073820796"/>
    <n v="7.5"/>
    <x v="1"/>
  </r>
  <r>
    <n v="1.6241801013911246"/>
    <n v="7.5"/>
    <x v="1"/>
  </r>
  <r>
    <n v="2.9247661651077674"/>
    <n v="7.5"/>
    <x v="1"/>
  </r>
  <r>
    <n v="2.6240204632409525"/>
    <n v="7.5"/>
    <x v="1"/>
  </r>
  <r>
    <n v="1.9918386915755466"/>
    <n v="7.5"/>
    <x v="1"/>
  </r>
  <r>
    <n v="2.6245354296988515"/>
    <n v="7.5"/>
    <x v="1"/>
  </r>
  <r>
    <n v="2.9686455473561919"/>
    <n v="7.5"/>
    <x v="1"/>
  </r>
  <r>
    <n v="2.0247500655258919"/>
    <n v="7.5"/>
    <x v="1"/>
  </r>
  <r>
    <n v="2.1243527692606579"/>
    <n v="7.5"/>
    <x v="1"/>
  </r>
  <r>
    <n v="2.8747921121406508"/>
    <n v="7.5"/>
    <x v="1"/>
  </r>
  <r>
    <n v="2.499187847965139"/>
    <n v="7.5"/>
    <x v="1"/>
  </r>
  <r>
    <n v="1.7837882684808761"/>
    <n v="7.5"/>
    <x v="1"/>
  </r>
  <r>
    <n v="2.6249331193151417"/>
    <n v="7.5"/>
    <x v="1"/>
  </r>
  <r>
    <n v="1.9089321999942761"/>
    <n v="7.5"/>
    <x v="1"/>
  </r>
  <r>
    <n v="2.1240237313019725"/>
    <n v="7.5"/>
    <x v="1"/>
  </r>
  <r>
    <n v="2.499503190620239"/>
    <n v="7.5"/>
    <x v="1"/>
  </r>
  <r>
    <n v="3.3737792246226692"/>
    <n v="7.5"/>
    <x v="1"/>
  </r>
  <r>
    <n v="2.7496345261552153"/>
    <n v="7.5"/>
    <x v="1"/>
  </r>
  <r>
    <n v="2.3749965639517305"/>
    <n v="7.5"/>
    <x v="1"/>
  </r>
  <r>
    <n v="1.6236247494628773"/>
    <n v="7.5"/>
    <x v="1"/>
  </r>
  <r>
    <n v="1.1396913335971508"/>
    <n v="7.5"/>
    <x v="1"/>
  </r>
  <r>
    <n v="2.1240441801189465"/>
    <n v="7.5"/>
    <x v="1"/>
  </r>
  <r>
    <n v="2.3742971365423995"/>
    <n v="7.5"/>
    <x v="1"/>
  </r>
  <r>
    <n v="2.6139536229368283"/>
    <n v="7.5"/>
    <x v="1"/>
  </r>
  <r>
    <n v="2.2493837304847988"/>
    <n v="7.5"/>
    <x v="1"/>
  </r>
  <r>
    <n v="2.3749270001946661"/>
    <n v="7.5"/>
    <x v="1"/>
  </r>
  <r>
    <n v="1.8999536960970291"/>
    <n v="7.5"/>
    <x v="1"/>
  </r>
  <r>
    <n v="2.462875769648678"/>
    <n v="7.5"/>
    <x v="1"/>
  </r>
  <r>
    <n v="1.4900557184378529"/>
    <n v="7.5"/>
    <x v="1"/>
  </r>
  <r>
    <n v="1.6241920590951062"/>
    <n v="7.5"/>
    <x v="1"/>
  </r>
  <r>
    <n v="2.1569937127009249"/>
    <n v="7.5"/>
    <x v="1"/>
  </r>
  <r>
    <n v="2.3433475772107633"/>
    <n v="7.5"/>
    <x v="1"/>
  </r>
  <r>
    <n v="1.6241543856959431"/>
    <n v="7.5"/>
    <x v="1"/>
  </r>
  <r>
    <n v="1.2496074435996873"/>
    <n v="7.5"/>
    <x v="1"/>
  </r>
  <r>
    <n v="2.6240533291259074"/>
    <n v="7.5"/>
    <x v="1"/>
  </r>
  <r>
    <n v="2.2497995341555614"/>
    <n v="7.5"/>
    <x v="1"/>
  </r>
  <r>
    <n v="1.0532730689147327"/>
    <n v="7.5"/>
    <x v="1"/>
  </r>
  <r>
    <n v="2.5193355189034876"/>
    <n v="7.5"/>
    <x v="1"/>
  </r>
  <r>
    <n v="2.452831663969099"/>
    <n v="7.5"/>
    <x v="1"/>
  </r>
  <r>
    <n v="2.6240533291259074"/>
    <n v="7.5"/>
    <x v="1"/>
  </r>
  <r>
    <n v="1.6240596442215454"/>
    <n v="7.5"/>
    <x v="1"/>
  </r>
  <r>
    <n v="2.3941650846192539"/>
    <n v="7.5"/>
    <x v="1"/>
  </r>
  <r>
    <n v="1.3748296462642176"/>
    <n v="7.5"/>
    <x v="1"/>
  </r>
  <r>
    <n v="2.4997229916897505"/>
    <n v="7.5"/>
    <x v="1"/>
  </r>
  <r>
    <n v="2.2493449587731114"/>
    <n v="7.5"/>
    <x v="1"/>
  </r>
  <r>
    <n v="1.6241436333569572"/>
    <n v="7.5"/>
    <x v="1"/>
  </r>
  <r>
    <n v="2.5"/>
    <n v="7.5"/>
    <x v="1"/>
  </r>
  <r>
    <n v="2.8746382953847953"/>
    <n v="7.5"/>
    <x v="1"/>
  </r>
  <r>
    <n v="2.6240596468513515"/>
    <n v="7.5"/>
    <x v="1"/>
  </r>
  <r>
    <n v="2.2499478406008762"/>
    <n v="7.5"/>
    <x v="1"/>
  </r>
  <r>
    <n v="1.5763625901591083"/>
    <n v="7.5"/>
    <x v="1"/>
  </r>
  <r>
    <n v="2.0243959652826646"/>
    <n v="7.5"/>
    <x v="1"/>
  </r>
  <r>
    <n v="2.6250008513884442"/>
    <n v="7.5"/>
    <x v="1"/>
  </r>
  <r>
    <n v="2.6628511820014378"/>
    <n v="7.5"/>
    <x v="1"/>
  </r>
  <r>
    <n v="2.4997257268239168"/>
    <n v="7.5"/>
    <x v="1"/>
  </r>
  <r>
    <n v="2.7998663939853854"/>
    <n v="7.5"/>
    <x v="1"/>
  </r>
  <r>
    <n v="2.7498055483536428"/>
    <n v="7.5"/>
    <x v="1"/>
  </r>
  <r>
    <n v="2.6246546145690854"/>
    <n v="7.5"/>
    <x v="1"/>
  </r>
  <r>
    <n v="1.9994660826264377"/>
    <n v="7.5"/>
    <x v="1"/>
  </r>
  <r>
    <n v="2.6243772366851448"/>
    <n v="7.5"/>
    <x v="1"/>
  </r>
  <r>
    <n v="2.8932014025922403"/>
    <n v="7.5"/>
    <x v="1"/>
  </r>
  <r>
    <n v="2.2496204069237775"/>
    <n v="7.5"/>
    <x v="1"/>
  </r>
  <r>
    <n v="1.7497675564865742"/>
    <n v="7.5"/>
    <x v="1"/>
  </r>
  <r>
    <n v="2.1951875653863397"/>
    <n v="7.5"/>
    <x v="1"/>
  </r>
  <r>
    <n v="2.1496761788588472"/>
    <n v="7.5"/>
    <x v="1"/>
  </r>
  <r>
    <n v="1.7437174404508371"/>
    <n v="7.5"/>
    <x v="1"/>
  </r>
  <r>
    <n v="0.21471726989275558"/>
    <n v="7.5"/>
    <x v="1"/>
  </r>
  <r>
    <n v="2.3746578021118498"/>
    <n v="7.5"/>
    <x v="1"/>
  </r>
  <r>
    <n v="2.8740598495759322"/>
    <n v="7.5"/>
    <x v="1"/>
  </r>
  <r>
    <n v="2.6248258669990467"/>
    <n v="7.5"/>
    <x v="1"/>
  </r>
  <r>
    <n v="2.3748947220662551"/>
    <n v="7.5"/>
    <x v="1"/>
  </r>
  <r>
    <n v="2.4994483265906582"/>
    <n v="7.5"/>
    <x v="1"/>
  </r>
  <r>
    <n v="4.9992133417243547"/>
    <n v="7.5"/>
    <x v="1"/>
  </r>
  <r>
    <n v="2.1242794638516562"/>
    <n v="7.5"/>
    <x v="1"/>
  </r>
  <r>
    <n v="2.9994705315735417"/>
    <n v="7.5"/>
    <x v="1"/>
  </r>
  <r>
    <n v="2.3734011779876627"/>
    <n v="7.5"/>
    <x v="1"/>
  </r>
  <r>
    <n v="0.19933465325198324"/>
    <n v="7.5"/>
    <x v="1"/>
  </r>
  <r>
    <n v="2.7496641289744739"/>
    <n v="7.5"/>
    <x v="1"/>
  </r>
  <r>
    <n v="1.9997968603640714"/>
    <n v="7.5"/>
    <x v="1"/>
  </r>
  <r>
    <n v="1.5703572047858505"/>
    <n v="7.5"/>
    <x v="1"/>
  </r>
  <r>
    <n v="1.6247102362845174"/>
    <n v="7.5"/>
    <x v="1"/>
  </r>
  <r>
    <n v="2.2747673782156541"/>
    <n v="7.5"/>
    <x v="1"/>
  </r>
  <r>
    <n v="2.1249725455743467"/>
    <n v="7.5"/>
    <x v="1"/>
  </r>
  <r>
    <n v="1.9989428149170974"/>
    <n v="7.5"/>
    <x v="1"/>
  </r>
  <r>
    <n v="2.4993834639674897"/>
    <n v="7.5"/>
    <x v="1"/>
  </r>
  <r>
    <n v="2.1247579083279535"/>
    <n v="7.5"/>
    <x v="1"/>
  </r>
  <r>
    <n v="1.1238902619188977"/>
    <n v="7.5"/>
    <x v="1"/>
  </r>
  <r>
    <n v="2.624832935299402"/>
    <n v="7.5"/>
    <x v="1"/>
  </r>
  <r>
    <n v="2.8746136272006453"/>
    <n v="7.5"/>
    <x v="1"/>
  </r>
  <r>
    <n v="1.874136910633261"/>
    <n v="7.5"/>
    <x v="1"/>
  </r>
  <r>
    <n v="2.9994103885729499"/>
    <n v="7.5"/>
    <x v="1"/>
  </r>
  <r>
    <n v="2.6239455873037043"/>
    <n v="7.5"/>
    <x v="1"/>
  </r>
  <r>
    <n v="2.7492780703244435"/>
    <n v="7.5"/>
    <x v="1"/>
  </r>
  <r>
    <n v="2.1846219747269222"/>
    <n v="7.5"/>
    <x v="1"/>
  </r>
  <r>
    <n v="2.3747613966001833"/>
    <n v="7.5"/>
    <x v="1"/>
  </r>
  <r>
    <n v="2.4448181066004753"/>
    <n v="7.5"/>
    <x v="1"/>
  </r>
  <r>
    <n v="2.8198074277854195"/>
    <n v="7.5"/>
    <x v="1"/>
  </r>
  <r>
    <n v="3.0994879348558646"/>
    <n v="7.5"/>
    <x v="1"/>
  </r>
  <r>
    <n v="1.8146783551433532"/>
    <n v="7.5"/>
    <x v="1"/>
  </r>
  <r>
    <n v="2.5696390560634601"/>
    <n v="7.5"/>
    <x v="1"/>
  </r>
  <r>
    <n v="2.7345151017835212"/>
    <n v="7.5"/>
    <x v="1"/>
  </r>
  <r>
    <n v="3.0263532763532766"/>
    <n v="7.5"/>
    <x v="1"/>
  </r>
  <r>
    <n v="2.6246600181323663"/>
    <n v="7.5"/>
    <x v="1"/>
  </r>
  <r>
    <n v="2.7498971098362999"/>
    <n v="7.5"/>
    <x v="1"/>
  </r>
  <r>
    <n v="0.99967055141456984"/>
    <n v="7.5"/>
    <x v="1"/>
  </r>
  <r>
    <n v="1.8744228993536474"/>
    <n v="7.5"/>
    <x v="1"/>
  </r>
  <r>
    <n v="2.8739686973549698"/>
    <n v="7.5"/>
    <x v="1"/>
  </r>
  <r>
    <n v="1.5248429468874929"/>
    <n v="7.5"/>
    <x v="1"/>
  </r>
  <r>
    <n v="3.1245070027520203"/>
    <n v="7.5"/>
    <x v="1"/>
  </r>
  <r>
    <n v="3.1242603550295858"/>
    <n v="7.5"/>
    <x v="1"/>
  </r>
  <r>
    <n v="2.2493786246893124"/>
    <n v="7.5"/>
    <x v="1"/>
  </r>
  <r>
    <n v="2.748350038990433"/>
    <n v="7.5"/>
    <x v="1"/>
  </r>
  <r>
    <n v="2.2495761774894967"/>
    <n v="7.5"/>
    <x v="1"/>
  </r>
  <r>
    <n v="2.2493374409750717"/>
    <n v="7.5"/>
    <x v="1"/>
  </r>
  <r>
    <n v="2.2490495951710727"/>
    <n v="7.5"/>
    <x v="1"/>
  </r>
  <r>
    <n v="2.048811062796255"/>
    <n v="7.5"/>
    <x v="1"/>
  </r>
  <r>
    <n v="2.1247296722796252"/>
    <n v="7.5"/>
    <x v="1"/>
  </r>
  <r>
    <n v="2.5748230326613406"/>
    <n v="7.5"/>
    <x v="1"/>
  </r>
  <r>
    <n v="2.3744118558589018"/>
    <n v="7.5"/>
    <x v="1"/>
  </r>
  <r>
    <n v="2.6242072777834298"/>
    <n v="7.5"/>
    <x v="1"/>
  </r>
  <r>
    <n v="2.0747968608931178"/>
    <n v="7.5"/>
    <x v="1"/>
  </r>
  <r>
    <n v="2.9373170485515292"/>
    <n v="7.5"/>
    <x v="1"/>
  </r>
  <r>
    <n v="1.7489214576385277"/>
    <n v="7.5"/>
    <x v="1"/>
  </r>
  <r>
    <n v="2.2485533204739596"/>
    <n v="7.5"/>
    <x v="1"/>
  </r>
  <r>
    <n v="0.74993355750453539"/>
    <n v="7.5"/>
    <x v="1"/>
  </r>
  <r>
    <n v="2.1237303785780242"/>
    <n v="7.5"/>
    <x v="1"/>
  </r>
  <r>
    <n v="2.8748334254233434"/>
    <n v="7.5"/>
    <x v="1"/>
  </r>
  <r>
    <n v="0.62485860721278741"/>
    <n v="7.5"/>
    <x v="1"/>
  </r>
  <r>
    <n v="2.5246127233793541"/>
    <n v="7.5"/>
    <x v="1"/>
  </r>
  <r>
    <n v="2.9986815448435542"/>
    <n v="7.5"/>
    <x v="1"/>
  </r>
  <r>
    <n v="2.4994312087626351"/>
    <n v="7.5"/>
    <x v="1"/>
  </r>
  <r>
    <n v="2.1245595724262567"/>
    <n v="7.5"/>
    <x v="1"/>
  </r>
  <r>
    <n v="2.7491908209635891"/>
    <n v="7.5"/>
    <x v="1"/>
  </r>
  <r>
    <n v="2.3433304584140209"/>
    <n v="7.5"/>
    <x v="1"/>
  </r>
  <r>
    <n v="2.6247243558436559"/>
    <n v="7.5"/>
    <x v="1"/>
  </r>
  <r>
    <n v="2.7494150537346052"/>
    <n v="7.5"/>
    <x v="1"/>
  </r>
  <r>
    <n v="1.8733044944644035"/>
    <n v="7.5"/>
    <x v="1"/>
  </r>
  <r>
    <n v="2.3677233429394811"/>
    <n v="7.5"/>
    <x v="1"/>
  </r>
  <r>
    <n v="2.7495830355015487"/>
    <n v="7.5"/>
    <x v="1"/>
  </r>
  <r>
    <n v="2.1239696400881418"/>
    <n v="7.5"/>
    <x v="1"/>
  </r>
  <r>
    <n v="1.4058638126119589"/>
    <n v="7.5"/>
    <x v="1"/>
  </r>
  <r>
    <n v="2.123827525946004"/>
    <n v="7.5"/>
    <x v="1"/>
  </r>
  <r>
    <n v="2.2519593415243504"/>
    <n v="7.5"/>
    <x v="1"/>
  </r>
  <r>
    <n v="2.4997785006391839"/>
    <n v="7.5"/>
    <x v="1"/>
  </r>
  <r>
    <n v="2.124231651576975"/>
    <n v="7.5"/>
    <x v="1"/>
  </r>
  <r>
    <n v="2.374577638517029"/>
    <n v="7.5"/>
    <x v="1"/>
  </r>
  <r>
    <n v="2.6248967247534658"/>
    <n v="7.5"/>
    <x v="1"/>
  </r>
  <r>
    <n v="1.4986297694563155"/>
    <n v="7.5"/>
    <x v="1"/>
  </r>
  <r>
    <n v="2.8743891922966371"/>
    <n v="7.5"/>
    <x v="1"/>
  </r>
  <r>
    <n v="2.2493645545133498"/>
    <n v="7.5"/>
    <x v="1"/>
  </r>
  <r>
    <n v="2.9989610989264688"/>
    <n v="7.5"/>
    <x v="1"/>
  </r>
  <r>
    <n v="1.9704477005555407"/>
    <n v="7.5"/>
    <x v="1"/>
  </r>
  <r>
    <n v="2.2660098522167487"/>
    <n v="7.5"/>
    <x v="1"/>
  </r>
  <r>
    <n v="2.4687767322497862"/>
    <n v="7.5"/>
    <x v="1"/>
  </r>
  <r>
    <n v="2.1878398418190805"/>
    <n v="7.5"/>
    <x v="1"/>
  </r>
  <r>
    <n v="2.6244453408632511"/>
    <n v="7.5"/>
    <x v="1"/>
  </r>
  <r>
    <n v="2.6032428968658099"/>
    <n v="7.5"/>
    <x v="1"/>
  </r>
  <r>
    <n v="1.6298020954598371"/>
    <n v="7.5"/>
    <x v="1"/>
  </r>
  <r>
    <n v="2.499467291711059"/>
    <n v="7.5"/>
    <x v="1"/>
  </r>
  <r>
    <n v="2.3746169972585065"/>
    <n v="7.5"/>
    <x v="1"/>
  </r>
  <r>
    <n v="2.3639391020615399"/>
    <n v="7.5"/>
    <x v="1"/>
  </r>
  <r>
    <n v="1.9113465291329803"/>
    <n v="7.5"/>
    <x v="1"/>
  </r>
  <r>
    <n v="1.6748768472906403"/>
    <n v="7.5"/>
    <x v="1"/>
  </r>
  <r>
    <n v="2.4906969637046759"/>
    <n v="7.5"/>
    <x v="1"/>
  </r>
  <r>
    <n v="2.4332905904622337"/>
    <n v="7.5"/>
    <x v="1"/>
  </r>
  <r>
    <n v="2.6241522800247656"/>
    <n v="7.5"/>
    <x v="1"/>
  </r>
  <r>
    <n v="1.4778325123152709"/>
    <n v="7.5"/>
    <x v="1"/>
  </r>
  <r>
    <n v="2.3749803015180961"/>
    <n v="7.5"/>
    <x v="1"/>
  </r>
  <r>
    <n v="2.0317102755155085"/>
    <n v="7.5"/>
    <x v="1"/>
  </r>
  <r>
    <n v="2.2490345335625155"/>
    <n v="7.5"/>
    <x v="1"/>
  </r>
  <r>
    <n v="2.7090144792153201"/>
    <n v="7.5"/>
    <x v="1"/>
  </r>
  <r>
    <n v="2.968434792927495"/>
    <n v="7.5"/>
    <x v="1"/>
  </r>
  <r>
    <n v="2.4998095818417245"/>
    <n v="7.5"/>
    <x v="1"/>
  </r>
  <r>
    <n v="2.3749268578115856"/>
    <n v="7.5"/>
    <x v="1"/>
  </r>
  <r>
    <n v="2.5615867404031722"/>
    <n v="7.5"/>
    <x v="1"/>
  </r>
  <r>
    <n v="2.9395012315270934"/>
    <n v="7.5"/>
    <x v="1"/>
  </r>
  <r>
    <n v="2.4371861577996312"/>
    <n v="7.5"/>
    <x v="1"/>
  </r>
  <r>
    <n v="2.624886235082974"/>
    <n v="7.5"/>
    <x v="1"/>
  </r>
  <r>
    <n v="3.3193238641592786"/>
    <n v="7.5"/>
    <x v="1"/>
  </r>
  <r>
    <n v="2.3831362813985777"/>
    <n v="7.5"/>
    <x v="1"/>
  </r>
  <r>
    <n v="1.9990907785806575"/>
    <n v="7.5"/>
    <x v="1"/>
  </r>
  <r>
    <n v="1.874009420273679"/>
    <n v="7.5"/>
    <x v="1"/>
  </r>
  <r>
    <n v="1.8748655689123628"/>
    <n v="7.5"/>
    <x v="1"/>
  </r>
  <r>
    <n v="2.2621485756842303"/>
    <n v="7.5"/>
    <x v="1"/>
  </r>
  <r>
    <n v="2.7482615829361667"/>
    <n v="7.5"/>
    <x v="1"/>
  </r>
  <r>
    <n v="2.2485705908224602"/>
    <n v="7.5"/>
    <x v="1"/>
  </r>
  <r>
    <n v="1.3741170976592143"/>
    <n v="7.5"/>
    <x v="1"/>
  </r>
  <r>
    <n v="1.8748705199917133"/>
    <n v="7.5"/>
    <x v="1"/>
  </r>
  <r>
    <n v="1.5877642857793526"/>
    <n v="7.5"/>
    <x v="1"/>
  </r>
  <r>
    <n v="2.1809515983236092"/>
    <n v="7.5"/>
    <x v="1"/>
  </r>
  <r>
    <n v="1.998938387643868"/>
    <n v="7.5"/>
    <x v="1"/>
  </r>
  <r>
    <n v="1.9988004589548347"/>
    <n v="7.5"/>
    <x v="1"/>
  </r>
  <r>
    <n v="3"/>
    <n v="7.5"/>
    <x v="1"/>
  </r>
  <r>
    <n v="2.1040745271478309"/>
    <n v="7.5"/>
    <x v="1"/>
  </r>
  <r>
    <n v="2.8742729662975064"/>
    <n v="7.5"/>
    <x v="1"/>
  </r>
  <r>
    <n v="2.3745857022941061"/>
    <n v="7.5"/>
    <x v="1"/>
  </r>
  <r>
    <n v="2.9988552087999603"/>
    <n v="7.5"/>
    <x v="1"/>
  </r>
  <r>
    <n v="2.7177491768931459"/>
    <n v="7.5"/>
    <x v="1"/>
  </r>
  <r>
    <n v="2.8745408377092425"/>
    <n v="7.5"/>
    <x v="1"/>
  </r>
  <r>
    <n v="3.0033427092250622"/>
    <n v="7.5"/>
    <x v="1"/>
  </r>
  <r>
    <n v="3.217981502282341"/>
    <n v="7.5"/>
    <x v="1"/>
  </r>
  <r>
    <n v="2.9680930002473409"/>
    <n v="7.5"/>
    <x v="1"/>
  </r>
  <r>
    <n v="2.124971186107862"/>
    <n v="7.5"/>
    <x v="1"/>
  </r>
  <r>
    <n v="2.0486121353352407"/>
    <n v="7.5"/>
    <x v="1"/>
  </r>
  <r>
    <n v="2.4997048754574429"/>
    <n v="7.5"/>
    <x v="1"/>
  </r>
  <r>
    <n v="2.3743616833949641"/>
    <n v="7.5"/>
    <x v="1"/>
  </r>
  <r>
    <n v="2.6246787299774139"/>
    <n v="7.5"/>
    <x v="1"/>
  </r>
  <r>
    <n v="2.624667454293558"/>
    <n v="7.5"/>
    <x v="1"/>
  </r>
  <r>
    <n v="1.874503006531276"/>
    <n v="7.5"/>
    <x v="1"/>
  </r>
  <r>
    <n v="3.0629152653596914"/>
    <n v="7.5"/>
    <x v="1"/>
  </r>
  <r>
    <n v="1.6460560622401859"/>
    <n v="7.5"/>
    <x v="1"/>
  </r>
  <r>
    <n v="2.7493936448729062"/>
    <n v="7.5"/>
    <x v="1"/>
  </r>
  <r>
    <n v="2.8727241158875851"/>
    <n v="7.5"/>
    <x v="1"/>
  </r>
  <r>
    <n v="2.624842635333613"/>
    <n v="7.5"/>
    <x v="1"/>
  </r>
  <r>
    <n v="2.7496312060167831"/>
    <n v="7.5"/>
    <x v="1"/>
  </r>
  <r>
    <n v="1.6239026867548547"/>
    <n v="7.5"/>
    <x v="1"/>
  </r>
  <r>
    <n v="2.9049562682215742"/>
    <n v="7.5"/>
    <x v="1"/>
  </r>
  <r>
    <n v="1.8595438854620565"/>
    <n v="7.5"/>
    <x v="1"/>
  </r>
  <r>
    <n v="1.9838306013077034"/>
    <n v="7.5"/>
    <x v="1"/>
  </r>
  <r>
    <n v="2.9094239433101752"/>
    <n v="7.5"/>
    <x v="1"/>
  </r>
  <r>
    <n v="0.87454937341446204"/>
    <n v="7.5"/>
    <x v="1"/>
  </r>
  <r>
    <n v="0.84781687155574392"/>
    <n v="7.5"/>
    <x v="1"/>
  </r>
  <r>
    <n v="0.74988768479525048"/>
    <n v="7.5"/>
    <x v="1"/>
  </r>
  <r>
    <n v="2.625"/>
    <n v="7.5"/>
    <x v="1"/>
  </r>
  <r>
    <n v="2"/>
    <n v="7.5"/>
    <x v="1"/>
  </r>
  <r>
    <n v="2"/>
    <n v="7.5"/>
    <x v="1"/>
  </r>
  <r>
    <n v="0.22407834101382487"/>
    <n v="7.5"/>
    <x v="1"/>
  </r>
  <r>
    <n v="2.2493125572868928"/>
    <n v="7.5"/>
    <x v="1"/>
  </r>
  <r>
    <n v="1.4997564539698003"/>
    <n v="7.5"/>
    <x v="1"/>
  </r>
  <r>
    <n v="3.1946434099984784"/>
    <n v="7.5"/>
    <x v="1"/>
  </r>
  <r>
    <n v="2.8439716312056738"/>
    <n v="7.5"/>
    <x v="1"/>
  </r>
  <r>
    <n v="0.98514799979191592"/>
    <n v="7.5"/>
    <x v="1"/>
  </r>
  <r>
    <n v="3.2497158014399394"/>
    <n v="7.5"/>
    <x v="1"/>
  </r>
  <r>
    <n v="1.4985545745761388"/>
    <n v="7.5"/>
    <x v="1"/>
  </r>
  <r>
    <n v="2.2496940792570048"/>
    <n v="7.5"/>
    <x v="1"/>
  </r>
  <r>
    <n v="3.2596759981020811"/>
    <n v="7.5"/>
    <x v="1"/>
  </r>
  <r>
    <n v="2.1246519597344187"/>
    <n v="7.5"/>
    <x v="1"/>
  </r>
  <r>
    <n v="4.9681639963740816"/>
    <n v="7.5"/>
    <x v="1"/>
  </r>
  <r>
    <n v="2.1238403733650997"/>
    <n v="7.5"/>
    <x v="1"/>
  </r>
  <r>
    <n v="2.3095717727783138"/>
    <n v="7.5"/>
    <x v="1"/>
  </r>
  <r>
    <n v="2.5658239551496091"/>
    <n v="7.5"/>
    <x v="1"/>
  </r>
  <r>
    <n v="2.7493624057621702"/>
    <n v="7.5"/>
    <x v="1"/>
  </r>
  <r>
    <n v="2.1876871231426942"/>
    <n v="7.5"/>
    <x v="1"/>
  </r>
  <r>
    <n v="2.1210071735057046"/>
    <n v="7.5"/>
    <x v="1"/>
  </r>
  <r>
    <n v="2.3146454174628341"/>
    <n v="7.5"/>
    <x v="1"/>
  </r>
  <r>
    <n v="1.4654623140062217"/>
    <n v="7.5"/>
    <x v="1"/>
  </r>
  <r>
    <n v="2.1246201711802235"/>
    <n v="7.5"/>
    <x v="1"/>
  </r>
  <r>
    <n v="2.7496592925284351"/>
    <n v="7.5"/>
    <x v="1"/>
  </r>
  <r>
    <n v="2.3825656836006979"/>
    <n v="7.5"/>
    <x v="1"/>
  </r>
  <r>
    <n v="2.8742732833569571"/>
    <n v="7.5"/>
    <x v="1"/>
  </r>
  <r>
    <n v="2.4995968392194809"/>
    <n v="7.5"/>
    <x v="1"/>
  </r>
  <r>
    <n v="2.2493461203138621"/>
    <n v="7.5"/>
    <x v="1"/>
  </r>
  <r>
    <n v="3.1242556191819197"/>
    <n v="7.5"/>
    <x v="1"/>
  </r>
  <r>
    <n v="2.4999661434704299"/>
    <n v="7.5"/>
    <x v="1"/>
  </r>
  <r>
    <n v="3.1241379310344826"/>
    <n v="7.5"/>
    <x v="1"/>
  </r>
  <r>
    <n v="2.6597413839744628"/>
    <n v="7.5"/>
    <x v="1"/>
  </r>
  <r>
    <n v="2.7243282285095192"/>
    <n v="7.5"/>
    <x v="1"/>
  </r>
  <r>
    <n v="2.5482739888389552"/>
    <n v="7.5"/>
    <x v="1"/>
  </r>
  <r>
    <n v="2.4998225278124271"/>
    <n v="7.5"/>
    <x v="1"/>
  </r>
  <r>
    <n v="2.7371080235048604"/>
    <n v="7.5"/>
    <x v="1"/>
  </r>
  <r>
    <n v="3.3742607007388496"/>
    <n v="7.5"/>
    <x v="1"/>
  </r>
  <r>
    <n v="1.9419514835249165"/>
    <n v="7.5"/>
    <x v="1"/>
  </r>
  <r>
    <n v="2.5677339901477834"/>
    <n v="7.5"/>
    <x v="1"/>
  </r>
  <r>
    <n v="2.1491828065375476"/>
    <n v="7.5"/>
    <x v="1"/>
  </r>
  <r>
    <n v="2.1293995199558191"/>
    <n v="7.5"/>
    <x v="1"/>
  </r>
  <r>
    <n v="2.25"/>
    <n v="7.5"/>
    <x v="1"/>
  </r>
  <r>
    <n v="2.3741956113353853"/>
    <n v="7.5"/>
    <x v="1"/>
  </r>
  <r>
    <n v="2.6237006237006235"/>
    <n v="7.5"/>
    <x v="1"/>
  </r>
  <r>
    <n v="2.2924631169615997"/>
    <n v="7.5"/>
    <x v="1"/>
  </r>
  <r>
    <n v="2.7982326951399115"/>
    <n v="7.5"/>
    <x v="1"/>
  </r>
  <r>
    <n v="2.7490946714950852"/>
    <n v="7.5"/>
    <x v="1"/>
  </r>
  <r>
    <n v="1.1513808657117988"/>
    <n v="7.5"/>
    <x v="1"/>
  </r>
  <r>
    <n v="2.7295034642032334"/>
    <n v="7.5"/>
    <x v="1"/>
  </r>
  <r>
    <n v="2.0919448271775041"/>
    <n v="7.5"/>
    <x v="1"/>
  </r>
  <r>
    <n v="0.98413801088340858"/>
    <n v="7.5"/>
    <x v="1"/>
  </r>
  <r>
    <n v="2.8747450360071598"/>
    <n v="7.625"/>
    <x v="2"/>
  </r>
  <r>
    <n v="4.1246447749419541"/>
    <n v="7.625"/>
    <x v="2"/>
  </r>
  <r>
    <n v="2.499787433041408"/>
    <n v="7.625"/>
    <x v="2"/>
  </r>
  <r>
    <n v="3.0574712643678161"/>
    <n v="7.625"/>
    <x v="2"/>
  </r>
  <r>
    <n v="3.7493923189110356"/>
    <n v="7.625"/>
    <x v="2"/>
  </r>
  <r>
    <n v="1.1330049261083743"/>
    <n v="7.625"/>
    <x v="2"/>
  </r>
  <r>
    <n v="3.2350120281127657"/>
    <n v="7.625"/>
    <x v="2"/>
  </r>
  <r>
    <n v="3.0844365515014531"/>
    <n v="7.625"/>
    <x v="2"/>
  </r>
  <r>
    <n v="2.1234432922766797"/>
    <n v="7.625"/>
    <x v="2"/>
  </r>
  <r>
    <n v="2.3742629526256445"/>
    <n v="7.625"/>
    <x v="2"/>
  </r>
  <r>
    <n v="2.6839401854741158"/>
    <n v="7.625"/>
    <x v="2"/>
  </r>
  <r>
    <n v="2.7496340352939819"/>
    <n v="7.625"/>
    <x v="2"/>
  </r>
  <r>
    <n v="0.5925551160580137"/>
    <n v="7.625"/>
    <x v="2"/>
  </r>
  <r>
    <n v="1.9991223994631149"/>
    <n v="7.625"/>
    <x v="2"/>
  </r>
  <r>
    <n v="2.4449590811648174"/>
    <n v="7.625"/>
    <x v="2"/>
  </r>
  <r>
    <n v="3.0000671907545522"/>
    <n v="7.625"/>
    <x v="2"/>
  </r>
  <r>
    <n v="3"/>
    <n v="7.625"/>
    <x v="2"/>
  </r>
  <r>
    <n v="2.6245581722891078"/>
    <n v="7.625"/>
    <x v="2"/>
  </r>
  <r>
    <n v="2.6238980223969501"/>
    <n v="7.75"/>
    <x v="2"/>
  </r>
  <r>
    <n v="2.3743354277428708"/>
    <n v="7.75"/>
    <x v="2"/>
  </r>
  <r>
    <n v="2.3745757749899705"/>
    <n v="7.75"/>
    <x v="2"/>
  </r>
  <r>
    <n v="2.874595503856078"/>
    <n v="7.75"/>
    <x v="2"/>
  </r>
  <r>
    <n v="2.9994762819190299"/>
    <n v="7.75"/>
    <x v="2"/>
  </r>
  <r>
    <n v="0.99996633109996291"/>
    <n v="7.75"/>
    <x v="2"/>
  </r>
  <r>
    <n v="3.3747207718346148"/>
    <n v="7.75"/>
    <x v="2"/>
  </r>
  <r>
    <n v="3.247679845501851"/>
    <n v="7.75"/>
    <x v="2"/>
  </r>
  <r>
    <n v="2.2876994513600426"/>
    <n v="7.75"/>
    <x v="2"/>
  </r>
  <r>
    <n v="3.3742043690685781"/>
    <n v="7.75"/>
    <x v="2"/>
  </r>
  <r>
    <n v="2.9996458426605903"/>
    <n v="7.75"/>
    <x v="2"/>
  </r>
  <r>
    <n v="2.2747083658634568"/>
    <n v="7.75"/>
    <x v="2"/>
  </r>
  <r>
    <n v="2.374725244150135"/>
    <n v="7.75"/>
    <x v="2"/>
  </r>
  <r>
    <n v="2.9017988025356534"/>
    <n v="7.75"/>
    <x v="2"/>
  </r>
  <r>
    <n v="2.9994767714041801"/>
    <n v="7.75"/>
    <x v="2"/>
  </r>
  <r>
    <n v="3.4582612168819065"/>
    <n v="7.75"/>
    <x v="2"/>
  </r>
  <r>
    <n v="2.4993425169358567"/>
    <n v="7.75"/>
    <x v="2"/>
  </r>
  <r>
    <n v="3.0471478167028088"/>
    <n v="7.75"/>
    <x v="2"/>
  </r>
  <r>
    <n v="2.4990191377130651"/>
    <n v="7.75"/>
    <x v="2"/>
  </r>
  <r>
    <n v="2.123923878568192"/>
    <n v="7.75"/>
    <x v="2"/>
  </r>
  <r>
    <n v="3.2495590417440483"/>
    <n v="7.75"/>
    <x v="2"/>
  </r>
  <r>
    <n v="3.1234498759900791"/>
    <n v="7.75"/>
    <x v="2"/>
  </r>
  <r>
    <n v="1.4998345217679092"/>
    <n v="7.75"/>
    <x v="2"/>
  </r>
  <r>
    <n v="2.2499727738047701"/>
    <n v="7.75"/>
    <x v="2"/>
  </r>
  <r>
    <n v="3.2806551713106624"/>
    <n v="7.75"/>
    <x v="2"/>
  </r>
  <r>
    <n v="3.7497920742671114"/>
    <n v="7.75"/>
    <x v="2"/>
  </r>
  <r>
    <n v="2.1741389702978529"/>
    <n v="7.75"/>
    <x v="2"/>
  </r>
  <r>
    <n v="2.8746680407467595"/>
    <n v="7.75"/>
    <x v="2"/>
  </r>
  <r>
    <n v="3.1244864727587802"/>
    <n v="7.75"/>
    <x v="2"/>
  </r>
  <r>
    <n v="3.1241227190695811"/>
    <n v="7.75"/>
    <x v="2"/>
  </r>
  <r>
    <n v="2.9992830399107784"/>
    <n v="7.75"/>
    <x v="2"/>
  </r>
  <r>
    <n v="2.7127325440927761"/>
    <n v="7.75"/>
    <x v="2"/>
  </r>
  <r>
    <n v="2.2496623796960562"/>
    <n v="7.75"/>
    <x v="2"/>
  </r>
  <r>
    <n v="3.3608359305431881"/>
    <n v="7.75"/>
    <x v="2"/>
  </r>
  <r>
    <n v="2.952623716920884"/>
    <n v="7.75"/>
    <x v="2"/>
  </r>
  <r>
    <n v="2.7497958072420365"/>
    <n v="7.75"/>
    <x v="2"/>
  </r>
  <r>
    <n v="3.627891706232953"/>
    <n v="7.75"/>
    <x v="2"/>
  </r>
  <r>
    <n v="0.24925224327018944"/>
    <n v="7.75"/>
    <x v="2"/>
  </r>
  <r>
    <n v="2.6245530946742814"/>
    <n v="7.75"/>
    <x v="2"/>
  </r>
  <r>
    <n v="2.7705017923983317"/>
    <n v="7.75"/>
    <x v="2"/>
  </r>
  <r>
    <n v="2.7126453866448665"/>
    <n v="7.75"/>
    <x v="2"/>
  </r>
  <r>
    <n v="3.3742102197194881"/>
    <n v="7.75"/>
    <x v="2"/>
  </r>
  <r>
    <n v="3.3749246484281454"/>
    <n v="7.75"/>
    <x v="2"/>
  </r>
  <r>
    <n v="3.124525384179933"/>
    <n v="7.75"/>
    <x v="2"/>
  </r>
  <r>
    <n v="2.8741538788673493"/>
    <n v="7.75"/>
    <x v="2"/>
  </r>
  <r>
    <n v="3.7498200168669906"/>
    <n v="7.75"/>
    <x v="2"/>
  </r>
  <r>
    <n v="2.2493992518517909"/>
    <n v="7.75"/>
    <x v="2"/>
  </r>
  <r>
    <n v="3.3737528779739065"/>
    <n v="7.75"/>
    <x v="2"/>
  </r>
  <r>
    <n v="2.2498890189273175"/>
    <n v="7.75"/>
    <x v="2"/>
  </r>
  <r>
    <n v="2.8748138815714124"/>
    <n v="7.75"/>
    <x v="2"/>
  </r>
  <r>
    <n v="2.7798340778557753"/>
    <n v="7.75"/>
    <x v="2"/>
  </r>
  <r>
    <n v="3.9992721703727852"/>
    <n v="7.75"/>
    <x v="2"/>
  </r>
  <r>
    <n v="2.9946929492039422"/>
    <n v="7.75"/>
    <x v="2"/>
  </r>
  <r>
    <n v="3.4367608181438709"/>
    <n v="7.75"/>
    <x v="2"/>
  </r>
  <r>
    <n v="3.3745401030169244"/>
    <n v="7.75"/>
    <x v="2"/>
  </r>
  <r>
    <n v="2.2499112531061414"/>
    <n v="7.75"/>
    <x v="2"/>
  </r>
  <r>
    <n v="3.4999306863680473"/>
    <n v="7.75"/>
    <x v="2"/>
  </r>
  <r>
    <n v="2.83134738771769"/>
    <n v="7.75"/>
    <x v="2"/>
  </r>
  <r>
    <n v="3.4980928476847368"/>
    <n v="7.75"/>
    <x v="2"/>
  </r>
  <r>
    <n v="3.4993373922061957"/>
    <n v="7.75"/>
    <x v="2"/>
  </r>
  <r>
    <n v="3.4006139791484378"/>
    <n v="7.75"/>
    <x v="2"/>
  </r>
  <r>
    <n v="2.9994334277620398"/>
    <n v="7.75"/>
    <x v="2"/>
  </r>
  <r>
    <n v="3.1241968645592393"/>
    <n v="7.75"/>
    <x v="2"/>
  </r>
  <r>
    <n v="3.8745800671892496"/>
    <n v="7.75"/>
    <x v="2"/>
  </r>
  <r>
    <n v="2.2490511184688686"/>
    <n v="7.75"/>
    <x v="2"/>
  </r>
  <r>
    <n v="0.99215697142698778"/>
    <n v="7.75"/>
    <x v="2"/>
  </r>
  <r>
    <n v="3.2491272437395202"/>
    <n v="7.75"/>
    <x v="2"/>
  </r>
  <r>
    <n v="3.0876880136455265"/>
    <n v="7.75"/>
    <x v="2"/>
  </r>
  <r>
    <n v="2.2490414893476856"/>
    <n v="7.75"/>
    <x v="2"/>
  </r>
  <r>
    <n v="2.3742971365423995"/>
    <n v="7.75"/>
    <x v="2"/>
  </r>
  <r>
    <n v="2.8746516262952886"/>
    <n v="7.75"/>
    <x v="2"/>
  </r>
  <r>
    <n v="1.8743697728216382"/>
    <n v="7.75"/>
    <x v="2"/>
  </r>
  <r>
    <n v="3.7496641289744739"/>
    <n v="7.75"/>
    <x v="2"/>
  </r>
  <r>
    <n v="2.4990456053798491"/>
    <n v="7.75"/>
    <x v="2"/>
  </r>
  <r>
    <n v="2.7255438916780772"/>
    <n v="7.75"/>
    <x v="2"/>
  </r>
  <r>
    <n v="2.5217706821480408"/>
    <n v="7.75"/>
    <x v="2"/>
  </r>
  <r>
    <n v="2.7497818499127398"/>
    <n v="7.75"/>
    <x v="2"/>
  </r>
  <r>
    <n v="2.3745856661374334"/>
    <n v="7.75"/>
    <x v="2"/>
  </r>
  <r>
    <n v="3.6246323180567415"/>
    <n v="7.75"/>
    <x v="2"/>
  </r>
  <r>
    <n v="3.6945090162269518"/>
    <n v="7.75"/>
    <x v="2"/>
  </r>
  <r>
    <n v="2.8747831644298367"/>
    <n v="7.75"/>
    <x v="2"/>
  </r>
  <r>
    <n v="2.3749330795312593"/>
    <n v="7.75"/>
    <x v="2"/>
  </r>
  <r>
    <n v="3.4499636611738183"/>
    <n v="7.75"/>
    <x v="2"/>
  </r>
  <r>
    <n v="3.3737038171878275"/>
    <n v="7.75"/>
    <x v="2"/>
  </r>
  <r>
    <n v="2.3746627300851828"/>
    <n v="7.75"/>
    <x v="2"/>
  </r>
  <r>
    <n v="2.8548604903284707"/>
    <n v="7.75"/>
    <x v="2"/>
  </r>
  <r>
    <n v="1.3612928049249711"/>
    <n v="7.75"/>
    <x v="2"/>
  </r>
  <r>
    <n v="2.6600985221674875"/>
    <n v="7.75"/>
    <x v="2"/>
  </r>
  <r>
    <n v="1.8992042440318302"/>
    <n v="7.75"/>
    <x v="2"/>
  </r>
  <r>
    <n v="3.6249139477931136"/>
    <n v="7.75"/>
    <x v="2"/>
  </r>
  <r>
    <n v="3.2621026249835112"/>
    <n v="7.75"/>
    <x v="2"/>
  </r>
  <r>
    <n v="3.4986952379637426"/>
    <n v="7.75"/>
    <x v="2"/>
  </r>
  <r>
    <n v="2.7973733414023898"/>
    <n v="7.75"/>
    <x v="2"/>
  </r>
  <r>
    <n v="2.2496614476346983"/>
    <n v="7.75"/>
    <x v="2"/>
  </r>
  <r>
    <n v="3.3741098734290245"/>
    <n v="7.75"/>
    <x v="2"/>
  </r>
  <r>
    <n v="3.3746037861408333"/>
    <n v="7.75"/>
    <x v="2"/>
  </r>
  <r>
    <n v="3.2079224681535403"/>
    <n v="7.75"/>
    <x v="2"/>
  </r>
  <r>
    <n v="2.6248228278019949"/>
    <n v="7.75"/>
    <x v="2"/>
  </r>
  <r>
    <n v="3.3723076923076922"/>
    <n v="7.75"/>
    <x v="2"/>
  </r>
  <r>
    <n v="3.4994001907085952"/>
    <n v="7.75"/>
    <x v="2"/>
  </r>
  <r>
    <n v="3.8745294855708909"/>
    <n v="7.75"/>
    <x v="2"/>
  </r>
  <r>
    <n v="0.24976750365351402"/>
    <n v="7.85"/>
    <x v="2"/>
  </r>
  <r>
    <n v="0.57732705541470486"/>
    <n v="7.85"/>
    <x v="2"/>
  </r>
  <r>
    <n v="0.74921092581064408"/>
    <n v="7.875"/>
    <x v="2"/>
  </r>
  <r>
    <n v="3.4996073611253373"/>
    <n v="7.875"/>
    <x v="2"/>
  </r>
  <r>
    <n v="3.3749726057418363"/>
    <n v="7.875"/>
    <x v="2"/>
  </r>
  <r>
    <n v="3.1243139768705932"/>
    <n v="7.875"/>
    <x v="2"/>
  </r>
  <r>
    <n v="3.4992592879481794"/>
    <n v="7.875"/>
    <x v="2"/>
  </r>
  <r>
    <n v="2.3249824271464368"/>
    <n v="7.875"/>
    <x v="2"/>
  </r>
  <r>
    <n v="0.87496408309060081"/>
    <n v="7.875"/>
    <x v="2"/>
  </r>
  <r>
    <n v="1.4996456881066562"/>
    <n v="7.875"/>
    <x v="2"/>
  </r>
  <r>
    <n v="1.2497633898273786"/>
    <n v="7.875"/>
    <x v="2"/>
  </r>
  <r>
    <n v="2.2498284145504459"/>
    <n v="7.875"/>
    <x v="2"/>
  </r>
  <r>
    <n v="2.899969221298861"/>
    <n v="7.875"/>
    <x v="2"/>
  </r>
  <r>
    <n v="3.694073434564014"/>
    <n v="7.875"/>
    <x v="2"/>
  </r>
  <r>
    <n v="3.3749773673728045"/>
    <n v="7.875"/>
    <x v="2"/>
  </r>
  <r>
    <n v="2.3749962143008569"/>
    <n v="7.875"/>
    <x v="2"/>
  </r>
  <r>
    <n v="3.1244370609075078"/>
    <n v="7.875"/>
    <x v="2"/>
  </r>
  <r>
    <n v="2.9983545615211167"/>
    <n v="7.875"/>
    <x v="2"/>
  </r>
  <r>
    <n v="3.1249501507441497"/>
    <n v="7.875"/>
    <x v="2"/>
  </r>
  <r>
    <n v="1.5179159221292204"/>
    <n v="7.875"/>
    <x v="2"/>
  </r>
  <r>
    <n v="2.1236697763817918"/>
    <n v="7.875"/>
    <x v="2"/>
  </r>
  <r>
    <n v="2.944362165388271"/>
    <n v="7.875"/>
    <x v="2"/>
  </r>
  <r>
    <n v="3.4298190013381222"/>
    <n v="7.875"/>
    <x v="2"/>
  </r>
  <r>
    <n v="2.7493991560785052"/>
    <n v="7.875"/>
    <x v="2"/>
  </r>
  <r>
    <n v="3.2493259875747276"/>
    <n v="7.875"/>
    <x v="2"/>
  </r>
  <r>
    <n v="2.4986327056801314"/>
    <n v="7.875"/>
    <x v="2"/>
  </r>
  <r>
    <n v="1.1795125432769664"/>
    <n v="7.875"/>
    <x v="2"/>
  </r>
  <r>
    <n v="2.453580901856764"/>
    <n v="7.875"/>
    <x v="2"/>
  </r>
  <r>
    <n v="2.968384670123005"/>
    <n v="7.875"/>
    <x v="2"/>
  </r>
  <r>
    <n v="0.49967304466494183"/>
    <n v="7.875"/>
    <x v="2"/>
  </r>
  <r>
    <n v="2.8747076511861009"/>
    <n v="7.875"/>
    <x v="2"/>
  </r>
  <r>
    <n v="3.4994143616542033"/>
    <n v="7.875"/>
    <x v="2"/>
  </r>
  <r>
    <n v="2.999627511558097"/>
    <n v="7.875"/>
    <x v="2"/>
  </r>
  <r>
    <n v="2.8747462415354694"/>
    <n v="7.875"/>
    <x v="2"/>
  </r>
  <r>
    <n v="0.42353488732886008"/>
    <n v="7.875"/>
    <x v="2"/>
  </r>
  <r>
    <n v="4.1249206480638128"/>
    <n v="7.875"/>
    <x v="2"/>
  </r>
  <r>
    <n v="1.9249392280479851"/>
    <n v="7.875"/>
    <x v="2"/>
  </r>
  <r>
    <n v="0.8745877050281331"/>
    <n v="7.875"/>
    <x v="2"/>
  </r>
  <r>
    <n v="3.055992033469773"/>
    <n v="7.875"/>
    <x v="2"/>
  </r>
  <r>
    <n v="2.0440932650226293"/>
    <n v="7.875"/>
    <x v="2"/>
  </r>
  <r>
    <n v="2.8689655172413793"/>
    <n v="7.875"/>
    <x v="2"/>
  </r>
  <r>
    <n v="2.1737561227120392"/>
    <n v="7.875"/>
    <x v="2"/>
  </r>
  <r>
    <n v="2.6245198039475426"/>
    <n v="7.875"/>
    <x v="2"/>
  </r>
  <r>
    <n v="0.49457562220804085"/>
    <n v="7.875"/>
    <x v="2"/>
  </r>
  <r>
    <n v="2.5491154769312829"/>
    <n v="7.875"/>
    <x v="2"/>
  </r>
  <r>
    <n v="1.9434405493314058"/>
    <n v="7.875"/>
    <x v="2"/>
  </r>
  <r>
    <n v="2.7498908773461372"/>
    <n v="7.875"/>
    <x v="2"/>
  </r>
  <r>
    <n v="2.6250046149870165"/>
    <n v="7.875"/>
    <x v="2"/>
  </r>
  <r>
    <n v="2.4998673810407936"/>
    <n v="7.875"/>
    <x v="2"/>
  </r>
  <r>
    <n v="2.4200030029234343"/>
    <n v="7.875"/>
    <x v="2"/>
  </r>
  <r>
    <n v="2.2499206097173707"/>
    <n v="7.875"/>
    <x v="2"/>
  </r>
  <r>
    <n v="2.5499294359149811"/>
    <n v="7.875"/>
    <x v="2"/>
  </r>
  <r>
    <n v="2.6249665864742049"/>
    <n v="7.875"/>
    <x v="2"/>
  </r>
  <r>
    <n v="3.4245141627523381"/>
    <n v="7.875"/>
    <x v="2"/>
  </r>
  <r>
    <n v="3.6243338451811038"/>
    <n v="7.875"/>
    <x v="2"/>
  </r>
  <r>
    <n v="3.4683883846417767"/>
    <n v="7.875"/>
    <x v="2"/>
  </r>
  <r>
    <n v="0.49952226897095059"/>
    <n v="7.9"/>
    <x v="2"/>
  </r>
  <r>
    <n v="0.87407716952221759"/>
    <n v="7.9"/>
    <x v="2"/>
  </r>
  <r>
    <n v="2.6244715829027712"/>
    <n v="8"/>
    <x v="3"/>
  </r>
  <r>
    <n v="3.0106648413522046"/>
    <n v="8"/>
    <x v="3"/>
  </r>
  <r>
    <n v="2.9995641320283712"/>
    <n v="8"/>
    <x v="3"/>
  </r>
  <r>
    <n v="2.6241210439566953"/>
    <n v="8"/>
    <x v="3"/>
  </r>
  <r>
    <n v="2.7488151658767772"/>
    <n v="8"/>
    <x v="3"/>
  </r>
  <r>
    <n v="2.7479264334655609"/>
    <n v="8"/>
    <x v="3"/>
  </r>
  <r>
    <n v="4.374790348625857"/>
    <n v="8"/>
    <x v="3"/>
  </r>
  <r>
    <n v="2.7497416382549233"/>
    <n v="8"/>
    <x v="3"/>
  </r>
  <r>
    <n v="3.3743792947785525"/>
    <n v="8"/>
    <x v="3"/>
  </r>
  <r>
    <n v="2.4997807850816942"/>
    <n v="8"/>
    <x v="3"/>
  </r>
  <r>
    <n v="0.50115715003417916"/>
    <n v="8"/>
    <x v="3"/>
  </r>
  <r>
    <n v="3.1239358817520273"/>
    <n v="8"/>
    <x v="3"/>
  </r>
  <r>
    <n v="1.4989910637071202"/>
    <n v="8"/>
    <x v="3"/>
  </r>
  <r>
    <n v="3.6242882585694107"/>
    <n v="8"/>
    <x v="3"/>
  </r>
  <r>
    <n v="2.8748403575989783"/>
    <n v="8"/>
    <x v="3"/>
  </r>
  <r>
    <n v="2.1246319921491659"/>
    <n v="8"/>
    <x v="3"/>
  </r>
  <r>
    <n v="3.7495458398934236"/>
    <n v="8"/>
    <x v="3"/>
  </r>
  <r>
    <n v="3.3739694684212438"/>
    <n v="8"/>
    <x v="3"/>
  </r>
  <r>
    <n v="3.3749185690569421"/>
    <n v="8"/>
    <x v="3"/>
  </r>
  <r>
    <n v="3.374563054584566"/>
    <n v="8"/>
    <x v="3"/>
  </r>
  <r>
    <n v="3.4998837451203544"/>
    <n v="8"/>
    <x v="3"/>
  </r>
  <r>
    <n v="3.75"/>
    <n v="8"/>
    <x v="3"/>
  </r>
  <r>
    <n v="4.3746532389582882"/>
    <n v="8"/>
    <x v="3"/>
  </r>
  <r>
    <n v="3.83095232837996"/>
    <n v="8"/>
    <x v="3"/>
  </r>
  <r>
    <n v="2.4996792541590045"/>
    <n v="8"/>
    <x v="3"/>
  </r>
  <r>
    <n v="3.6249152968227745"/>
    <n v="8"/>
    <x v="3"/>
  </r>
  <r>
    <n v="3.4989444053483463"/>
    <n v="8"/>
    <x v="3"/>
  </r>
  <r>
    <n v="3.6273420721321186"/>
    <n v="8"/>
    <x v="3"/>
  </r>
  <r>
    <n v="3.7185568109145173"/>
    <n v="8"/>
    <x v="3"/>
  </r>
  <r>
    <n v="3.3490039651447159"/>
    <n v="8"/>
    <x v="3"/>
  </r>
  <r>
    <n v="1.5671723974349201"/>
    <n v="8"/>
    <x v="3"/>
  </r>
  <r>
    <n v="3.6249003114796032"/>
    <n v="8"/>
    <x v="3"/>
  </r>
  <r>
    <n v="2.8748399728895246"/>
    <n v="8"/>
    <x v="3"/>
  </r>
  <r>
    <n v="3.6246582591057415"/>
    <n v="8"/>
    <x v="3"/>
  </r>
  <r>
    <n v="3.6246079857403499"/>
    <n v="8"/>
    <x v="3"/>
  </r>
  <r>
    <n v="3.9994503295035639"/>
    <n v="8"/>
    <x v="3"/>
  </r>
  <r>
    <n v="4.0694914337565873"/>
    <n v="8"/>
    <x v="3"/>
  </r>
  <r>
    <n v="1.1242562612425626"/>
    <n v="8"/>
    <x v="3"/>
  </r>
  <r>
    <n v="2.3468405859082648"/>
    <n v="8"/>
    <x v="3"/>
  </r>
  <r>
    <n v="3.5202416428470067"/>
    <n v="8"/>
    <x v="3"/>
  </r>
  <r>
    <n v="1.944882777276826"/>
    <n v="8"/>
    <x v="3"/>
  </r>
  <r>
    <n v="3.4997015695826814"/>
    <n v="8"/>
    <x v="3"/>
  </r>
  <r>
    <n v="1.84987947754919"/>
    <n v="8"/>
    <x v="3"/>
  </r>
  <r>
    <n v="2.8744992970262886"/>
    <n v="8"/>
    <x v="3"/>
  </r>
  <r>
    <n v="3.3746968879508144"/>
    <n v="8"/>
    <x v="3"/>
  </r>
  <r>
    <n v="3.7494084033024242"/>
    <n v="8"/>
    <x v="3"/>
  </r>
  <r>
    <n v="3.2967032967032965"/>
    <n v="8"/>
    <x v="3"/>
  </r>
  <r>
    <n v="3.5144663531247469"/>
    <n v="8"/>
    <x v="3"/>
  </r>
  <r>
    <n v="4"/>
    <n v="8"/>
    <x v="3"/>
  </r>
  <r>
    <n v="3.7499467639584902"/>
    <n v="8"/>
    <x v="3"/>
  </r>
  <r>
    <n v="3.8746839732061407"/>
    <n v="8"/>
    <x v="3"/>
  </r>
  <r>
    <n v="3.9685470716769764"/>
    <n v="8"/>
    <x v="3"/>
  </r>
  <r>
    <n v="1.4995048804639977"/>
    <n v="8"/>
    <x v="3"/>
  </r>
  <r>
    <n v="0.49727767695099817"/>
    <n v="8"/>
    <x v="3"/>
  </r>
  <r>
    <n v="3.248924988055423"/>
    <n v="8"/>
    <x v="3"/>
  </r>
  <r>
    <n v="4.2493454052178299"/>
    <n v="8"/>
    <x v="3"/>
  </r>
  <r>
    <n v="0.70063694267515919"/>
    <n v="8"/>
    <x v="3"/>
  </r>
  <r>
    <n v="3.7244760881246641"/>
    <n v="8"/>
    <x v="3"/>
  </r>
  <r>
    <n v="3.9431322829710247"/>
    <n v="8"/>
    <x v="3"/>
  </r>
  <r>
    <n v="3.2485230138980583"/>
    <n v="8"/>
    <x v="3"/>
  </r>
  <r>
    <n v="0.32786007734821415"/>
    <n v="8"/>
    <x v="3"/>
  </r>
  <r>
    <n v="3.7494502272394077"/>
    <n v="8"/>
    <x v="3"/>
  </r>
  <r>
    <n v="0.87214372928658646"/>
    <n v="8"/>
    <x v="3"/>
  </r>
  <r>
    <n v="3.7741717376605814"/>
    <n v="8"/>
    <x v="3"/>
  </r>
  <r>
    <n v="2.3613515896368216"/>
    <n v="8"/>
    <x v="3"/>
  </r>
  <r>
    <n v="2.9993402319605527"/>
    <n v="8"/>
    <x v="3"/>
  </r>
  <r>
    <n v="3.374901628427871"/>
    <n v="8"/>
    <x v="3"/>
  </r>
  <r>
    <n v="3.3743521640523269"/>
    <n v="8"/>
    <x v="3"/>
  </r>
  <r>
    <n v="2.3738515741791058"/>
    <n v="8"/>
    <x v="3"/>
  </r>
  <r>
    <n v="3.8741440355744889"/>
    <n v="8"/>
    <x v="3"/>
  </r>
  <r>
    <n v="1.8992397124515576"/>
    <n v="8"/>
    <x v="3"/>
  </r>
  <r>
    <n v="1.4557152910425253"/>
    <n v="8"/>
    <x v="3"/>
  </r>
  <r>
    <n v="3.4198368150918017"/>
    <n v="8"/>
    <x v="3"/>
  </r>
  <r>
    <n v="3.4993459671578218"/>
    <n v="8"/>
    <x v="3"/>
  </r>
  <r>
    <n v="4.2476908118619345"/>
    <n v="8"/>
    <x v="3"/>
  </r>
  <r>
    <n v="3.9993017092253735"/>
    <n v="8"/>
    <x v="3"/>
  </r>
  <r>
    <n v="3.6247262162806271"/>
    <n v="8"/>
    <x v="3"/>
  </r>
  <r>
    <n v="3.624660721209771"/>
    <n v="8"/>
    <x v="3"/>
  </r>
  <r>
    <n v="3.6461211902759421"/>
    <n v="8"/>
    <x v="3"/>
  </r>
  <r>
    <n v="1.4999523824640488"/>
    <n v="8"/>
    <x v="3"/>
  </r>
  <r>
    <n v="3.8740293356341673"/>
    <n v="8"/>
    <x v="3"/>
  </r>
  <r>
    <n v="4.2525442460494132"/>
    <n v="8"/>
    <x v="3"/>
  </r>
  <r>
    <n v="1.9995666364215003"/>
    <n v="8"/>
    <x v="3"/>
  </r>
  <r>
    <n v="2.1448441762642618"/>
    <n v="8"/>
    <x v="3"/>
  </r>
  <r>
    <n v="3.7250040069012984"/>
    <n v="8"/>
    <x v="3"/>
  </r>
  <r>
    <n v="4.374552650414719"/>
    <n v="8"/>
    <x v="3"/>
  </r>
  <r>
    <n v="3.9996442388935831"/>
    <n v="8"/>
    <x v="3"/>
  </r>
  <r>
    <n v="3.7491747498857344"/>
    <n v="8"/>
    <x v="3"/>
  </r>
  <r>
    <n v="3.4090134315129204"/>
    <n v="8"/>
    <x v="3"/>
  </r>
  <r>
    <n v="3.3742764365381901"/>
    <n v="8"/>
    <x v="3"/>
  </r>
  <r>
    <n v="2.9996068364208237"/>
    <n v="8"/>
    <x v="3"/>
  </r>
  <r>
    <n v="4.374752538118468"/>
    <n v="8"/>
    <x v="3"/>
  </r>
  <r>
    <n v="3.748972884141331"/>
    <n v="8"/>
    <x v="3"/>
  </r>
  <r>
    <n v="3.2493397726775317"/>
    <n v="8"/>
    <x v="3"/>
  </r>
  <r>
    <n v="3.4244709826105173"/>
    <n v="8"/>
    <x v="3"/>
  </r>
  <r>
    <n v="3.9999423846973756"/>
    <n v="8"/>
    <x v="3"/>
  </r>
  <r>
    <n v="1.7480323942055436"/>
    <n v="8"/>
    <x v="3"/>
  </r>
  <r>
    <n v="4.1249210217528658"/>
    <n v="8"/>
    <x v="3"/>
  </r>
  <r>
    <n v="2.6062717770034842"/>
    <n v="8"/>
    <x v="3"/>
  </r>
  <r>
    <n v="3.8737936335574235"/>
    <n v="8"/>
    <x v="3"/>
  </r>
  <r>
    <n v="3.8740957129529083"/>
    <n v="8"/>
    <x v="3"/>
  </r>
  <r>
    <n v="3.5494162859836127"/>
    <n v="8"/>
    <x v="3"/>
  </r>
  <r>
    <n v="3.874261263742083"/>
    <n v="8"/>
    <x v="3"/>
  </r>
  <r>
    <n v="3.6245347143550735"/>
    <n v="8"/>
    <x v="3"/>
  </r>
  <r>
    <n v="3.0745710888398166"/>
    <n v="8"/>
    <x v="3"/>
  </r>
  <r>
    <n v="4"/>
    <n v="8"/>
    <x v="3"/>
  </r>
  <r>
    <n v="3.4996738421395954"/>
    <n v="8"/>
    <x v="3"/>
  </r>
  <r>
    <n v="2.8739883386998519"/>
    <n v="8"/>
    <x v="3"/>
  </r>
  <r>
    <n v="4.4993542832544122"/>
    <n v="8"/>
    <x v="3"/>
  </r>
  <r>
    <n v="2.9165242909690257"/>
    <n v="8.125"/>
    <x v="3"/>
  </r>
  <r>
    <n v="3.4997059819312533"/>
    <n v="8.125"/>
    <x v="3"/>
  </r>
  <r>
    <n v="2.3738355727095968"/>
    <n v="8.25"/>
    <x v="3"/>
  </r>
  <r>
    <n v="4.2492580660519588"/>
    <n v="8.25"/>
    <x v="3"/>
  </r>
  <r>
    <n v="6.2040559801577952"/>
    <n v="8.25"/>
    <x v="3"/>
  </r>
  <r>
    <n v="3.7487629379943597"/>
    <n v="8.25"/>
    <x v="3"/>
  </r>
  <r>
    <n v="3.1239705720874054"/>
    <n v="8.25"/>
    <x v="3"/>
  </r>
  <r>
    <n v="2.2491116009176375"/>
    <n v="8.25"/>
    <x v="3"/>
  </r>
  <r>
    <n v="2.9996194849503075"/>
    <n v="8.25"/>
    <x v="3"/>
  </r>
  <r>
    <n v="3.249461372730071"/>
    <n v="8.25"/>
    <x v="3"/>
  </r>
  <r>
    <n v="0.99989843018203572"/>
    <n v="8.25"/>
    <x v="3"/>
  </r>
  <r>
    <n v="1.4991475435536656"/>
    <n v="8.25"/>
    <x v="3"/>
  </r>
  <r>
    <n v="1.4998196419417917"/>
    <n v="8.25"/>
    <x v="3"/>
  </r>
  <r>
    <n v="2.8749850365109135"/>
    <n v="8.25"/>
    <x v="3"/>
  </r>
  <r>
    <n v="1.0156924483266466E-2"/>
    <n v="8.25"/>
    <x v="3"/>
  </r>
  <r>
    <n v="0.6997179032032349"/>
    <n v="8.25"/>
    <x v="3"/>
  </r>
  <r>
    <n v="3.2116392247299612"/>
    <n v="8.25"/>
    <x v="3"/>
  </r>
  <r>
    <n v="4.2499321155723209"/>
    <n v="8.25"/>
    <x v="3"/>
  </r>
  <r>
    <n v="4.374432219642677"/>
    <n v="8.25"/>
    <x v="3"/>
  </r>
  <r>
    <n v="0.74845319672676469"/>
    <n v="8.25"/>
    <x v="3"/>
  </r>
  <r>
    <n v="4.6247219970484919"/>
    <n v="8.25"/>
    <x v="3"/>
  </r>
  <r>
    <n v="4.624557577645664"/>
    <n v="8.25"/>
    <x v="3"/>
  </r>
  <r>
    <n v="2.4669217609771819"/>
    <n v="8.375"/>
    <x v="3"/>
  </r>
  <r>
    <n v="4.2740190775887505"/>
    <n v="8.375"/>
    <x v="3"/>
  </r>
  <r>
    <n v="3.9986292475290384"/>
    <n v="8.375"/>
    <x v="3"/>
  </r>
  <r>
    <n v="1.7495021456819904"/>
    <n v="8.375"/>
    <x v="3"/>
  </r>
  <r>
    <n v="0.9995643545186117"/>
    <n v="8.375"/>
    <x v="3"/>
  </r>
  <r>
    <n v="1.2491313102514301"/>
    <n v="8.375"/>
    <x v="3"/>
  </r>
  <r>
    <n v="2.9644770018052427"/>
    <n v="8.375"/>
    <x v="3"/>
  </r>
  <r>
    <n v="4.1244714627503498"/>
    <n v="8.375"/>
    <x v="3"/>
  </r>
  <r>
    <n v="1.1704396766503558"/>
    <n v="8.375"/>
    <x v="3"/>
  </r>
  <r>
    <n v="4.249509391645641"/>
    <n v="8.5"/>
    <x v="3"/>
  </r>
  <r>
    <n v="3.1628408306246527"/>
    <n v="8.5"/>
    <x v="3"/>
  </r>
  <r>
    <n v="3.7491911801304068"/>
    <n v="8.5"/>
    <x v="3"/>
  </r>
  <r>
    <n v="3.7490363678167138"/>
    <n v="8.5"/>
    <x v="3"/>
  </r>
  <r>
    <n v="4.9997570102541671"/>
    <n v="8.5"/>
    <x v="3"/>
  </r>
  <r>
    <n v="2.3730907696568178"/>
    <n v="8.5"/>
    <x v="3"/>
  </r>
  <r>
    <n v="4.1249809557665937"/>
    <n v="8.5"/>
    <x v="3"/>
  </r>
  <r>
    <n v="1.7139955880808151"/>
    <n v="8.5"/>
    <x v="3"/>
  </r>
  <r>
    <n v="0.9993183367416496"/>
    <n v="8.5"/>
    <x v="3"/>
  </r>
  <r>
    <n v="4.8747784830897034"/>
    <n v="8.5"/>
    <x v="3"/>
  </r>
  <r>
    <n v="4.1246015647638368"/>
    <n v="8.5"/>
    <x v="3"/>
  </r>
  <r>
    <n v="4"/>
    <n v="8.5"/>
    <x v="3"/>
  </r>
  <r>
    <n v="4.6248112956220586"/>
    <n v="8.5"/>
    <x v="3"/>
  </r>
  <r>
    <n v="3.9980938765785083"/>
    <n v="8.5"/>
    <x v="3"/>
  </r>
  <r>
    <n v="4.2492769782919266"/>
    <n v="8.5"/>
    <x v="3"/>
  </r>
  <r>
    <n v="4.3748904085569"/>
    <n v="8.5"/>
    <x v="3"/>
  </r>
  <r>
    <n v="6.2092792732102131"/>
    <n v="8.5"/>
    <x v="3"/>
  </r>
  <r>
    <n v="4.8745369189926953"/>
    <n v="9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M47:Q54" firstHeaderRow="1" firstDataRow="2" firstDataCol="1"/>
  <pivotFields count="10">
    <pivotField dataField="1" showAll="0"/>
    <pivotField showAll="0"/>
    <pivotField numFmtId="1" showAll="0"/>
    <pivotField showAll="0"/>
    <pivotField showAll="0"/>
    <pivotField dataField="1" showAll="0"/>
    <pivotField showAll="0"/>
    <pivotField numFmtId="1" showAll="0"/>
    <pivotField axis="axisRow" numFmtId="1" showAll="0">
      <items count="6">
        <item x="4"/>
        <item x="2"/>
        <item x="1"/>
        <item x="3"/>
        <item x="0"/>
        <item t="default"/>
      </items>
    </pivotField>
    <pivotField dataField="1" numFmtId="164" showAll="0"/>
  </pivotFields>
  <rowFields count="1">
    <field x="8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Bafrac" fld="5" subtotal="count" baseField="0" baseItem="0"/>
    <dataField name="StdDev of YSP/princ" fld="9" subtotal="stdDev" baseField="0" baseItem="0"/>
    <dataField name="Average of YSP/princ" fld="9" subtotal="average" baseField="0" baseItem="0"/>
    <dataField name="Average of rate" fld="0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5:B33" firstHeaderRow="1" firstDataRow="1" firstDataCol="1"/>
  <pivotFields count="1">
    <pivotField axis="axisRow" dataFiel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7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I63:M69" firstHeaderRow="1" firstDataRow="2" firstDataCol="1"/>
  <pivotFields count="3">
    <pivotField dataField="1" numFmtId="164" showAll="0"/>
    <pivotField dataField="1" showAll="0"/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YSP/principal" fld="0" subtotal="average" baseField="0" baseItem="0"/>
    <dataField name="Average of rate" fld="1" subtotal="average" baseField="0" baseItem="0"/>
    <dataField name="StdDev of YSP/principal" fld="0" subtotal="stdDev" baseField="0" baseItem="0"/>
    <dataField name="Count of cat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B25" firstHeaderRow="2" firstDataRow="2" firstDataCol="1"/>
  <pivotFields count="2">
    <pivotField dataField="1" compact="0" outline="0" subtotalTop="0" showAll="0" includeNewItemsInFilter="1"/>
    <pivotField axis="axisRow" compact="0" outline="0" subtotalTop="0" showAll="0" includeNewItemsInFilter="1">
      <items count="21"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tdDev of Value" fld="0" subtotal="stdDev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G27" sqref="G27"/>
    </sheetView>
  </sheetViews>
  <sheetFormatPr defaultRowHeight="15.75"/>
  <cols>
    <col min="3" max="3" width="46.375" customWidth="1"/>
    <col min="7" max="7" width="80.625" customWidth="1"/>
  </cols>
  <sheetData>
    <row r="1" spans="1:7" ht="18.75">
      <c r="A1" s="60" t="s">
        <v>52</v>
      </c>
    </row>
    <row r="2" spans="1:7" ht="22.5" customHeight="1">
      <c r="A2" s="43"/>
      <c r="B2" s="188" t="s">
        <v>24</v>
      </c>
      <c r="C2" s="189" t="s">
        <v>26</v>
      </c>
      <c r="D2" s="188" t="s">
        <v>27</v>
      </c>
      <c r="E2" s="188" t="s">
        <v>254</v>
      </c>
      <c r="F2" s="189"/>
      <c r="G2" s="189" t="s">
        <v>330</v>
      </c>
    </row>
    <row r="3" spans="1:7">
      <c r="A3" s="67" t="s">
        <v>129</v>
      </c>
      <c r="B3" s="43" t="s">
        <v>39</v>
      </c>
      <c r="C3" t="s">
        <v>40</v>
      </c>
      <c r="D3" s="39" t="s">
        <v>39</v>
      </c>
      <c r="E3" s="39"/>
      <c r="G3" t="s">
        <v>331</v>
      </c>
    </row>
    <row r="4" spans="1:7">
      <c r="A4" s="67" t="s">
        <v>130</v>
      </c>
      <c r="B4" s="43" t="s">
        <v>41</v>
      </c>
      <c r="C4" t="s">
        <v>42</v>
      </c>
      <c r="D4" s="75"/>
      <c r="E4" s="75" t="s">
        <v>41</v>
      </c>
      <c r="G4" s="11" t="s">
        <v>332</v>
      </c>
    </row>
    <row r="5" spans="1:7">
      <c r="A5" s="67" t="s">
        <v>130</v>
      </c>
      <c r="B5" s="43" t="s">
        <v>43</v>
      </c>
      <c r="C5" t="s">
        <v>44</v>
      </c>
      <c r="D5" s="75"/>
      <c r="E5" s="75" t="s">
        <v>43</v>
      </c>
      <c r="G5" t="s">
        <v>333</v>
      </c>
    </row>
    <row r="6" spans="1:7">
      <c r="A6" s="67" t="s">
        <v>130</v>
      </c>
      <c r="B6" s="43" t="s">
        <v>45</v>
      </c>
      <c r="C6" t="s">
        <v>46</v>
      </c>
      <c r="D6" s="75"/>
      <c r="E6" s="75" t="s">
        <v>45</v>
      </c>
      <c r="G6" s="11"/>
    </row>
    <row r="7" spans="1:7">
      <c r="A7" s="67" t="s">
        <v>129</v>
      </c>
      <c r="B7" s="43" t="s">
        <v>47</v>
      </c>
      <c r="C7" t="s">
        <v>48</v>
      </c>
      <c r="D7" s="39" t="s">
        <v>47</v>
      </c>
      <c r="E7" s="39"/>
      <c r="G7" s="11" t="s">
        <v>334</v>
      </c>
    </row>
    <row r="8" spans="1:7">
      <c r="A8" s="67" t="s">
        <v>129</v>
      </c>
      <c r="B8" s="43" t="s">
        <v>35</v>
      </c>
      <c r="C8" t="s">
        <v>36</v>
      </c>
      <c r="D8" s="39" t="s">
        <v>35</v>
      </c>
      <c r="E8" s="75"/>
      <c r="G8" s="11" t="s">
        <v>335</v>
      </c>
    </row>
    <row r="9" spans="1:7">
      <c r="A9" s="67" t="s">
        <v>129</v>
      </c>
      <c r="B9" s="43" t="s">
        <v>37</v>
      </c>
      <c r="C9" t="s">
        <v>38</v>
      </c>
      <c r="D9" s="39" t="s">
        <v>267</v>
      </c>
      <c r="E9" s="75"/>
      <c r="G9" s="172" t="s">
        <v>336</v>
      </c>
    </row>
    <row r="10" spans="1:7">
      <c r="A10" s="67" t="s">
        <v>129</v>
      </c>
      <c r="B10" s="43" t="s">
        <v>53</v>
      </c>
      <c r="C10" t="s">
        <v>50</v>
      </c>
      <c r="D10" s="75"/>
      <c r="E10" s="75" t="s">
        <v>49</v>
      </c>
      <c r="G10" s="172" t="s">
        <v>337</v>
      </c>
    </row>
    <row r="11" spans="1:7">
      <c r="A11" s="67" t="s">
        <v>130</v>
      </c>
      <c r="B11" s="43" t="s">
        <v>51</v>
      </c>
      <c r="C11" t="s">
        <v>54</v>
      </c>
      <c r="D11" s="75"/>
      <c r="E11" s="75" t="s">
        <v>51</v>
      </c>
      <c r="G11" s="172" t="s">
        <v>338</v>
      </c>
    </row>
    <row r="12" spans="1:7">
      <c r="A12" s="67" t="s">
        <v>129</v>
      </c>
      <c r="B12" s="43" t="s">
        <v>86</v>
      </c>
      <c r="C12" t="s">
        <v>87</v>
      </c>
      <c r="D12" s="39" t="s">
        <v>25</v>
      </c>
      <c r="E12" s="39"/>
      <c r="G12" s="11"/>
    </row>
    <row r="13" spans="1:7">
      <c r="A13" s="67" t="s">
        <v>129</v>
      </c>
      <c r="B13" s="43" t="s">
        <v>28</v>
      </c>
      <c r="C13" t="s">
        <v>29</v>
      </c>
      <c r="D13" s="39" t="s">
        <v>28</v>
      </c>
      <c r="E13" s="39"/>
      <c r="G13" s="11" t="s">
        <v>339</v>
      </c>
    </row>
    <row r="14" spans="1:7">
      <c r="A14" s="67" t="s">
        <v>130</v>
      </c>
      <c r="B14" s="43" t="s">
        <v>90</v>
      </c>
      <c r="C14" t="s">
        <v>91</v>
      </c>
      <c r="D14" s="75"/>
      <c r="E14" s="75" t="s">
        <v>90</v>
      </c>
      <c r="G14" s="11"/>
    </row>
    <row r="15" spans="1:7">
      <c r="A15" s="67" t="s">
        <v>130</v>
      </c>
      <c r="B15" s="43" t="s">
        <v>92</v>
      </c>
      <c r="C15" t="s">
        <v>94</v>
      </c>
      <c r="D15" s="75"/>
      <c r="E15" s="75" t="s">
        <v>92</v>
      </c>
      <c r="G15" s="11" t="s">
        <v>340</v>
      </c>
    </row>
    <row r="16" spans="1:7">
      <c r="A16" s="67" t="s">
        <v>130</v>
      </c>
      <c r="B16" s="43" t="s">
        <v>93</v>
      </c>
      <c r="C16" t="s">
        <v>95</v>
      </c>
      <c r="D16" s="75"/>
      <c r="E16" s="75" t="s">
        <v>93</v>
      </c>
      <c r="G16" s="11"/>
    </row>
    <row r="17" spans="1:7">
      <c r="A17" s="67" t="s">
        <v>130</v>
      </c>
      <c r="B17" s="59" t="s">
        <v>106</v>
      </c>
      <c r="C17" t="s">
        <v>107</v>
      </c>
      <c r="D17" s="75"/>
      <c r="E17" s="75" t="s">
        <v>106</v>
      </c>
      <c r="G17" s="11"/>
    </row>
    <row r="18" spans="1:7">
      <c r="A18" s="67" t="s">
        <v>130</v>
      </c>
      <c r="B18" s="59" t="s">
        <v>108</v>
      </c>
      <c r="C18" t="s">
        <v>109</v>
      </c>
      <c r="D18" s="75"/>
      <c r="E18" s="75" t="s">
        <v>108</v>
      </c>
      <c r="G18" s="11" t="s">
        <v>341</v>
      </c>
    </row>
    <row r="19" spans="1:7">
      <c r="A19" s="74" t="s">
        <v>130</v>
      </c>
      <c r="B19" s="74" t="s">
        <v>172</v>
      </c>
      <c r="C19" t="s">
        <v>173</v>
      </c>
      <c r="D19" s="75"/>
      <c r="E19" s="75" t="s">
        <v>172</v>
      </c>
      <c r="F19" s="11"/>
      <c r="G19" s="172" t="s">
        <v>342</v>
      </c>
    </row>
    <row r="20" spans="1:7">
      <c r="A20" s="67" t="s">
        <v>129</v>
      </c>
      <c r="B20" s="67" t="s">
        <v>128</v>
      </c>
      <c r="C20" t="s">
        <v>174</v>
      </c>
      <c r="D20" s="39" t="s">
        <v>128</v>
      </c>
      <c r="E20" s="75"/>
      <c r="G20" s="172" t="s">
        <v>343</v>
      </c>
    </row>
    <row r="21" spans="1:7">
      <c r="A21" s="74" t="s">
        <v>130</v>
      </c>
      <c r="B21" s="74" t="s">
        <v>175</v>
      </c>
      <c r="C21" t="s">
        <v>176</v>
      </c>
      <c r="D21" s="75"/>
      <c r="E21" s="75" t="s">
        <v>175</v>
      </c>
      <c r="F21" s="11"/>
      <c r="G21" s="172" t="s">
        <v>344</v>
      </c>
    </row>
    <row r="22" spans="1:7">
      <c r="A22" s="74" t="s">
        <v>130</v>
      </c>
      <c r="B22" s="74" t="s">
        <v>177</v>
      </c>
      <c r="C22" t="s">
        <v>178</v>
      </c>
      <c r="D22" s="75"/>
      <c r="E22" s="75" t="s">
        <v>177</v>
      </c>
      <c r="F22" s="11"/>
      <c r="G22" s="172" t="s">
        <v>345</v>
      </c>
    </row>
    <row r="23" spans="1:7">
      <c r="A23" s="74" t="s">
        <v>179</v>
      </c>
      <c r="B23" s="74" t="s">
        <v>180</v>
      </c>
      <c r="C23" t="s">
        <v>181</v>
      </c>
      <c r="D23" s="39" t="s">
        <v>286</v>
      </c>
      <c r="E23" s="75"/>
      <c r="F23" s="11"/>
      <c r="G23" s="172" t="s">
        <v>346</v>
      </c>
    </row>
    <row r="24" spans="1:7">
      <c r="A24" s="38"/>
      <c r="B24" s="38"/>
      <c r="D24" s="75"/>
      <c r="E24" s="75"/>
    </row>
    <row r="25" spans="1:7">
      <c r="A25" s="38"/>
      <c r="B25" s="38"/>
      <c r="D25" s="38"/>
      <c r="E25" s="75"/>
    </row>
    <row r="26" spans="1:7">
      <c r="A26" s="38"/>
      <c r="B26" s="38"/>
      <c r="D26" s="38"/>
      <c r="E26" s="75"/>
    </row>
    <row r="27" spans="1:7">
      <c r="A27" s="38"/>
      <c r="B27" s="38"/>
      <c r="D27" s="38"/>
      <c r="E27" s="75"/>
    </row>
    <row r="28" spans="1:7">
      <c r="A28" s="38"/>
      <c r="B28" s="38"/>
      <c r="D28" s="38"/>
      <c r="E28" s="75"/>
    </row>
    <row r="29" spans="1:7">
      <c r="A29" s="38"/>
      <c r="B29" s="38"/>
      <c r="D29" s="38"/>
      <c r="E29" s="75"/>
    </row>
    <row r="30" spans="1:7">
      <c r="A30" s="38"/>
      <c r="B30" s="38"/>
      <c r="D30" s="38"/>
      <c r="E30" s="75"/>
    </row>
    <row r="31" spans="1:7">
      <c r="A31" s="38"/>
      <c r="B31" s="38"/>
      <c r="D31" s="38"/>
      <c r="E31" s="75"/>
    </row>
    <row r="32" spans="1:7">
      <c r="A32" s="38"/>
      <c r="B32" s="38"/>
      <c r="D32" s="38"/>
      <c r="E32" s="75"/>
    </row>
    <row r="33" spans="1:5">
      <c r="A33" s="38"/>
      <c r="B33" s="38"/>
      <c r="D33" s="38"/>
      <c r="E33" s="75"/>
    </row>
    <row r="34" spans="1:5">
      <c r="A34" s="38"/>
      <c r="D34" s="38"/>
      <c r="E34" s="75"/>
    </row>
    <row r="35" spans="1:5">
      <c r="A35" s="38"/>
      <c r="D35" s="38"/>
      <c r="E35" s="75"/>
    </row>
    <row r="36" spans="1:5">
      <c r="A36" s="38"/>
    </row>
    <row r="37" spans="1:5">
      <c r="A37" s="38"/>
    </row>
    <row r="38" spans="1:5">
      <c r="A38" s="38"/>
    </row>
    <row r="39" spans="1:5">
      <c r="A39" s="38"/>
    </row>
    <row r="40" spans="1:5">
      <c r="A40" s="38"/>
    </row>
    <row r="41" spans="1:5">
      <c r="A41" s="38"/>
    </row>
    <row r="42" spans="1:5">
      <c r="A42" s="38"/>
    </row>
    <row r="43" spans="1:5">
      <c r="A43" s="38"/>
    </row>
    <row r="44" spans="1:5">
      <c r="A44" s="38"/>
    </row>
  </sheetData>
  <hyperlinks>
    <hyperlink ref="D12" location="base" display="base"/>
    <hyperlink ref="D13" location="cases" display="cases"/>
    <hyperlink ref="D20" location="gains" display="gains"/>
    <hyperlink ref="D7" location="example!A1" display="example"/>
    <hyperlink ref="D3" location="ratesheet!A1" display="ratesheet"/>
    <hyperlink ref="D8" location="sample" display="sample"/>
    <hyperlink ref="D9" location="rates" display="rates "/>
    <hyperlink ref="D23" location="divest2" display="divest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0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:O103"/>
    </sheetView>
  </sheetViews>
  <sheetFormatPr defaultRowHeight="15.75"/>
  <sheetData>
    <row r="2" spans="1:15">
      <c r="C2" s="177" t="s">
        <v>34</v>
      </c>
      <c r="D2" s="177"/>
      <c r="E2" s="177"/>
      <c r="F2" s="177"/>
      <c r="G2" s="177"/>
      <c r="H2" s="72"/>
    </row>
    <row r="3" spans="1:15">
      <c r="C3" s="177" t="s">
        <v>19</v>
      </c>
      <c r="D3" s="177"/>
      <c r="E3" s="177"/>
      <c r="F3" s="177"/>
      <c r="G3" s="177"/>
      <c r="H3" s="72"/>
      <c r="I3" s="177" t="s">
        <v>100</v>
      </c>
      <c r="J3" s="177"/>
      <c r="K3" s="177" t="s">
        <v>95</v>
      </c>
      <c r="L3" s="177"/>
      <c r="M3" s="177"/>
      <c r="N3" s="177"/>
      <c r="O3" s="177"/>
    </row>
    <row r="4" spans="1:15" ht="31.5">
      <c r="A4" s="5"/>
      <c r="B4" s="5" t="s">
        <v>170</v>
      </c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5" t="s">
        <v>0</v>
      </c>
      <c r="I4" s="1" t="s">
        <v>96</v>
      </c>
      <c r="J4" s="1" t="s">
        <v>97</v>
      </c>
      <c r="K4" s="31">
        <v>1</v>
      </c>
      <c r="L4" s="31">
        <v>2</v>
      </c>
      <c r="M4" s="31">
        <v>3</v>
      </c>
      <c r="N4" s="31">
        <v>4</v>
      </c>
      <c r="O4" s="31">
        <v>5</v>
      </c>
    </row>
    <row r="5" spans="1:15">
      <c r="B5" s="58">
        <v>3.3333333333333335E-3</v>
      </c>
      <c r="C5">
        <v>0.54447063405174101</v>
      </c>
      <c r="D5">
        <v>0.12011322885196091</v>
      </c>
      <c r="E5">
        <v>0.9259300707422693</v>
      </c>
      <c r="F5">
        <v>0.70676513073365332</v>
      </c>
      <c r="G5">
        <v>0.84230406511250688</v>
      </c>
      <c r="H5">
        <v>0</v>
      </c>
      <c r="I5">
        <v>3.3674543333371023E-4</v>
      </c>
      <c r="J5">
        <v>6.1221544833886619E-3</v>
      </c>
      <c r="K5">
        <v>3.3337797900037311E-3</v>
      </c>
      <c r="L5">
        <v>4.7872338805495847E-3</v>
      </c>
      <c r="M5">
        <v>1.0795193379322778E-3</v>
      </c>
      <c r="N5">
        <v>2.7280691327590816E-3</v>
      </c>
      <c r="O5">
        <v>5.6609681754780765E-4</v>
      </c>
    </row>
    <row r="6" spans="1:15">
      <c r="A6" s="4"/>
      <c r="B6" s="58">
        <v>6.6666666666666671E-3</v>
      </c>
      <c r="C6">
        <v>0.70581678772913059</v>
      </c>
      <c r="D6">
        <v>1.0119462158659018</v>
      </c>
      <c r="E6">
        <v>0.85632129426220938</v>
      </c>
      <c r="F6">
        <v>0.99309630828280093</v>
      </c>
      <c r="G6">
        <v>1.287800124156864</v>
      </c>
      <c r="H6">
        <v>0.10101010101010101</v>
      </c>
      <c r="I6">
        <v>8.3617929755358446E-4</v>
      </c>
      <c r="J6">
        <v>2.0659515317596654E-2</v>
      </c>
      <c r="K6">
        <v>4.9443952557767555E-3</v>
      </c>
      <c r="L6">
        <v>5.9484175410504424E-3</v>
      </c>
      <c r="M6">
        <v>2.1749339881051359E-3</v>
      </c>
      <c r="N6">
        <v>3.3207304781897183E-3</v>
      </c>
      <c r="O6">
        <v>1.0718783484473405E-3</v>
      </c>
    </row>
    <row r="7" spans="1:15">
      <c r="A7" s="4"/>
      <c r="B7" s="58">
        <v>0.01</v>
      </c>
      <c r="C7">
        <v>0.86413069493737182</v>
      </c>
      <c r="D7">
        <v>1.1983610115346588</v>
      </c>
      <c r="E7">
        <v>0.99276135567773116</v>
      </c>
      <c r="F7">
        <v>1.4773082096345622</v>
      </c>
      <c r="G7">
        <v>1.1327337779344631</v>
      </c>
      <c r="H7">
        <v>0.20202020202020202</v>
      </c>
      <c r="I7">
        <v>1.5495880920650702E-3</v>
      </c>
      <c r="J7">
        <v>2.1055214870976367E-2</v>
      </c>
      <c r="K7">
        <v>7.0627470656637083E-3</v>
      </c>
      <c r="L7">
        <v>7.4026025904135847E-3</v>
      </c>
      <c r="M7">
        <v>4.1430414827878818E-3</v>
      </c>
      <c r="N7">
        <v>3.9949340742015602E-3</v>
      </c>
      <c r="O7">
        <v>1.9309829074157757E-3</v>
      </c>
    </row>
    <row r="8" spans="1:15">
      <c r="A8" s="4"/>
      <c r="B8" s="58">
        <v>1.3333333333333334E-2</v>
      </c>
      <c r="C8">
        <v>0.94882403151618366</v>
      </c>
      <c r="D8">
        <v>1.2981766201149707</v>
      </c>
      <c r="E8">
        <v>1.0776167703557613</v>
      </c>
      <c r="F8">
        <v>1.5535855882764964</v>
      </c>
      <c r="G8">
        <v>1.0996479543283286</v>
      </c>
      <c r="H8">
        <v>0.30303030303030304</v>
      </c>
      <c r="I8">
        <v>2.5340616303294846E-3</v>
      </c>
      <c r="J8">
        <v>3.9357681111447086E-2</v>
      </c>
      <c r="K8">
        <v>9.7462880288177057E-3</v>
      </c>
      <c r="L8">
        <v>9.2131461859485484E-3</v>
      </c>
      <c r="M8">
        <v>7.47129674547481E-3</v>
      </c>
      <c r="N8">
        <v>4.7526165945085018E-3</v>
      </c>
      <c r="O8">
        <v>3.3159805829829385E-3</v>
      </c>
    </row>
    <row r="9" spans="1:15">
      <c r="A9" s="4"/>
      <c r="B9" s="58">
        <v>1.6666666666666666E-2</v>
      </c>
      <c r="C9">
        <v>1.0153758167732285</v>
      </c>
      <c r="D9">
        <v>1.2915234207784252</v>
      </c>
      <c r="E9">
        <v>1.1132815161677032</v>
      </c>
      <c r="F9">
        <v>1.5752672165534802</v>
      </c>
      <c r="G9">
        <v>1.1638451178518889</v>
      </c>
      <c r="H9">
        <v>0.40404040404040403</v>
      </c>
      <c r="I9">
        <v>3.8510345786385925E-3</v>
      </c>
      <c r="J9">
        <v>5.008630978806812E-2</v>
      </c>
      <c r="K9">
        <v>1.3038032188260169E-2</v>
      </c>
      <c r="L9">
        <v>1.1441723717553032E-2</v>
      </c>
      <c r="M9">
        <v>1.2772645698330929E-2</v>
      </c>
      <c r="N9">
        <v>5.5944288504982398E-3</v>
      </c>
      <c r="O9">
        <v>5.4384662996709993E-3</v>
      </c>
    </row>
    <row r="10" spans="1:15">
      <c r="A10" s="4"/>
      <c r="B10" s="58">
        <v>0.02</v>
      </c>
      <c r="C10">
        <v>1.120413101937181</v>
      </c>
      <c r="D10">
        <v>1.3358361177426379</v>
      </c>
      <c r="E10">
        <v>1.1533590006010015</v>
      </c>
      <c r="F10">
        <v>1.8136237156361761</v>
      </c>
      <c r="G10">
        <v>1.2165108895624841</v>
      </c>
      <c r="H10">
        <v>0.50505050505050508</v>
      </c>
      <c r="I10">
        <v>5.5655213628590799E-3</v>
      </c>
      <c r="J10">
        <v>3.1734762833315236E-2</v>
      </c>
      <c r="K10">
        <v>1.6973419163782831E-2</v>
      </c>
      <c r="L10">
        <v>1.4141961801726778E-2</v>
      </c>
      <c r="M10">
        <v>2.0733007780983682E-2</v>
      </c>
      <c r="N10">
        <v>6.5197711155296724E-3</v>
      </c>
      <c r="O10">
        <v>8.5354165392224866E-3</v>
      </c>
    </row>
    <row r="11" spans="1:15">
      <c r="A11" s="4"/>
      <c r="B11" s="58">
        <v>2.3333333333333334E-2</v>
      </c>
      <c r="C11">
        <v>1.1790334140355254</v>
      </c>
      <c r="D11">
        <v>1.3061681033316916</v>
      </c>
      <c r="E11">
        <v>1.1661178456547137</v>
      </c>
      <c r="F11">
        <v>1.9731908842449755</v>
      </c>
      <c r="G11">
        <v>1.2574342971486112</v>
      </c>
      <c r="H11">
        <v>0.60606060606060608</v>
      </c>
      <c r="I11">
        <v>7.7467313960227543E-3</v>
      </c>
      <c r="J11">
        <v>5.6863111334875961E-2</v>
      </c>
      <c r="K11">
        <v>2.159397932832037E-2</v>
      </c>
      <c r="L11">
        <v>1.7353335134806688E-2</v>
      </c>
      <c r="M11">
        <v>3.2014006138536596E-2</v>
      </c>
      <c r="N11">
        <v>7.526898704305768E-3</v>
      </c>
      <c r="O11">
        <v>1.284580437410378E-2</v>
      </c>
    </row>
    <row r="12" spans="1:15">
      <c r="A12" s="4"/>
      <c r="B12" s="58">
        <v>2.6666666666666668E-2</v>
      </c>
      <c r="C12">
        <v>1.2350617836417537</v>
      </c>
      <c r="D12">
        <v>1.3342912628419845</v>
      </c>
      <c r="E12">
        <v>1.1890950245337351</v>
      </c>
      <c r="F12">
        <v>2.0475434160362034</v>
      </c>
      <c r="G12">
        <v>1.3060036171997671</v>
      </c>
      <c r="H12">
        <v>0.70707070707070707</v>
      </c>
      <c r="I12">
        <v>1.0470471637565862E-2</v>
      </c>
      <c r="J12">
        <v>5.949367002395857E-2</v>
      </c>
      <c r="K12">
        <v>2.696502839127676E-2</v>
      </c>
      <c r="L12">
        <v>2.1096595678021E-2</v>
      </c>
      <c r="M12">
        <v>4.7124876444066453E-2</v>
      </c>
      <c r="N12">
        <v>8.6130995930956966E-3</v>
      </c>
      <c r="O12">
        <v>1.8581553286615558E-2</v>
      </c>
    </row>
    <row r="13" spans="1:15">
      <c r="A13" s="4"/>
      <c r="B13" s="58">
        <v>3.0000000000000002E-2</v>
      </c>
      <c r="C13">
        <v>1.2919406280647681</v>
      </c>
      <c r="D13">
        <v>1.3731765095410733</v>
      </c>
      <c r="E13">
        <v>1.2178903703925137</v>
      </c>
      <c r="F13">
        <v>2.0865494645054548</v>
      </c>
      <c r="G13">
        <v>1.3544113483399156</v>
      </c>
      <c r="H13">
        <v>0.80808080808080807</v>
      </c>
      <c r="I13">
        <v>1.3823246713349269E-2</v>
      </c>
      <c r="J13">
        <v>5.8604097308007128E-2</v>
      </c>
      <c r="K13">
        <v>3.3192473250255733E-2</v>
      </c>
      <c r="L13">
        <v>2.53718746584661E-2</v>
      </c>
      <c r="M13">
        <v>6.6295121930110862E-2</v>
      </c>
      <c r="N13">
        <v>9.7749486048845421E-3</v>
      </c>
      <c r="O13">
        <v>2.5901019016469802E-2</v>
      </c>
    </row>
    <row r="14" spans="1:15">
      <c r="A14" s="4"/>
      <c r="B14" s="58">
        <v>3.3333333333333333E-2</v>
      </c>
      <c r="C14">
        <v>1.3666504800767842</v>
      </c>
      <c r="D14">
        <v>1.4907353350520807</v>
      </c>
      <c r="E14">
        <v>1.1251260274433561</v>
      </c>
      <c r="F14">
        <v>2.2969692100556518</v>
      </c>
      <c r="G14">
        <v>1.5066592524974203</v>
      </c>
      <c r="H14">
        <v>0.90909090909090906</v>
      </c>
      <c r="I14">
        <v>1.7907365207425301E-2</v>
      </c>
      <c r="J14">
        <v>4.4617051748371911E-2</v>
      </c>
      <c r="K14">
        <v>4.0432773091352729E-2</v>
      </c>
      <c r="L14">
        <v>3.016016374813971E-2</v>
      </c>
      <c r="M14">
        <v>8.9386955067413384E-2</v>
      </c>
      <c r="N14">
        <v>1.1008645146165367E-2</v>
      </c>
      <c r="O14">
        <v>3.4895145809550179E-2</v>
      </c>
    </row>
    <row r="15" spans="1:15">
      <c r="A15" s="4"/>
      <c r="B15" s="58">
        <v>3.6666666666666667E-2</v>
      </c>
      <c r="C15">
        <v>1.4478810977135459</v>
      </c>
      <c r="D15">
        <v>1.4501361275542342</v>
      </c>
      <c r="E15">
        <v>1.1961040535251273</v>
      </c>
      <c r="F15">
        <v>2.4908074481590434</v>
      </c>
      <c r="G15">
        <v>1.5116529855210228</v>
      </c>
      <c r="H15">
        <v>1.0101010101010102</v>
      </c>
      <c r="I15">
        <v>2.2845816188113367E-2</v>
      </c>
      <c r="J15">
        <v>4.1035430116252172E-2</v>
      </c>
      <c r="K15">
        <v>4.8890664708811857E-2</v>
      </c>
      <c r="L15">
        <v>3.5428208542624608E-2</v>
      </c>
      <c r="M15">
        <v>0.11587652050926443</v>
      </c>
      <c r="N15">
        <v>1.2310441347406824E-2</v>
      </c>
      <c r="O15">
        <v>4.5594231440463373E-2</v>
      </c>
    </row>
    <row r="16" spans="1:15">
      <c r="A16" s="4"/>
      <c r="B16" s="58">
        <v>0.04</v>
      </c>
      <c r="C16">
        <v>1.4822382249903832</v>
      </c>
      <c r="D16">
        <v>1.5856819134125952</v>
      </c>
      <c r="E16">
        <v>1.1610467310365848</v>
      </c>
      <c r="F16">
        <v>2.5875595512904686</v>
      </c>
      <c r="G16">
        <v>1.4968421415333031</v>
      </c>
      <c r="H16">
        <v>1.1111111111111112</v>
      </c>
      <c r="I16">
        <v>2.878536142914543E-2</v>
      </c>
      <c r="J16">
        <v>9.7020141016870912E-2</v>
      </c>
      <c r="K16">
        <v>5.8801497886217427E-2</v>
      </c>
      <c r="L16">
        <v>4.1136080218228031E-2</v>
      </c>
      <c r="M16">
        <v>0.14490815086142234</v>
      </c>
      <c r="N16">
        <v>1.3677162636161552E-2</v>
      </c>
      <c r="O16">
        <v>5.7996612542523744E-2</v>
      </c>
    </row>
    <row r="17" spans="1:15">
      <c r="A17" s="4"/>
      <c r="B17" s="58">
        <v>4.3333333333333335E-2</v>
      </c>
      <c r="C17">
        <v>1.508763420019954</v>
      </c>
      <c r="D17">
        <v>1.5866546857324124</v>
      </c>
      <c r="E17">
        <v>1.194516517160138</v>
      </c>
      <c r="F17">
        <v>2.6620271406951339</v>
      </c>
      <c r="G17">
        <v>1.5316516623747705</v>
      </c>
      <c r="H17">
        <v>1.2121212121212122</v>
      </c>
      <c r="I17">
        <v>3.5896322432515552E-2</v>
      </c>
      <c r="J17">
        <v>0.12566668518807358</v>
      </c>
      <c r="K17">
        <v>7.0398513933364243E-2</v>
      </c>
      <c r="L17">
        <v>4.7246019537901723E-2</v>
      </c>
      <c r="M17">
        <v>0.17540015462155942</v>
      </c>
      <c r="N17">
        <v>1.5106812155821901E-2</v>
      </c>
      <c r="O17">
        <v>7.2111713203477326E-2</v>
      </c>
    </row>
    <row r="18" spans="1:15">
      <c r="A18" s="4"/>
      <c r="B18" s="58">
        <v>4.6666666666666669E-2</v>
      </c>
      <c r="C18">
        <v>1.5409128157872838</v>
      </c>
      <c r="D18">
        <v>1.6336849939295548</v>
      </c>
      <c r="E18">
        <v>1.1739529317603381</v>
      </c>
      <c r="F18">
        <v>2.7084283580381285</v>
      </c>
      <c r="G18">
        <v>1.5456247127906848</v>
      </c>
      <c r="H18">
        <v>1.3131313131313131</v>
      </c>
      <c r="I18">
        <v>4.4367967931816576E-2</v>
      </c>
      <c r="J18">
        <v>0.10368261218522394</v>
      </c>
      <c r="K18">
        <v>8.38692904430801E-2</v>
      </c>
      <c r="L18">
        <v>5.373075241444842E-2</v>
      </c>
      <c r="M18">
        <v>0.20616941184757437</v>
      </c>
      <c r="N18">
        <v>1.6599234494016211E-2</v>
      </c>
      <c r="O18">
        <v>8.8002142133692007E-2</v>
      </c>
    </row>
    <row r="19" spans="1:15">
      <c r="A19" s="4"/>
      <c r="B19" s="58">
        <v>0.05</v>
      </c>
      <c r="C19">
        <v>1.593032555187158</v>
      </c>
      <c r="D19">
        <v>1.6256253988701281</v>
      </c>
      <c r="E19">
        <v>1.2465236837219036</v>
      </c>
      <c r="F19">
        <v>2.8188110927567989</v>
      </c>
      <c r="G19">
        <v>1.5712278507745925</v>
      </c>
      <c r="H19">
        <v>1.4141414141414141</v>
      </c>
      <c r="I19">
        <v>5.4399161852168795E-2</v>
      </c>
      <c r="J19">
        <v>6.3955295473740917E-2</v>
      </c>
      <c r="K19">
        <v>9.9308819811486954E-2</v>
      </c>
      <c r="L19">
        <v>6.0579475236048223E-2</v>
      </c>
      <c r="M19">
        <v>0.23604982579011091</v>
      </c>
      <c r="N19">
        <v>1.8156795117645372E-2</v>
      </c>
      <c r="O19">
        <v>0.10580523385285708</v>
      </c>
    </row>
    <row r="20" spans="1:15">
      <c r="A20" s="4"/>
      <c r="B20" s="58">
        <v>5.3333333333333337E-2</v>
      </c>
      <c r="C20">
        <v>1.5993863976133216</v>
      </c>
      <c r="D20">
        <v>1.8545007742225246</v>
      </c>
      <c r="E20">
        <v>1.2480809020121844</v>
      </c>
      <c r="F20">
        <v>2.8498752901102282</v>
      </c>
      <c r="G20">
        <v>1.593579808854473</v>
      </c>
      <c r="H20">
        <v>1.5151515151515151</v>
      </c>
      <c r="I20">
        <v>6.6184856575961876E-2</v>
      </c>
      <c r="J20">
        <v>0.52461693409447696</v>
      </c>
      <c r="K20">
        <v>0.11667837776555155</v>
      </c>
      <c r="L20">
        <v>6.7800115189848811E-2</v>
      </c>
      <c r="M20">
        <v>0.26399514212726766</v>
      </c>
      <c r="N20">
        <v>1.9785013390758541E-2</v>
      </c>
      <c r="O20">
        <v>0.12571419175574144</v>
      </c>
    </row>
    <row r="21" spans="1:15">
      <c r="A21" s="4"/>
      <c r="B21" s="58">
        <v>5.6666666666666671E-2</v>
      </c>
      <c r="C21">
        <v>1.6157604222160455</v>
      </c>
      <c r="D21">
        <v>1.8806137606861886</v>
      </c>
      <c r="E21">
        <v>1.2877112578402365</v>
      </c>
      <c r="F21">
        <v>2.8859096057306717</v>
      </c>
      <c r="G21">
        <v>1.6171312070294634</v>
      </c>
      <c r="H21">
        <v>1.6161616161616161</v>
      </c>
      <c r="I21">
        <v>7.9899906644117696E-2</v>
      </c>
      <c r="J21">
        <v>0.20357446713368216</v>
      </c>
      <c r="K21">
        <v>0.13577899567474269</v>
      </c>
      <c r="L21">
        <v>7.5417189577379168E-2</v>
      </c>
      <c r="M21">
        <v>0.28916296801426672</v>
      </c>
      <c r="N21">
        <v>2.1493073422603214E-2</v>
      </c>
      <c r="O21">
        <v>0.14790354131495231</v>
      </c>
    </row>
    <row r="22" spans="1:15">
      <c r="A22" s="4"/>
      <c r="B22" s="58">
        <v>6.0000000000000005E-2</v>
      </c>
      <c r="C22">
        <v>1.6353207618565029</v>
      </c>
      <c r="D22">
        <v>1.9351762431735617</v>
      </c>
      <c r="E22">
        <v>1.2646739462665271</v>
      </c>
      <c r="F22">
        <v>3.0353600456260685</v>
      </c>
      <c r="G22">
        <v>1.6669649001911067</v>
      </c>
      <c r="H22">
        <v>1.7171717171717171</v>
      </c>
      <c r="I22">
        <v>9.5682334331193525E-2</v>
      </c>
      <c r="J22">
        <v>0.17041285553339183</v>
      </c>
      <c r="K22">
        <v>0.15624603410205073</v>
      </c>
      <c r="L22">
        <v>8.3465440931484933E-2</v>
      </c>
      <c r="M22">
        <v>0.31096879423892876</v>
      </c>
      <c r="N22">
        <v>2.3294132238703288E-2</v>
      </c>
      <c r="O22">
        <v>0.17239611638243418</v>
      </c>
    </row>
    <row r="23" spans="1:15">
      <c r="A23" s="4"/>
      <c r="B23" s="58">
        <v>6.3333333333333339E-2</v>
      </c>
      <c r="C23">
        <v>1.6597460543209379</v>
      </c>
      <c r="D23">
        <v>1.9519732047499816</v>
      </c>
      <c r="E23">
        <v>1.300556008022856</v>
      </c>
      <c r="F23">
        <v>3.0697282780368358</v>
      </c>
      <c r="G23">
        <v>1.7005432418615449</v>
      </c>
      <c r="H23">
        <v>1.8181818181818181</v>
      </c>
      <c r="I23">
        <v>0.11361844948949174</v>
      </c>
      <c r="J23">
        <v>0.1364705596949107</v>
      </c>
      <c r="K23">
        <v>0.17756754006715234</v>
      </c>
      <c r="L23">
        <v>9.198020837600536E-2</v>
      </c>
      <c r="M23">
        <v>0.32908955415831626</v>
      </c>
      <c r="N23">
        <v>2.5205351469164378E-2</v>
      </c>
      <c r="O23">
        <v>0.19889303559111374</v>
      </c>
    </row>
    <row r="24" spans="1:15">
      <c r="A24" s="4"/>
      <c r="B24" s="58">
        <v>6.6666666666666666E-2</v>
      </c>
      <c r="C24">
        <v>1.6891033090278251</v>
      </c>
      <c r="D24">
        <v>1.9483576859132159</v>
      </c>
      <c r="E24">
        <v>1.2849249458457577</v>
      </c>
      <c r="F24">
        <v>3.1406582735674937</v>
      </c>
      <c r="G24">
        <v>1.7103334579223766</v>
      </c>
      <c r="H24">
        <v>1.9191919191919191</v>
      </c>
      <c r="I24">
        <v>0.13373203254082078</v>
      </c>
      <c r="J24">
        <v>0.11354376853743525</v>
      </c>
      <c r="K24">
        <v>0.1991244722081576</v>
      </c>
      <c r="L24">
        <v>0.10098604345393002</v>
      </c>
      <c r="M24">
        <v>0.34340451098109936</v>
      </c>
      <c r="N24">
        <v>2.7247597355726485E-2</v>
      </c>
      <c r="O24">
        <v>0.22662119858161175</v>
      </c>
    </row>
    <row r="25" spans="1:15">
      <c r="A25" s="4"/>
      <c r="B25" s="58">
        <v>6.9999999999999993E-2</v>
      </c>
      <c r="C25">
        <v>1.7213501265779374</v>
      </c>
      <c r="D25">
        <v>1.9600823042068511</v>
      </c>
      <c r="E25">
        <v>1.319237783492694</v>
      </c>
      <c r="F25">
        <v>3.2058417804106534</v>
      </c>
      <c r="G25">
        <v>1.7465329777804515</v>
      </c>
      <c r="H25">
        <v>2.0202020202020203</v>
      </c>
      <c r="I25">
        <v>0.15597914002428925</v>
      </c>
      <c r="J25">
        <v>0.10336937368015493</v>
      </c>
      <c r="K25">
        <v>0.22024636408633799</v>
      </c>
      <c r="L25">
        <v>0.11048530584476145</v>
      </c>
      <c r="M25">
        <v>0.35389060693751551</v>
      </c>
      <c r="N25">
        <v>2.9444782508368659E-2</v>
      </c>
      <c r="O25">
        <v>0.25427881724316903</v>
      </c>
    </row>
    <row r="26" spans="1:15">
      <c r="A26" s="4"/>
      <c r="B26" s="58">
        <v>7.333333333333332E-2</v>
      </c>
      <c r="C26">
        <v>1.751356364179991</v>
      </c>
      <c r="D26">
        <v>2.1120578558675671</v>
      </c>
      <c r="E26">
        <v>1.3547916507285682</v>
      </c>
      <c r="F26">
        <v>3.2439870768471089</v>
      </c>
      <c r="G26">
        <v>1.7761270727639455</v>
      </c>
      <c r="H26">
        <v>2.1212121212121215</v>
      </c>
      <c r="I26">
        <v>0.18024909649713439</v>
      </c>
      <c r="J26">
        <v>0.11108801368370179</v>
      </c>
      <c r="K26">
        <v>0.24027256908116668</v>
      </c>
      <c r="L26">
        <v>0.12044839066438981</v>
      </c>
      <c r="M26">
        <v>0.36052060217961551</v>
      </c>
      <c r="N26">
        <v>3.1822857666519801E-2</v>
      </c>
      <c r="O26">
        <v>0.2801535714359315</v>
      </c>
    </row>
    <row r="27" spans="1:15">
      <c r="A27" s="4"/>
      <c r="B27" s="58">
        <v>7.6666666666666647E-2</v>
      </c>
      <c r="C27">
        <v>1.7801044983167784</v>
      </c>
      <c r="D27">
        <v>2.1093095555579047</v>
      </c>
      <c r="E27">
        <v>1.3743055490713716</v>
      </c>
      <c r="F27">
        <v>3.2673605321622445</v>
      </c>
      <c r="G27">
        <v>1.7815918210012294</v>
      </c>
      <c r="H27">
        <v>2.2222222222222228</v>
      </c>
      <c r="I27">
        <v>0.20637110751942639</v>
      </c>
      <c r="J27">
        <v>0.11594955406402689</v>
      </c>
      <c r="K27">
        <v>0.25860790912069093</v>
      </c>
      <c r="L27">
        <v>0.13080692622355172</v>
      </c>
      <c r="M27">
        <v>0.36321852533902194</v>
      </c>
      <c r="N27">
        <v>3.4408497842149159E-2</v>
      </c>
      <c r="O27">
        <v>0.30243395141267415</v>
      </c>
    </row>
    <row r="28" spans="1:15">
      <c r="A28" s="4"/>
      <c r="B28" s="58">
        <v>7.9999999999999974E-2</v>
      </c>
      <c r="C28">
        <v>1.8285019121825015</v>
      </c>
      <c r="D28">
        <v>2.1019620757139266</v>
      </c>
      <c r="E28">
        <v>1.4211916881233293</v>
      </c>
      <c r="F28">
        <v>3.3184128192621554</v>
      </c>
      <c r="G28">
        <v>1.8112306665825277</v>
      </c>
      <c r="H28">
        <v>2.323232323232324</v>
      </c>
      <c r="I28">
        <v>0.23412494900280428</v>
      </c>
      <c r="J28">
        <v>6.8874203538675668E-2</v>
      </c>
      <c r="K28">
        <v>0.27476303068544106</v>
      </c>
      <c r="L28">
        <v>0.14145084906751201</v>
      </c>
      <c r="M28">
        <v>0.3618980493822756</v>
      </c>
      <c r="N28">
        <v>3.7227559772576434E-2</v>
      </c>
      <c r="O28">
        <v>0.31964442118745023</v>
      </c>
    </row>
    <row r="29" spans="1:15">
      <c r="A29" s="4"/>
      <c r="B29" s="58">
        <v>8.3333333333333301E-2</v>
      </c>
      <c r="C29">
        <v>1.8420630747741316</v>
      </c>
      <c r="D29">
        <v>2.1212018551199359</v>
      </c>
      <c r="E29">
        <v>1.4454156850455981</v>
      </c>
      <c r="F29">
        <v>3.363250762867021</v>
      </c>
      <c r="G29">
        <v>1.8038703235061191</v>
      </c>
      <c r="H29">
        <v>2.4242424242424252</v>
      </c>
      <c r="I29">
        <v>0.26325363542984864</v>
      </c>
      <c r="J29">
        <v>0.24579996816723193</v>
      </c>
      <c r="K29">
        <v>0.28837399562773941</v>
      </c>
      <c r="L29">
        <v>0.15222980484337909</v>
      </c>
      <c r="M29">
        <v>0.3565623611638945</v>
      </c>
      <c r="N29">
        <v>4.0303412748761279E-2</v>
      </c>
      <c r="O29">
        <v>0.33105300440677127</v>
      </c>
    </row>
    <row r="30" spans="1:15">
      <c r="A30" s="4"/>
      <c r="B30" s="58">
        <v>8.6666666666666628E-2</v>
      </c>
      <c r="C30">
        <v>1.8510407293823863</v>
      </c>
      <c r="D30">
        <v>2.1752627915058218</v>
      </c>
      <c r="E30">
        <v>1.4548145776630506</v>
      </c>
      <c r="F30">
        <v>3.4503435802133233</v>
      </c>
      <c r="G30">
        <v>1.8198247559834155</v>
      </c>
      <c r="H30">
        <v>2.5252525252525264</v>
      </c>
      <c r="I30">
        <v>0.29347601421950464</v>
      </c>
      <c r="J30">
        <v>0.37129222261106126</v>
      </c>
      <c r="K30">
        <v>0.29920155001759424</v>
      </c>
      <c r="L30">
        <v>0.16295888896351263</v>
      </c>
      <c r="M30">
        <v>0.34740968131267108</v>
      </c>
      <c r="N30">
        <v>4.3655260422550378E-2</v>
      </c>
      <c r="O30">
        <v>0.33687855301220565</v>
      </c>
    </row>
    <row r="31" spans="1:15">
      <c r="A31" s="4"/>
      <c r="B31" s="58">
        <v>8.9999999999999955E-2</v>
      </c>
      <c r="C31">
        <v>1.8711181211754691</v>
      </c>
      <c r="D31">
        <v>2.2130771332917472</v>
      </c>
      <c r="E31">
        <v>1.4647439289162998</v>
      </c>
      <c r="F31">
        <v>3.5443548038104806</v>
      </c>
      <c r="G31">
        <v>1.8339452012929114</v>
      </c>
      <c r="H31">
        <v>2.6262626262626276</v>
      </c>
      <c r="I31">
        <v>0.32449785960301775</v>
      </c>
      <c r="J31">
        <v>0.16602422105852224</v>
      </c>
      <c r="K31">
        <v>0.30711626929677976</v>
      </c>
      <c r="L31">
        <v>0.17342833790527859</v>
      </c>
      <c r="M31">
        <v>0.33488747650717005</v>
      </c>
      <c r="N31">
        <v>4.7296576697482856E-2</v>
      </c>
      <c r="O31">
        <v>0.3381900721916451</v>
      </c>
    </row>
    <row r="32" spans="1:15">
      <c r="A32" s="4"/>
      <c r="B32" s="58">
        <v>9.3333333333333282E-2</v>
      </c>
      <c r="C32">
        <v>1.886568668119899</v>
      </c>
      <c r="D32">
        <v>2.2694433150586253</v>
      </c>
      <c r="E32">
        <v>1.4694301997121268</v>
      </c>
      <c r="F32">
        <v>3.559155011273881</v>
      </c>
      <c r="G32">
        <v>1.8824501088621162</v>
      </c>
      <c r="H32">
        <v>2.7272727272727288</v>
      </c>
      <c r="I32">
        <v>0.35602102285862958</v>
      </c>
      <c r="J32">
        <v>0.21574209284125256</v>
      </c>
      <c r="K32">
        <v>0.31207931623055729</v>
      </c>
      <c r="L32">
        <v>0.18341639867101642</v>
      </c>
      <c r="M32">
        <v>0.31966785365733769</v>
      </c>
      <c r="N32">
        <v>5.1233775181381946E-2</v>
      </c>
      <c r="O32">
        <v>0.33651821701754336</v>
      </c>
    </row>
    <row r="33" spans="1:15">
      <c r="A33" s="4"/>
      <c r="B33" s="58">
        <v>9.6666666666666609E-2</v>
      </c>
      <c r="C33">
        <v>1.8938181201865851</v>
      </c>
      <c r="D33">
        <v>2.2674736370448159</v>
      </c>
      <c r="E33">
        <v>1.4710406929595576</v>
      </c>
      <c r="F33">
        <v>3.5622539529076112</v>
      </c>
      <c r="G33">
        <v>1.8892944531068836</v>
      </c>
      <c r="H33">
        <v>2.8282828282828301</v>
      </c>
      <c r="I33">
        <v>0.38775116274029708</v>
      </c>
      <c r="J33">
        <v>0.45980486561890732</v>
      </c>
      <c r="K33">
        <v>0.31412838482850824</v>
      </c>
      <c r="L33">
        <v>0.19270423883012516</v>
      </c>
      <c r="M33">
        <v>0.30255666334163417</v>
      </c>
      <c r="N33">
        <v>5.5465220455060499E-2</v>
      </c>
      <c r="O33">
        <v>0.33332619369761901</v>
      </c>
    </row>
    <row r="34" spans="1:15">
      <c r="A34" s="4"/>
      <c r="B34" s="58">
        <v>9.9999999999999936E-2</v>
      </c>
      <c r="C34">
        <v>1.9034464494370869</v>
      </c>
      <c r="D34">
        <v>2.3026161955527922</v>
      </c>
      <c r="E34">
        <v>1.4751043106151509</v>
      </c>
      <c r="F34">
        <v>3.5726896836224253</v>
      </c>
      <c r="G34">
        <v>1.8813879813286039</v>
      </c>
      <c r="H34">
        <v>2.9292929292929313</v>
      </c>
      <c r="I34">
        <v>0.41940513324006229</v>
      </c>
      <c r="J34">
        <v>0.34620059686467797</v>
      </c>
      <c r="K34">
        <v>0.31337430794767568</v>
      </c>
      <c r="L34">
        <v>0.20109144070966559</v>
      </c>
      <c r="M34">
        <v>0.28437828667881943</v>
      </c>
      <c r="N34">
        <v>5.998067197547742E-2</v>
      </c>
      <c r="O34">
        <v>0.32954836182162855</v>
      </c>
    </row>
    <row r="35" spans="1:15">
      <c r="A35" s="4"/>
      <c r="B35" s="58">
        <v>0.10333333333333326</v>
      </c>
      <c r="C35">
        <v>1.9164318306301082</v>
      </c>
      <c r="D35">
        <v>2.3006093921248851</v>
      </c>
      <c r="E35">
        <v>1.4819942240956694</v>
      </c>
      <c r="F35">
        <v>3.602706005381294</v>
      </c>
      <c r="G35">
        <v>1.8722648348099578</v>
      </c>
      <c r="H35">
        <v>3.0303030303030325</v>
      </c>
      <c r="I35">
        <v>0.45071898650798276</v>
      </c>
      <c r="J35">
        <v>0.25669892040787634</v>
      </c>
      <c r="K35">
        <v>0.31000714735241286</v>
      </c>
      <c r="L35">
        <v>0.20841040867413968</v>
      </c>
      <c r="M35">
        <v>0.2658852542829877</v>
      </c>
      <c r="N35">
        <v>6.4761228495795728E-2</v>
      </c>
      <c r="O35">
        <v>0.3253704315999667</v>
      </c>
    </row>
    <row r="36" spans="1:15">
      <c r="A36" s="4"/>
      <c r="B36" s="58">
        <v>0.10666666666666659</v>
      </c>
      <c r="C36">
        <v>1.948722593411305</v>
      </c>
      <c r="D36">
        <v>2.3038680636406479</v>
      </c>
      <c r="E36">
        <v>1.4926571908203274</v>
      </c>
      <c r="F36">
        <v>3.6631983596009339</v>
      </c>
      <c r="G36">
        <v>1.9154906037742658</v>
      </c>
      <c r="H36">
        <v>3.1313131313131337</v>
      </c>
      <c r="I36">
        <v>0.48145677418584598</v>
      </c>
      <c r="J36">
        <v>0.1032286959561811</v>
      </c>
      <c r="K36">
        <v>0.30430409801084585</v>
      </c>
      <c r="L36">
        <v>0.21453797835437163</v>
      </c>
      <c r="M36">
        <v>0.24772509338593332</v>
      </c>
      <c r="N36">
        <v>6.9779812382510159E-2</v>
      </c>
      <c r="O36">
        <v>0.32031594318246526</v>
      </c>
    </row>
    <row r="37" spans="1:15">
      <c r="A37" s="4"/>
      <c r="B37" s="58">
        <v>0.10999999999999992</v>
      </c>
      <c r="C37">
        <v>1.9573711792136359</v>
      </c>
      <c r="D37">
        <v>2.3164972397378056</v>
      </c>
      <c r="E37">
        <v>1.5234574287362808</v>
      </c>
      <c r="F37">
        <v>3.6740627809713904</v>
      </c>
      <c r="G37">
        <v>1.923177898356595</v>
      </c>
      <c r="H37">
        <v>3.2323232323232349</v>
      </c>
      <c r="I37">
        <v>0.51141923439542325</v>
      </c>
      <c r="J37">
        <v>0.38541946735788601</v>
      </c>
      <c r="K37">
        <v>0.29662835607481486</v>
      </c>
      <c r="L37">
        <v>0.21940270789483607</v>
      </c>
      <c r="M37">
        <v>0.23046198614971961</v>
      </c>
      <c r="N37">
        <v>7.5002198653647781E-2</v>
      </c>
      <c r="O37">
        <v>0.31357482200829534</v>
      </c>
    </row>
    <row r="38" spans="1:15">
      <c r="A38" s="4"/>
      <c r="B38" s="58">
        <v>0.11333333333333324</v>
      </c>
      <c r="C38">
        <v>1.9744902908715491</v>
      </c>
      <c r="D38">
        <v>2.3248341780250783</v>
      </c>
      <c r="E38">
        <v>1.5732068985660632</v>
      </c>
      <c r="F38">
        <v>3.6647734491637047</v>
      </c>
      <c r="G38">
        <v>1.9456699895422376</v>
      </c>
      <c r="H38">
        <v>3.3333333333333361</v>
      </c>
      <c r="I38">
        <v>0.54045057152012654</v>
      </c>
      <c r="J38">
        <v>0.19471415339431547</v>
      </c>
      <c r="K38">
        <v>0.28741023753456257</v>
      </c>
      <c r="L38">
        <v>0.22298677439183151</v>
      </c>
      <c r="M38">
        <v>0.21461234680906238</v>
      </c>
      <c r="N38">
        <v>8.0388552751548756E-2</v>
      </c>
      <c r="O38">
        <v>0.30441970200773744</v>
      </c>
    </row>
    <row r="39" spans="1:15">
      <c r="A39" s="4"/>
      <c r="B39" s="58">
        <v>0.11666666666666657</v>
      </c>
      <c r="C39">
        <v>1.9860604984960353</v>
      </c>
      <c r="D39">
        <v>2.3301086052388067</v>
      </c>
      <c r="E39">
        <v>1.56003240784597</v>
      </c>
      <c r="F39">
        <v>3.7277820763343348</v>
      </c>
      <c r="G39">
        <v>1.9484065091243636</v>
      </c>
      <c r="H39">
        <v>3.4343434343434374</v>
      </c>
      <c r="I39">
        <v>0.56844136510758358</v>
      </c>
      <c r="J39">
        <v>0.28809624178903859</v>
      </c>
      <c r="K39">
        <v>0.27710885651582451</v>
      </c>
      <c r="L39">
        <v>0.22532206635291283</v>
      </c>
      <c r="M39">
        <v>0.20063430933555224</v>
      </c>
      <c r="N39">
        <v>8.5895394917785445E-2</v>
      </c>
      <c r="O39">
        <v>0.29253913231081868</v>
      </c>
    </row>
    <row r="40" spans="1:15">
      <c r="A40" s="4"/>
      <c r="B40" s="58">
        <v>0.1199999999999999</v>
      </c>
      <c r="C40">
        <v>1.9933779220885106</v>
      </c>
      <c r="D40">
        <v>2.4062255100994125</v>
      </c>
      <c r="E40">
        <v>1.5606958688022619</v>
      </c>
      <c r="F40">
        <v>3.730921211291494</v>
      </c>
      <c r="G40">
        <v>1.9794720908256069</v>
      </c>
      <c r="H40">
        <v>3.5353535353535386</v>
      </c>
      <c r="I40">
        <v>0.59532636544998618</v>
      </c>
      <c r="J40">
        <v>0.4555337396021561</v>
      </c>
      <c r="K40">
        <v>0.26616150338978584</v>
      </c>
      <c r="L40">
        <v>0.22648087984618898</v>
      </c>
      <c r="M40">
        <v>0.18883253623593241</v>
      </c>
      <c r="N40">
        <v>9.1477860281476253E-2</v>
      </c>
      <c r="O40">
        <v>0.27817296188200819</v>
      </c>
    </row>
    <row r="41" spans="1:15">
      <c r="A41" s="4"/>
      <c r="B41" s="58">
        <v>0.12333333333333323</v>
      </c>
      <c r="C41">
        <v>2.0079947250377619</v>
      </c>
      <c r="D41">
        <v>2.4341645837580268</v>
      </c>
      <c r="E41">
        <v>1.6081547483140617</v>
      </c>
      <c r="F41">
        <v>3.7316041471049717</v>
      </c>
      <c r="G41">
        <v>2.0132901430200425</v>
      </c>
      <c r="H41">
        <v>3.6363636363636398</v>
      </c>
      <c r="I41">
        <v>0.62107729370960296</v>
      </c>
      <c r="J41">
        <v>0.2280480447678252</v>
      </c>
      <c r="K41">
        <v>0.25493418977020577</v>
      </c>
      <c r="L41">
        <v>0.22656247685566627</v>
      </c>
      <c r="M41">
        <v>0.17920115102868922</v>
      </c>
      <c r="N41">
        <v>9.7092077237052876E-2</v>
      </c>
      <c r="O41">
        <v>0.26203222803096787</v>
      </c>
    </row>
    <row r="42" spans="1:15">
      <c r="A42" s="4"/>
      <c r="B42" s="58">
        <v>0.12666666666666657</v>
      </c>
      <c r="C42">
        <v>2.0204545055009611</v>
      </c>
      <c r="D42">
        <v>2.447416522901988</v>
      </c>
      <c r="E42">
        <v>1.5959145114830815</v>
      </c>
      <c r="F42">
        <v>3.8165294415776394</v>
      </c>
      <c r="G42">
        <v>2.0340688674575373</v>
      </c>
      <c r="H42">
        <v>3.737373737373741</v>
      </c>
      <c r="I42">
        <v>0.64569218752681024</v>
      </c>
      <c r="J42">
        <v>0.26752745308623727</v>
      </c>
      <c r="K42">
        <v>0.24368744879035195</v>
      </c>
      <c r="L42">
        <v>0.22567750755611052</v>
      </c>
      <c r="M42">
        <v>0.17129504190559483</v>
      </c>
      <c r="N42">
        <v>0.10269744906963446</v>
      </c>
      <c r="O42">
        <v>0.24507668963864784</v>
      </c>
    </row>
    <row r="43" spans="1:15">
      <c r="A43" s="4"/>
      <c r="B43" s="58">
        <v>0.12999999999999989</v>
      </c>
      <c r="C43">
        <v>2.0351886072284699</v>
      </c>
      <c r="D43">
        <v>2.4476705231828455</v>
      </c>
      <c r="E43">
        <v>1.5902221714224138</v>
      </c>
      <c r="F43">
        <v>3.8425561115604472</v>
      </c>
      <c r="G43">
        <v>2.0569342060033318</v>
      </c>
      <c r="H43">
        <v>3.8383838383838422</v>
      </c>
      <c r="I43">
        <v>0.66918371715623148</v>
      </c>
      <c r="J43">
        <v>0.22623254508348672</v>
      </c>
      <c r="K43">
        <v>0.2325661433312706</v>
      </c>
      <c r="L43">
        <v>0.22393278383119045</v>
      </c>
      <c r="M43">
        <v>0.16424132042002076</v>
      </c>
      <c r="N43">
        <v>0.10825860282449208</v>
      </c>
      <c r="O43">
        <v>0.22826699647313567</v>
      </c>
    </row>
    <row r="44" spans="1:15">
      <c r="A44" s="4"/>
      <c r="B44" s="58">
        <v>0.13333333333333322</v>
      </c>
      <c r="C44">
        <v>2.053434267516391</v>
      </c>
      <c r="D44">
        <v>2.482540941493685</v>
      </c>
      <c r="E44">
        <v>1.6318698850238949</v>
      </c>
      <c r="F44">
        <v>3.8913030585014674</v>
      </c>
      <c r="G44">
        <v>2.0949824835755901</v>
      </c>
      <c r="H44">
        <v>3.9393939393939434</v>
      </c>
      <c r="I44">
        <v>0.69156892157503658</v>
      </c>
      <c r="J44">
        <v>0.18269184456646137</v>
      </c>
      <c r="K44">
        <v>0.2216135237461703</v>
      </c>
      <c r="L44">
        <v>0.22141898643927674</v>
      </c>
      <c r="M44">
        <v>0.15694715045021382</v>
      </c>
      <c r="N44">
        <v>0.11374677257585841</v>
      </c>
      <c r="O44">
        <v>0.21239006973532074</v>
      </c>
    </row>
    <row r="45" spans="1:15">
      <c r="A45" s="4"/>
      <c r="B45" s="58">
        <v>0.13666666666666655</v>
      </c>
      <c r="C45">
        <v>2.0574274133119674</v>
      </c>
      <c r="D45">
        <v>2.5104866950598419</v>
      </c>
      <c r="E45">
        <v>1.6063762470946994</v>
      </c>
      <c r="F45">
        <v>3.9700139865938375</v>
      </c>
      <c r="G45">
        <v>2.1144549771641401</v>
      </c>
      <c r="H45">
        <v>4.0404040404040442</v>
      </c>
      <c r="I45">
        <v>0.71286207132287649</v>
      </c>
      <c r="J45">
        <v>0.83476374366946049</v>
      </c>
      <c r="K45">
        <v>0.21080218250361507</v>
      </c>
      <c r="L45">
        <v>0.21820350956560605</v>
      </c>
      <c r="M45">
        <v>0.14844947620032684</v>
      </c>
      <c r="N45">
        <v>0.11914041710259102</v>
      </c>
      <c r="O45">
        <v>0.1979931432141642</v>
      </c>
    </row>
    <row r="46" spans="1:15">
      <c r="A46" s="4"/>
      <c r="B46" s="58">
        <v>0.13999999999999987</v>
      </c>
      <c r="C46">
        <v>2.0803884160847228</v>
      </c>
      <c r="D46">
        <v>2.4985010697154428</v>
      </c>
      <c r="E46">
        <v>1.6360304475528498</v>
      </c>
      <c r="F46">
        <v>3.9709717496296286</v>
      </c>
      <c r="G46">
        <v>2.1380652234564224</v>
      </c>
      <c r="H46">
        <v>4.1414141414141454</v>
      </c>
      <c r="I46">
        <v>0.73307125723102118</v>
      </c>
      <c r="J46">
        <v>0.14517368280136864</v>
      </c>
      <c r="K46">
        <v>0.20007094049063193</v>
      </c>
      <c r="L46">
        <v>0.21432979521316847</v>
      </c>
      <c r="M46">
        <v>0.13825542103651486</v>
      </c>
      <c r="N46">
        <v>0.12442493657564301</v>
      </c>
      <c r="O46">
        <v>0.18539442271827555</v>
      </c>
    </row>
    <row r="47" spans="1:15">
      <c r="A47" s="4"/>
      <c r="B47" s="58">
        <v>0.1433333333333332</v>
      </c>
      <c r="C47">
        <v>2.0985452260585102</v>
      </c>
      <c r="D47">
        <v>2.5439181430934785</v>
      </c>
      <c r="E47">
        <v>1.6557625265159328</v>
      </c>
      <c r="F47">
        <v>3.9850820747822353</v>
      </c>
      <c r="G47">
        <v>2.1356811727168887</v>
      </c>
      <c r="H47">
        <v>4.2424242424242466</v>
      </c>
      <c r="I47">
        <v>0.75219829450285136</v>
      </c>
      <c r="J47">
        <v>0.18358584675092096</v>
      </c>
      <c r="K47">
        <v>0.18935766899111892</v>
      </c>
      <c r="L47">
        <v>0.20982329562355995</v>
      </c>
      <c r="M47">
        <v>0.12650834919215473</v>
      </c>
      <c r="N47">
        <v>0.12959144643188542</v>
      </c>
      <c r="O47">
        <v>0.1747059999752788</v>
      </c>
    </row>
    <row r="48" spans="1:15">
      <c r="A48" s="4"/>
      <c r="B48" s="58">
        <v>0.14666666666666653</v>
      </c>
      <c r="C48">
        <v>2.1099992343939182</v>
      </c>
      <c r="D48">
        <v>2.5629884026978433</v>
      </c>
      <c r="E48">
        <v>1.6568467807646547</v>
      </c>
      <c r="F48">
        <v>3.9718864288376272</v>
      </c>
      <c r="G48">
        <v>2.1652242839634495</v>
      </c>
      <c r="H48">
        <v>4.3434343434343479</v>
      </c>
      <c r="I48">
        <v>0.7702409166748595</v>
      </c>
      <c r="J48">
        <v>0.29101893727708722</v>
      </c>
      <c r="K48">
        <v>0.17862195950288043</v>
      </c>
      <c r="L48">
        <v>0.20470284186603482</v>
      </c>
      <c r="M48">
        <v>0.11389969332033387</v>
      </c>
      <c r="N48">
        <v>0.13463468092058153</v>
      </c>
      <c r="O48">
        <v>0.16582281061487103</v>
      </c>
    </row>
    <row r="49" spans="1:15">
      <c r="A49" s="4"/>
      <c r="B49" s="58">
        <v>0.14999999999999986</v>
      </c>
      <c r="C49">
        <v>2.1300263738176479</v>
      </c>
      <c r="D49">
        <v>2.6424138480682595</v>
      </c>
      <c r="E49">
        <v>1.6648223430143516</v>
      </c>
      <c r="F49">
        <v>3.9981808141360879</v>
      </c>
      <c r="G49">
        <v>2.1633504841463802</v>
      </c>
      <c r="H49">
        <v>4.4444444444444491</v>
      </c>
      <c r="I49">
        <v>0.78719606362936034</v>
      </c>
      <c r="J49">
        <v>0.16644081128150257</v>
      </c>
      <c r="K49">
        <v>0.16785595484955876</v>
      </c>
      <c r="L49">
        <v>0.19899498012416625</v>
      </c>
      <c r="M49">
        <v>0.10137842065800383</v>
      </c>
      <c r="N49">
        <v>0.13955022049687715</v>
      </c>
      <c r="O49">
        <v>0.15838278008204301</v>
      </c>
    </row>
    <row r="50" spans="1:15">
      <c r="A50" s="4"/>
      <c r="B50" s="58">
        <v>0.15333333333333318</v>
      </c>
      <c r="C50">
        <v>2.1463928186743404</v>
      </c>
      <c r="D50">
        <v>2.6706713590448055</v>
      </c>
      <c r="E50">
        <v>1.6702914426997868</v>
      </c>
      <c r="F50">
        <v>4.0140509470673127</v>
      </c>
      <c r="G50">
        <v>2.1618407554203936</v>
      </c>
      <c r="H50">
        <v>4.5454545454545503</v>
      </c>
      <c r="I50">
        <v>0.80306321692256888</v>
      </c>
      <c r="J50">
        <v>0.20366874800976009</v>
      </c>
      <c r="K50">
        <v>0.1570848176027648</v>
      </c>
      <c r="L50">
        <v>0.19274805840453171</v>
      </c>
      <c r="M50">
        <v>8.9805356605447223E-2</v>
      </c>
      <c r="N50">
        <v>0.14433134921142002</v>
      </c>
      <c r="O50">
        <v>0.15175014483315111</v>
      </c>
    </row>
    <row r="51" spans="1:15">
      <c r="A51" s="4"/>
      <c r="B51" s="58">
        <v>0.15666666666666651</v>
      </c>
      <c r="C51">
        <v>2.1514907697898442</v>
      </c>
      <c r="D51">
        <v>2.741662467165491</v>
      </c>
      <c r="E51">
        <v>1.6700501677964477</v>
      </c>
      <c r="F51">
        <v>4.0389382310673545</v>
      </c>
      <c r="G51">
        <v>2.1699738577732837</v>
      </c>
      <c r="H51">
        <v>4.6464646464646515</v>
      </c>
      <c r="I51">
        <v>0.81784704060698665</v>
      </c>
      <c r="J51">
        <v>0.65385745328079869</v>
      </c>
      <c r="K51">
        <v>0.1463598544757363</v>
      </c>
      <c r="L51">
        <v>0.18604272380707843</v>
      </c>
      <c r="M51">
        <v>7.9704578124061468E-2</v>
      </c>
      <c r="N51">
        <v>0.14896593211905226</v>
      </c>
      <c r="O51">
        <v>0.14508265733876441</v>
      </c>
    </row>
    <row r="52" spans="1:15">
      <c r="A52" s="4"/>
      <c r="B52" s="58">
        <v>0.15999999999999984</v>
      </c>
      <c r="C52">
        <v>2.1620120011292383</v>
      </c>
      <c r="D52">
        <v>2.7445313549392454</v>
      </c>
      <c r="E52">
        <v>1.6652351126964746</v>
      </c>
      <c r="F52">
        <v>4.0887372111773761</v>
      </c>
      <c r="G52">
        <v>2.186915743599414</v>
      </c>
      <c r="H52">
        <v>4.7474747474747527</v>
      </c>
      <c r="I52">
        <v>0.83155894005275888</v>
      </c>
      <c r="J52">
        <v>0.31681969779074343</v>
      </c>
      <c r="K52">
        <v>0.13574780451314453</v>
      </c>
      <c r="L52">
        <v>0.17899609779148934</v>
      </c>
      <c r="M52">
        <v>7.1188806942776364E-2</v>
      </c>
      <c r="N52">
        <v>0.1534337419288784</v>
      </c>
      <c r="O52">
        <v>0.13750559416849201</v>
      </c>
    </row>
    <row r="53" spans="1:15">
      <c r="A53" s="4"/>
      <c r="B53" s="58">
        <v>0.16333333333333316</v>
      </c>
      <c r="C53">
        <v>2.1669223634721471</v>
      </c>
      <c r="D53">
        <v>2.780304777597757</v>
      </c>
      <c r="E53">
        <v>1.6660060570207955</v>
      </c>
      <c r="F53">
        <v>4.1053567561810933</v>
      </c>
      <c r="G53">
        <v>2.1802118841819009</v>
      </c>
      <c r="H53">
        <v>4.8484848484848539</v>
      </c>
      <c r="I53">
        <v>0.84421751319063942</v>
      </c>
      <c r="J53">
        <v>0.6788365298840171</v>
      </c>
      <c r="K53">
        <v>0.12531987406501729</v>
      </c>
      <c r="L53">
        <v>0.17175813152843328</v>
      </c>
      <c r="M53">
        <v>6.4039045423333954E-2</v>
      </c>
      <c r="N53">
        <v>0.15770464713119303</v>
      </c>
      <c r="O53">
        <v>0.12835285001651217</v>
      </c>
    </row>
    <row r="54" spans="1:15">
      <c r="A54" s="4"/>
      <c r="B54" s="58">
        <v>0.16666666666666649</v>
      </c>
      <c r="C54">
        <v>2.1849415482167616</v>
      </c>
      <c r="D54">
        <v>2.7903277282801908</v>
      </c>
      <c r="E54">
        <v>1.7195229764048072</v>
      </c>
      <c r="F54">
        <v>4.1269636863726946</v>
      </c>
      <c r="G54">
        <v>2.1914536562693661</v>
      </c>
      <c r="H54">
        <v>4.9494949494949552</v>
      </c>
      <c r="I54">
        <v>0.85584820718226695</v>
      </c>
      <c r="J54">
        <v>0.18498802141032414</v>
      </c>
      <c r="K54">
        <v>0.11514387051711207</v>
      </c>
      <c r="L54">
        <v>0.16450024589643997</v>
      </c>
      <c r="M54">
        <v>5.7860218263358958E-2</v>
      </c>
      <c r="N54">
        <v>0.16173799692663066</v>
      </c>
      <c r="O54">
        <v>0.11738593477236932</v>
      </c>
    </row>
    <row r="55" spans="1:15">
      <c r="A55" s="4"/>
      <c r="B55" s="58">
        <v>0.16999999999999982</v>
      </c>
      <c r="C55">
        <v>2.195052340482242</v>
      </c>
      <c r="D55">
        <v>2.7867570507877453</v>
      </c>
      <c r="E55">
        <v>1.721791490422538</v>
      </c>
      <c r="F55">
        <v>4.167735086547931</v>
      </c>
      <c r="G55">
        <v>2.2014534728895638</v>
      </c>
      <c r="H55">
        <v>5.0505050505050564</v>
      </c>
      <c r="I55">
        <v>0.86648273887191363</v>
      </c>
      <c r="J55">
        <v>0.32968072588275621</v>
      </c>
      <c r="K55">
        <v>0.10528186372750194</v>
      </c>
      <c r="L55">
        <v>0.15739797946410766</v>
      </c>
      <c r="M55">
        <v>5.2234699349935618E-2</v>
      </c>
      <c r="N55">
        <v>0.16548340702682346</v>
      </c>
      <c r="O55">
        <v>0.10489645678825001</v>
      </c>
    </row>
    <row r="56" spans="1:15">
      <c r="A56" s="4"/>
      <c r="B56" s="58">
        <v>0.17333333333333314</v>
      </c>
      <c r="C56">
        <v>2.2083259356665392</v>
      </c>
      <c r="D56">
        <v>2.7791186965227488</v>
      </c>
      <c r="E56">
        <v>1.7146736794772717</v>
      </c>
      <c r="F56">
        <v>4.2192138859524455</v>
      </c>
      <c r="G56">
        <v>2.2111491374874346</v>
      </c>
      <c r="H56">
        <v>5.1515151515151576</v>
      </c>
      <c r="I56">
        <v>0.8761588846119458</v>
      </c>
      <c r="J56">
        <v>0.25112513128897312</v>
      </c>
      <c r="K56">
        <v>9.5793842826318004E-2</v>
      </c>
      <c r="L56">
        <v>0.150610649547023</v>
      </c>
      <c r="M56">
        <v>4.683196631830927E-2</v>
      </c>
      <c r="N56">
        <v>0.16888297961745555</v>
      </c>
      <c r="O56">
        <v>9.1642055578120551E-2</v>
      </c>
    </row>
    <row r="57" spans="1:15">
      <c r="A57" s="4"/>
      <c r="B57" s="58">
        <v>0.17666666666666647</v>
      </c>
      <c r="C57">
        <v>2.2245469212274624</v>
      </c>
      <c r="D57">
        <v>2.8028359932386309</v>
      </c>
      <c r="E57">
        <v>1.7153203704612883</v>
      </c>
      <c r="F57">
        <v>4.2241167499316683</v>
      </c>
      <c r="G57">
        <v>2.219888066108421</v>
      </c>
      <c r="H57">
        <v>5.2525252525252588</v>
      </c>
      <c r="I57">
        <v>0.88492101670730494</v>
      </c>
      <c r="J57">
        <v>0.20549511747075477</v>
      </c>
      <c r="K57">
        <v>8.6745107744055888E-2</v>
      </c>
      <c r="L57">
        <v>0.14426170769156163</v>
      </c>
      <c r="M57">
        <v>4.1468108099409158E-2</v>
      </c>
      <c r="N57">
        <v>0.17187480275991329</v>
      </c>
      <c r="O57">
        <v>7.8636476315246437E-2</v>
      </c>
    </row>
    <row r="58" spans="1:15">
      <c r="A58" s="4"/>
      <c r="B58" s="58">
        <v>0.1799999999999998</v>
      </c>
      <c r="C58">
        <v>2.2374028965428692</v>
      </c>
      <c r="D58">
        <v>2.7934407881011993</v>
      </c>
      <c r="E58">
        <v>1.7090656760212273</v>
      </c>
      <c r="F58">
        <v>4.2511007143485617</v>
      </c>
      <c r="G58">
        <v>2.2407792706147291</v>
      </c>
      <c r="H58">
        <v>5.35353535353536</v>
      </c>
      <c r="I58">
        <v>0.89282129066665394</v>
      </c>
      <c r="J58">
        <v>0.25928280442002993</v>
      </c>
      <c r="K58">
        <v>7.8212712197554823E-2</v>
      </c>
      <c r="L58">
        <v>0.13842341624033233</v>
      </c>
      <c r="M58">
        <v>3.6122703001115739E-2</v>
      </c>
      <c r="N58">
        <v>0.17439739576663046</v>
      </c>
      <c r="O58">
        <v>6.6874014992410538E-2</v>
      </c>
    </row>
    <row r="59" spans="1:15">
      <c r="A59" s="4"/>
      <c r="B59" s="58">
        <v>0.18333333333333313</v>
      </c>
      <c r="C59">
        <v>2.2587252244338742</v>
      </c>
      <c r="D59">
        <v>2.8414853827881146</v>
      </c>
      <c r="E59">
        <v>1.7342921047643385</v>
      </c>
      <c r="F59">
        <v>4.3096903699314728</v>
      </c>
      <c r="G59">
        <v>2.2652803390918468</v>
      </c>
      <c r="H59">
        <v>5.4545454545454612</v>
      </c>
      <c r="I59">
        <v>0.89992084745557843</v>
      </c>
      <c r="J59">
        <v>0.15633064787168552</v>
      </c>
      <c r="K59">
        <v>7.0285612210351914E-2</v>
      </c>
      <c r="L59">
        <v>0.13310872089343437</v>
      </c>
      <c r="M59">
        <v>3.0917895050832457E-2</v>
      </c>
      <c r="N59">
        <v>0.17639462422770993</v>
      </c>
      <c r="O59">
        <v>5.7087601159017502E-2</v>
      </c>
    </row>
    <row r="60" spans="1:15">
      <c r="A60" s="4"/>
      <c r="B60" s="58">
        <v>0.18666666666666645</v>
      </c>
      <c r="C60">
        <v>2.2644815657767645</v>
      </c>
      <c r="D60">
        <v>2.8434610932429933</v>
      </c>
      <c r="E60">
        <v>1.7312196868333629</v>
      </c>
      <c r="F60">
        <v>4.3342870263523832</v>
      </c>
      <c r="G60">
        <v>2.2690296956400333</v>
      </c>
      <c r="H60">
        <v>5.5555555555555625</v>
      </c>
      <c r="I60">
        <v>0.90629006176709936</v>
      </c>
      <c r="J60">
        <v>0.5790715203938307</v>
      </c>
      <c r="K60">
        <v>6.3055221684057097E-2</v>
      </c>
      <c r="L60">
        <v>0.12827191528245868</v>
      </c>
      <c r="M60">
        <v>2.606280563506394E-2</v>
      </c>
      <c r="N60">
        <v>0.17782052383277705</v>
      </c>
      <c r="O60">
        <v>4.9613495194874679E-2</v>
      </c>
    </row>
    <row r="61" spans="1:15">
      <c r="A61" s="4"/>
      <c r="B61" s="58">
        <v>0.18999999999999978</v>
      </c>
      <c r="C61">
        <v>2.2721978369417983</v>
      </c>
      <c r="D61">
        <v>2.845973773976624</v>
      </c>
      <c r="E61">
        <v>1.730999217221338</v>
      </c>
      <c r="F61">
        <v>4.3520401858467297</v>
      </c>
      <c r="G61">
        <v>2.271874877599902</v>
      </c>
      <c r="H61">
        <v>5.6565656565656637</v>
      </c>
      <c r="I61">
        <v>0.91200697365460504</v>
      </c>
      <c r="J61">
        <v>0.43198758338590931</v>
      </c>
      <c r="K61">
        <v>5.65974276863059E-2</v>
      </c>
      <c r="L61">
        <v>0.12381814365937338</v>
      </c>
      <c r="M61">
        <v>2.177539655546969E-2</v>
      </c>
      <c r="N61">
        <v>0.1786434605150804</v>
      </c>
      <c r="O61">
        <v>4.4383564301872992E-2</v>
      </c>
    </row>
    <row r="62" spans="1:15">
      <c r="A62" s="4"/>
      <c r="B62" s="58">
        <v>0.19333333333333311</v>
      </c>
      <c r="C62">
        <v>2.2742126973418468</v>
      </c>
      <c r="D62">
        <v>2.8476330202267297</v>
      </c>
      <c r="E62">
        <v>1.7318068042001991</v>
      </c>
      <c r="F62">
        <v>4.3567405093701819</v>
      </c>
      <c r="G62">
        <v>2.2700022750259619</v>
      </c>
      <c r="H62">
        <v>5.7575757575757649</v>
      </c>
      <c r="I62">
        <v>0.91715362487115026</v>
      </c>
      <c r="J62">
        <v>1.6543743344467408</v>
      </c>
      <c r="K62">
        <v>5.09518470437978E-2</v>
      </c>
      <c r="L62">
        <v>0.11962025127873967</v>
      </c>
      <c r="M62">
        <v>1.82072586816369E-2</v>
      </c>
      <c r="N62">
        <v>0.17884911999705108</v>
      </c>
      <c r="O62">
        <v>4.1017538053143662E-2</v>
      </c>
    </row>
    <row r="63" spans="1:15">
      <c r="A63" s="4"/>
      <c r="B63" s="58">
        <v>0.19666666666666643</v>
      </c>
      <c r="C63">
        <v>2.2832669595214088</v>
      </c>
      <c r="D63">
        <v>2.8491852456712876</v>
      </c>
      <c r="E63">
        <v>1.7311207560359572</v>
      </c>
      <c r="F63">
        <v>4.3815460134401691</v>
      </c>
      <c r="G63">
        <v>2.2775990873611103</v>
      </c>
      <c r="H63">
        <v>5.8585858585858661</v>
      </c>
      <c r="I63">
        <v>0.92181086134264467</v>
      </c>
      <c r="J63">
        <v>0.36815074130033637</v>
      </c>
      <c r="K63">
        <v>4.6106641067794156E-2</v>
      </c>
      <c r="L63">
        <v>0.11554023052775303</v>
      </c>
      <c r="M63">
        <v>1.5400487751303935E-2</v>
      </c>
      <c r="N63">
        <v>0.1784419555058164</v>
      </c>
      <c r="O63">
        <v>3.8963104003410395E-2</v>
      </c>
    </row>
    <row r="64" spans="1:15">
      <c r="A64" s="4"/>
      <c r="B64" s="58">
        <v>0.19999999999999976</v>
      </c>
      <c r="C64">
        <v>2.2944409240816639</v>
      </c>
      <c r="D64">
        <v>2.8579824075501703</v>
      </c>
      <c r="E64">
        <v>1.7330075146758064</v>
      </c>
      <c r="F64">
        <v>4.4010241823161209</v>
      </c>
      <c r="G64">
        <v>2.2999618644568312</v>
      </c>
      <c r="H64">
        <v>5.9595959595959673</v>
      </c>
      <c r="I64">
        <v>0.92605286779573515</v>
      </c>
      <c r="J64">
        <v>0.29831250272528465</v>
      </c>
      <c r="K64">
        <v>4.1995863885595529E-2</v>
      </c>
      <c r="L64">
        <v>0.11145172685736367</v>
      </c>
      <c r="M64">
        <v>1.3292481097728475E-2</v>
      </c>
      <c r="N64">
        <v>0.1774449106634117</v>
      </c>
      <c r="O64">
        <v>3.7634088725458731E-2</v>
      </c>
    </row>
    <row r="65" spans="1:15">
      <c r="A65" s="4"/>
      <c r="B65" s="58">
        <v>0.20333333333333309</v>
      </c>
      <c r="C65">
        <v>2.3069191977993997</v>
      </c>
      <c r="D65">
        <v>2.8653239087647693</v>
      </c>
      <c r="E65">
        <v>1.7452915548421384</v>
      </c>
      <c r="F65">
        <v>4.4099203955860213</v>
      </c>
      <c r="G65">
        <v>2.3004064990426096</v>
      </c>
      <c r="H65">
        <v>6.0606060606060685</v>
      </c>
      <c r="I65">
        <v>0.9299429179537545</v>
      </c>
      <c r="J65">
        <v>0.267130967691112</v>
      </c>
      <c r="K65">
        <v>3.8511496564391873E-2</v>
      </c>
      <c r="L65">
        <v>0.10725988429033062</v>
      </c>
      <c r="M65">
        <v>1.1760732202573511E-2</v>
      </c>
      <c r="N65">
        <v>0.17589744949704331</v>
      </c>
      <c r="O65">
        <v>3.6515432806377986E-2</v>
      </c>
    </row>
    <row r="66" spans="1:15">
      <c r="A66" s="4"/>
      <c r="B66" s="58">
        <v>0.20666666666666642</v>
      </c>
      <c r="C66">
        <v>2.3162459749824178</v>
      </c>
      <c r="D66">
        <v>2.8689168357045549</v>
      </c>
      <c r="E66">
        <v>1.7550381750415578</v>
      </c>
      <c r="F66">
        <v>4.4153951891077465</v>
      </c>
      <c r="G66">
        <v>2.3019462356852269</v>
      </c>
      <c r="H66">
        <v>6.1616161616161698</v>
      </c>
      <c r="I66">
        <v>0.9335314437406832</v>
      </c>
      <c r="J66">
        <v>0.35739390659000175</v>
      </c>
      <c r="K66">
        <v>3.5526405290594289E-2</v>
      </c>
      <c r="L66">
        <v>0.10291525721825232</v>
      </c>
      <c r="M66">
        <v>1.0680707332348559E-2</v>
      </c>
      <c r="N66">
        <v>0.17385213668357408</v>
      </c>
      <c r="O66">
        <v>3.5224402302865866E-2</v>
      </c>
    </row>
    <row r="67" spans="1:15">
      <c r="A67" s="4"/>
      <c r="B67" s="58">
        <v>0.20999999999999974</v>
      </c>
      <c r="C67">
        <v>2.3306580532373631</v>
      </c>
      <c r="D67">
        <v>2.8898708839960578</v>
      </c>
      <c r="E67">
        <v>1.7771504838913121</v>
      </c>
      <c r="F67">
        <v>4.431461309306628</v>
      </c>
      <c r="G67">
        <v>2.2955376856877741</v>
      </c>
      <c r="H67">
        <v>6.262626262626271</v>
      </c>
      <c r="I67">
        <v>0.93685674032261157</v>
      </c>
      <c r="J67">
        <v>0.23128748500859353</v>
      </c>
      <c r="K67">
        <v>3.2920436161090749E-2</v>
      </c>
      <c r="L67">
        <v>9.8419530418993734E-2</v>
      </c>
      <c r="M67">
        <v>9.9673631263609459E-3</v>
      </c>
      <c r="N67">
        <v>0.17137018793909539</v>
      </c>
      <c r="O67">
        <v>3.3532043186083167E-2</v>
      </c>
    </row>
    <row r="68" spans="1:15">
      <c r="A68" s="4"/>
      <c r="B68" s="58">
        <v>0.21333333333333307</v>
      </c>
      <c r="C68">
        <v>2.3452748869124793</v>
      </c>
      <c r="D68">
        <v>2.9115782427914914</v>
      </c>
      <c r="E68">
        <v>1.8049830958226982</v>
      </c>
      <c r="F68">
        <v>4.4583320708126299</v>
      </c>
      <c r="G68">
        <v>2.2927849031421603</v>
      </c>
      <c r="H68">
        <v>6.3636363636363722</v>
      </c>
      <c r="I68">
        <v>0.93994780046379756</v>
      </c>
      <c r="J68">
        <v>0.22804756539085583</v>
      </c>
      <c r="K68">
        <v>3.0601495397741187E-2</v>
      </c>
      <c r="L68">
        <v>9.3822217734508925E-2</v>
      </c>
      <c r="M68">
        <v>9.5846232095704708E-3</v>
      </c>
      <c r="N68">
        <v>0.16851652698406205</v>
      </c>
      <c r="O68">
        <v>3.1355604661642424E-2</v>
      </c>
    </row>
    <row r="69" spans="1:15">
      <c r="A69" s="4"/>
      <c r="B69" s="58">
        <v>0.2166666666666664</v>
      </c>
      <c r="C69">
        <v>2.3557439109362153</v>
      </c>
      <c r="D69">
        <v>2.9296215428929053</v>
      </c>
      <c r="E69">
        <v>1.8356705765911925</v>
      </c>
      <c r="F69">
        <v>4.4791435440917233</v>
      </c>
      <c r="G69">
        <v>2.3075130634529208</v>
      </c>
      <c r="H69">
        <v>6.4646464646464734</v>
      </c>
      <c r="I69">
        <v>0.94282824462436399</v>
      </c>
      <c r="J69">
        <v>0.31839962596091248</v>
      </c>
      <c r="K69">
        <v>2.8516397189607818E-2</v>
      </c>
      <c r="L69">
        <v>8.9209116747851092E-2</v>
      </c>
      <c r="M69">
        <v>9.526553148981572E-3</v>
      </c>
      <c r="N69">
        <v>0.16535492495116913</v>
      </c>
      <c r="O69">
        <v>2.8733458495675109E-2</v>
      </c>
    </row>
    <row r="70" spans="1:15">
      <c r="A70" s="4"/>
      <c r="B70" s="58">
        <v>0.21999999999999972</v>
      </c>
      <c r="C70">
        <v>2.3606623225570074</v>
      </c>
      <c r="D70">
        <v>2.9323304000621517</v>
      </c>
      <c r="E70">
        <v>1.8483122457834236</v>
      </c>
      <c r="F70">
        <v>4.4902765815844559</v>
      </c>
      <c r="G70">
        <v>2.3159371439700855</v>
      </c>
      <c r="H70">
        <v>6.5656565656565746</v>
      </c>
      <c r="I70">
        <v>0.94552021358051586</v>
      </c>
      <c r="J70">
        <v>0.67772557287438051</v>
      </c>
      <c r="K70">
        <v>2.6650492665903001E-2</v>
      </c>
      <c r="L70">
        <v>8.4684794957481629E-2</v>
      </c>
      <c r="M70">
        <v>9.7868397022328052E-3</v>
      </c>
      <c r="N70">
        <v>0.16194375592792737</v>
      </c>
      <c r="O70">
        <v>2.5791456923811511E-2</v>
      </c>
    </row>
    <row r="71" spans="1:15">
      <c r="A71" s="4"/>
      <c r="B71" s="58">
        <v>0.22333333333333305</v>
      </c>
      <c r="C71">
        <v>2.3784732125063899</v>
      </c>
      <c r="D71">
        <v>2.9371687450439494</v>
      </c>
      <c r="E71">
        <v>1.8487569470041785</v>
      </c>
      <c r="F71">
        <v>4.5265730336526122</v>
      </c>
      <c r="G71">
        <v>2.3346477018865985</v>
      </c>
      <c r="H71">
        <v>6.6666666666666758</v>
      </c>
      <c r="I71">
        <v>0.94804732891344401</v>
      </c>
      <c r="J71">
        <v>0.18715141931742141</v>
      </c>
      <c r="K71">
        <v>2.501844179598919E-2</v>
      </c>
      <c r="L71">
        <v>8.0352479330011523E-2</v>
      </c>
      <c r="M71">
        <v>1.0334091532985428E-2</v>
      </c>
      <c r="N71">
        <v>0.1583327874846685</v>
      </c>
      <c r="O71">
        <v>2.2706041598891048E-2</v>
      </c>
    </row>
    <row r="72" spans="1:15">
      <c r="A72" s="4"/>
      <c r="B72" s="58">
        <v>0.22666666666666638</v>
      </c>
      <c r="C72">
        <v>2.38662887284109</v>
      </c>
      <c r="D72">
        <v>2.9525578129923451</v>
      </c>
      <c r="E72">
        <v>1.8335353616489609</v>
      </c>
      <c r="F72">
        <v>4.5729562268956405</v>
      </c>
      <c r="G72">
        <v>2.3377538903743358</v>
      </c>
      <c r="H72">
        <v>6.7676767676767771</v>
      </c>
      <c r="I72">
        <v>0.95043620698066067</v>
      </c>
      <c r="J72">
        <v>0.40871409506240552</v>
      </c>
      <c r="K72">
        <v>2.3649892865445141E-2</v>
      </c>
      <c r="L72">
        <v>7.6295177749439697E-2</v>
      </c>
      <c r="M72">
        <v>1.1102658819045918E-2</v>
      </c>
      <c r="N72">
        <v>0.15456125867668719</v>
      </c>
      <c r="O72">
        <v>1.9666947467114483E-2</v>
      </c>
    </row>
    <row r="73" spans="1:15">
      <c r="A73" s="4"/>
      <c r="B73" s="58">
        <v>0.2299999999999997</v>
      </c>
      <c r="C73">
        <v>2.3920984508098151</v>
      </c>
      <c r="D73">
        <v>2.9730580740977159</v>
      </c>
      <c r="E73">
        <v>1.8352270690764123</v>
      </c>
      <c r="F73">
        <v>4.5988739320411032</v>
      </c>
      <c r="G73">
        <v>2.3418914512462448</v>
      </c>
      <c r="H73">
        <v>6.8686868686868783</v>
      </c>
      <c r="I73">
        <v>0.95271637400034526</v>
      </c>
      <c r="J73">
        <v>0.60943154159119328</v>
      </c>
      <c r="K73">
        <v>2.2573653494877874E-2</v>
      </c>
      <c r="L73">
        <v>7.2561557417319469E-2</v>
      </c>
      <c r="M73">
        <v>1.199933089359944E-2</v>
      </c>
      <c r="N73">
        <v>0.15065730969639865</v>
      </c>
      <c r="O73">
        <v>1.6842372446717033E-2</v>
      </c>
    </row>
    <row r="74" spans="1:15">
      <c r="A74" s="4"/>
      <c r="B74" s="58">
        <v>0.23333333333333303</v>
      </c>
      <c r="C74">
        <v>2.3982876541115488</v>
      </c>
      <c r="D74">
        <v>2.9772892380008642</v>
      </c>
      <c r="E74">
        <v>1.8446474797079364</v>
      </c>
      <c r="F74">
        <v>4.6085501822934001</v>
      </c>
      <c r="G74">
        <v>2.3523357985010311</v>
      </c>
      <c r="H74">
        <v>6.9696969696969795</v>
      </c>
      <c r="I74">
        <v>0.95491872278660828</v>
      </c>
      <c r="J74">
        <v>0.53857227995720014</v>
      </c>
      <c r="K74">
        <v>2.1803252984003683E-2</v>
      </c>
      <c r="L74">
        <v>6.9159083423066661E-2</v>
      </c>
      <c r="M74">
        <v>1.2920643369384387E-2</v>
      </c>
      <c r="N74">
        <v>0.14663864938211232</v>
      </c>
      <c r="O74">
        <v>1.4351347341637075E-2</v>
      </c>
    </row>
    <row r="75" spans="1:15">
      <c r="A75" s="4"/>
      <c r="B75" s="58">
        <v>0.23666666666666636</v>
      </c>
      <c r="C75">
        <v>2.4102585999213755</v>
      </c>
      <c r="D75">
        <v>2.9851176066591938</v>
      </c>
      <c r="E75">
        <v>1.8642552738382747</v>
      </c>
      <c r="F75">
        <v>4.6157730836390831</v>
      </c>
      <c r="G75">
        <v>2.347286386058677</v>
      </c>
      <c r="H75">
        <v>7.0707070707070807</v>
      </c>
      <c r="I75">
        <v>0.95707290233206377</v>
      </c>
      <c r="J75">
        <v>0.27845196079636958</v>
      </c>
      <c r="K75">
        <v>2.1326377500009343E-2</v>
      </c>
      <c r="L75">
        <v>6.6055391347181303E-2</v>
      </c>
      <c r="M75">
        <v>1.3774337368414951E-2</v>
      </c>
      <c r="N75">
        <v>0.14251420769822012</v>
      </c>
      <c r="O75">
        <v>1.224924010578957E-2</v>
      </c>
    </row>
    <row r="76" spans="1:15">
      <c r="A76" s="4"/>
      <c r="B76" s="58">
        <v>0.23999999999999969</v>
      </c>
      <c r="C76">
        <v>2.4140082784971142</v>
      </c>
      <c r="D76">
        <v>2.9878102466932916</v>
      </c>
      <c r="E76">
        <v>1.8730545718126785</v>
      </c>
      <c r="F76">
        <v>4.6195834349889857</v>
      </c>
      <c r="G76">
        <v>2.3457933385517915</v>
      </c>
      <c r="H76">
        <v>7.1717171717171819</v>
      </c>
      <c r="I76">
        <v>0.95920425742833415</v>
      </c>
      <c r="J76">
        <v>0.88896508487441317</v>
      </c>
      <c r="K76">
        <v>2.11004154530769E-2</v>
      </c>
      <c r="L76">
        <v>6.3187170260407544E-2</v>
      </c>
      <c r="M76">
        <v>1.4499557242751619E-2</v>
      </c>
      <c r="N76">
        <v>0.13828643907983271</v>
      </c>
      <c r="O76">
        <v>1.053042082087925E-2</v>
      </c>
    </row>
    <row r="77" spans="1:15">
      <c r="A77" s="4"/>
      <c r="B77" s="58">
        <v>0.24333333333333301</v>
      </c>
      <c r="C77">
        <v>2.4196215709835207</v>
      </c>
      <c r="D77">
        <v>3.0303827949139031</v>
      </c>
      <c r="E77">
        <v>1.8890366518458819</v>
      </c>
      <c r="F77">
        <v>4.6307122330167534</v>
      </c>
      <c r="G77">
        <v>2.3547990289826437</v>
      </c>
      <c r="H77">
        <v>7.2727272727272831</v>
      </c>
      <c r="I77">
        <v>0.96133108498605113</v>
      </c>
      <c r="J77">
        <v>0.59382854918134609</v>
      </c>
      <c r="K77">
        <v>2.1055592821398562E-2</v>
      </c>
      <c r="L77">
        <v>6.0474352216977612E-2</v>
      </c>
      <c r="M77">
        <v>1.5081406123062522E-2</v>
      </c>
      <c r="N77">
        <v>0.13395392501384962</v>
      </c>
      <c r="O77">
        <v>9.1468558688173694E-3</v>
      </c>
    </row>
    <row r="78" spans="1:15">
      <c r="A78" s="4"/>
      <c r="B78" s="58">
        <v>0.24666666666666634</v>
      </c>
      <c r="C78">
        <v>2.4387511191202536</v>
      </c>
      <c r="D78">
        <v>3.0461901784857863</v>
      </c>
      <c r="E78">
        <v>1.9388985699994057</v>
      </c>
      <c r="F78">
        <v>4.6702083668717336</v>
      </c>
      <c r="G78">
        <v>2.3567712213478855</v>
      </c>
      <c r="H78">
        <v>7.3737373737373844</v>
      </c>
      <c r="I78">
        <v>0.96346294458763837</v>
      </c>
      <c r="J78">
        <v>0.17425050029972308</v>
      </c>
      <c r="K78">
        <v>2.1105410055713213E-2</v>
      </c>
      <c r="L78">
        <v>5.7836470627215045E-2</v>
      </c>
      <c r="M78">
        <v>1.5555815598966304E-2</v>
      </c>
      <c r="N78">
        <v>0.12951396261075995</v>
      </c>
      <c r="O78">
        <v>8.0352432582868286E-3</v>
      </c>
    </row>
    <row r="79" spans="1:15">
      <c r="A79" s="4"/>
      <c r="B79" s="58">
        <v>0.24999999999999967</v>
      </c>
      <c r="C79">
        <v>2.4459823790504172</v>
      </c>
      <c r="D79">
        <v>3.0437300665791009</v>
      </c>
      <c r="E79">
        <v>1.9521744002837362</v>
      </c>
      <c r="F79">
        <v>4.694989526633238</v>
      </c>
      <c r="G79">
        <v>2.3666751765840104</v>
      </c>
      <c r="H79">
        <v>7.4747474747474856</v>
      </c>
      <c r="I79">
        <v>0.96560048560596434</v>
      </c>
      <c r="J79">
        <v>0.46096162570910643</v>
      </c>
      <c r="K79">
        <v>2.116165608142697E-2</v>
      </c>
      <c r="L79">
        <v>5.5207846815349917E-2</v>
      </c>
      <c r="M79">
        <v>1.6001087576912813E-2</v>
      </c>
      <c r="N79">
        <v>0.12496490165922225</v>
      </c>
      <c r="O79">
        <v>7.1418315059674636E-3</v>
      </c>
    </row>
    <row r="80" spans="1:15">
      <c r="A80" s="4"/>
      <c r="B80" s="58">
        <v>0.25333333333333302</v>
      </c>
      <c r="C80">
        <v>2.4566339420406433</v>
      </c>
      <c r="D80">
        <v>3.0441752923456802</v>
      </c>
      <c r="E80">
        <v>1.9655554465660678</v>
      </c>
      <c r="F80">
        <v>4.6991662233679934</v>
      </c>
      <c r="G80">
        <v>2.3734404224872532</v>
      </c>
      <c r="H80">
        <v>7.5757575757575868</v>
      </c>
      <c r="I80">
        <v>0.96773678186597945</v>
      </c>
      <c r="J80">
        <v>0.31294311796231056</v>
      </c>
      <c r="K80">
        <v>2.1149332974149629E-2</v>
      </c>
      <c r="L80">
        <v>5.2548784503406727E-2</v>
      </c>
      <c r="M80">
        <v>1.6514294591785675E-2</v>
      </c>
      <c r="N80">
        <v>0.12030808193158496</v>
      </c>
      <c r="O80">
        <v>6.4356381074407252E-3</v>
      </c>
    </row>
    <row r="81" spans="1:15">
      <c r="A81" s="4"/>
      <c r="B81" s="58">
        <v>0.25666666666666638</v>
      </c>
      <c r="C81">
        <v>2.4706675534374165</v>
      </c>
      <c r="D81">
        <v>3.0545799662151194</v>
      </c>
      <c r="E81">
        <v>1.9560285802743684</v>
      </c>
      <c r="F81">
        <v>4.7495220715138418</v>
      </c>
      <c r="G81">
        <v>2.3872579572791293</v>
      </c>
      <c r="H81">
        <v>7.676767676767688</v>
      </c>
      <c r="I81">
        <v>0.96985967452885091</v>
      </c>
      <c r="J81">
        <v>0.23752498477332684</v>
      </c>
      <c r="K81">
        <v>2.1016637362427502E-2</v>
      </c>
      <c r="L81">
        <v>4.9851010582930746E-2</v>
      </c>
      <c r="M81">
        <v>1.7174986847932078E-2</v>
      </c>
      <c r="N81">
        <v>0.11554930281332655</v>
      </c>
      <c r="O81">
        <v>5.906957213811269E-3</v>
      </c>
    </row>
    <row r="82" spans="1:15">
      <c r="A82" s="4"/>
      <c r="B82" s="58">
        <v>0.25999999999999973</v>
      </c>
      <c r="C82">
        <v>2.4876477268975998</v>
      </c>
      <c r="D82">
        <v>3.0726585712888337</v>
      </c>
      <c r="E82">
        <v>1.9557504226506217</v>
      </c>
      <c r="F82">
        <v>4.7886642355254603</v>
      </c>
      <c r="G82">
        <v>2.3870739731748145</v>
      </c>
      <c r="H82">
        <v>7.7777777777777892</v>
      </c>
      <c r="I82">
        <v>0.97195433577343571</v>
      </c>
      <c r="J82">
        <v>0.19630737819902966</v>
      </c>
      <c r="K82">
        <v>2.0737146321389077E-2</v>
      </c>
      <c r="L82">
        <v>4.7136899910822407E-2</v>
      </c>
      <c r="M82">
        <v>1.8004955337425417E-2</v>
      </c>
      <c r="N82">
        <v>0.11069981327289118</v>
      </c>
      <c r="O82">
        <v>5.5556346685005338E-3</v>
      </c>
    </row>
    <row r="83" spans="1:15">
      <c r="A83" s="4"/>
      <c r="B83" s="58">
        <v>0.26333333333333309</v>
      </c>
      <c r="C83">
        <v>2.4963773787156684</v>
      </c>
      <c r="D83">
        <v>3.083114915309316</v>
      </c>
      <c r="E83">
        <v>1.9680235389363889</v>
      </c>
      <c r="F83">
        <v>4.8051401011661135</v>
      </c>
      <c r="G83">
        <v>2.3906454199605665</v>
      </c>
      <c r="H83">
        <v>7.8787878787878904</v>
      </c>
      <c r="I83">
        <v>0.97400531691585635</v>
      </c>
      <c r="J83">
        <v>0.38184035317811943</v>
      </c>
      <c r="K83">
        <v>2.0304713309964442E-2</v>
      </c>
      <c r="L83">
        <v>4.4453246338912747E-2</v>
      </c>
      <c r="M83">
        <v>1.8938588614951145E-2</v>
      </c>
      <c r="N83">
        <v>0.10577683689387057</v>
      </c>
      <c r="O83">
        <v>5.3782931907156361E-3</v>
      </c>
    </row>
    <row r="84" spans="1:15">
      <c r="A84" s="4"/>
      <c r="B84" s="58">
        <v>0.26666666666666644</v>
      </c>
      <c r="C84">
        <v>2.5022259896659333</v>
      </c>
      <c r="D84">
        <v>3.1720905356421207</v>
      </c>
      <c r="E84">
        <v>1.9776610826570384</v>
      </c>
      <c r="F84">
        <v>4.823208723437145</v>
      </c>
      <c r="G84">
        <v>2.3960124560357103</v>
      </c>
      <c r="H84">
        <v>7.9797979797979917</v>
      </c>
      <c r="I84">
        <v>0.97599770045393031</v>
      </c>
      <c r="J84">
        <v>0.56993589788740495</v>
      </c>
      <c r="K84">
        <v>1.9724597026932519E-2</v>
      </c>
      <c r="L84">
        <v>4.1861245277947247E-2</v>
      </c>
      <c r="M84">
        <v>1.981949230902106E-2</v>
      </c>
      <c r="N84">
        <v>0.10080364983986467</v>
      </c>
      <c r="O84">
        <v>5.3625923922213702E-3</v>
      </c>
    </row>
    <row r="85" spans="1:15">
      <c r="A85" s="4"/>
      <c r="B85" s="58">
        <v>0.2699999999999998</v>
      </c>
      <c r="C85">
        <v>2.5164216914646036</v>
      </c>
      <c r="D85">
        <v>3.1769295345461779</v>
      </c>
      <c r="E85">
        <v>2.0009960352360414</v>
      </c>
      <c r="F85">
        <v>4.8607204264151207</v>
      </c>
      <c r="G85">
        <v>2.4068383519617704</v>
      </c>
      <c r="H85">
        <v>8.080808080808092</v>
      </c>
      <c r="I85">
        <v>0.97791744534491787</v>
      </c>
      <c r="J85">
        <v>0.23481285959709133</v>
      </c>
      <c r="K85">
        <v>1.9005474420777341E-2</v>
      </c>
      <c r="L85">
        <v>3.9424809529966701E-2</v>
      </c>
      <c r="M85">
        <v>2.0432211575862773E-2</v>
      </c>
      <c r="N85">
        <v>9.5809222246630715E-2</v>
      </c>
      <c r="O85">
        <v>5.4902575880790916E-3</v>
      </c>
    </row>
    <row r="86" spans="1:15">
      <c r="A86" s="4"/>
      <c r="B86" s="58">
        <v>0.27333333333333315</v>
      </c>
      <c r="C86">
        <v>2.5320469705781745</v>
      </c>
      <c r="D86">
        <v>3.2027730164789623</v>
      </c>
      <c r="E86">
        <v>2.0103990934192599</v>
      </c>
      <c r="F86">
        <v>4.8759301365866152</v>
      </c>
      <c r="G86">
        <v>2.4033505842418603</v>
      </c>
      <c r="H86">
        <v>8.1818181818181923</v>
      </c>
      <c r="I86">
        <v>0.97975136066161084</v>
      </c>
      <c r="J86">
        <v>0.21332952257078436</v>
      </c>
      <c r="K86">
        <v>1.815576163526077E-2</v>
      </c>
      <c r="L86">
        <v>3.7199350406860475E-2</v>
      </c>
      <c r="M86">
        <v>2.0563793334390745E-2</v>
      </c>
      <c r="N86">
        <v>9.0827430677203183E-2</v>
      </c>
      <c r="O86">
        <v>5.7432077017827389E-3</v>
      </c>
    </row>
    <row r="87" spans="1:15">
      <c r="A87" s="4"/>
      <c r="B87" s="58">
        <v>0.27666666666666651</v>
      </c>
      <c r="C87">
        <v>2.5489995259120009</v>
      </c>
      <c r="D87">
        <v>3.2126360473903559</v>
      </c>
      <c r="E87">
        <v>2.0118858090398812</v>
      </c>
      <c r="F87">
        <v>4.9306888674539797</v>
      </c>
      <c r="G87">
        <v>2.4210583730242563</v>
      </c>
      <c r="H87">
        <v>8.2828282828282926</v>
      </c>
      <c r="I87">
        <v>0.98148721210598622</v>
      </c>
      <c r="J87">
        <v>0.19662719086851504</v>
      </c>
      <c r="K87">
        <v>1.7184929299316483E-2</v>
      </c>
      <c r="L87">
        <v>3.5222811726291485E-2</v>
      </c>
      <c r="M87">
        <v>2.0074545600330423E-2</v>
      </c>
      <c r="N87">
        <v>8.5895862276635676E-2</v>
      </c>
      <c r="O87">
        <v>6.104084498163174E-3</v>
      </c>
    </row>
    <row r="88" spans="1:15">
      <c r="A88" s="4"/>
      <c r="B88" s="58">
        <v>0.27999999999999986</v>
      </c>
      <c r="C88">
        <v>2.5558238719785402</v>
      </c>
      <c r="D88">
        <v>3.2283216946585136</v>
      </c>
      <c r="E88">
        <v>1.9975201110679108</v>
      </c>
      <c r="F88">
        <v>4.9788917360491336</v>
      </c>
      <c r="G88">
        <v>2.4146780609280185</v>
      </c>
      <c r="H88">
        <v>8.383838383838393</v>
      </c>
      <c r="I88">
        <v>0.98311426506240851</v>
      </c>
      <c r="J88">
        <v>0.48844728869731407</v>
      </c>
      <c r="K88">
        <v>1.6107824268580439E-2</v>
      </c>
      <c r="L88">
        <v>3.3510175471747755E-2</v>
      </c>
      <c r="M88">
        <v>1.8949526273604057E-2</v>
      </c>
      <c r="N88">
        <v>8.1054263574085836E-2</v>
      </c>
      <c r="O88">
        <v>6.5466368741736135E-3</v>
      </c>
    </row>
    <row r="89" spans="1:15">
      <c r="A89" s="4"/>
      <c r="B89" s="58">
        <v>0.28333333333333321</v>
      </c>
      <c r="C89">
        <v>2.5757744150557675</v>
      </c>
      <c r="D89">
        <v>3.2361613970759491</v>
      </c>
      <c r="E89">
        <v>2.0066480721005502</v>
      </c>
      <c r="F89">
        <v>5.0177009160462234</v>
      </c>
      <c r="G89">
        <v>2.4157419259215649</v>
      </c>
      <c r="H89">
        <v>8.4848484848484933</v>
      </c>
      <c r="I89">
        <v>0.98462423858839887</v>
      </c>
      <c r="J89">
        <v>0.16707982937758664</v>
      </c>
      <c r="K89">
        <v>1.4948737907304246E-2</v>
      </c>
      <c r="L89">
        <v>3.2051989441089133E-2</v>
      </c>
      <c r="M89">
        <v>1.7308126963592286E-2</v>
      </c>
      <c r="N89">
        <v>7.6342732732549753E-2</v>
      </c>
      <c r="O89">
        <v>7.0203738633645187E-3</v>
      </c>
    </row>
    <row r="90" spans="1:15">
      <c r="A90" s="4"/>
      <c r="B90" s="58">
        <v>0.28666666666666657</v>
      </c>
      <c r="C90">
        <v>2.5803759729062801</v>
      </c>
      <c r="D90">
        <v>3.244022526993811</v>
      </c>
      <c r="E90">
        <v>2.0071010925116268</v>
      </c>
      <c r="F90">
        <v>5.0353630787280643</v>
      </c>
      <c r="G90">
        <v>2.4183235848263291</v>
      </c>
      <c r="H90">
        <v>8.5858585858585936</v>
      </c>
      <c r="I90">
        <v>0.98601236946664306</v>
      </c>
      <c r="J90">
        <v>0.72439235615870012</v>
      </c>
      <c r="K90">
        <v>1.3742495694617374E-2</v>
      </c>
      <c r="L90">
        <v>3.081679683235361E-2</v>
      </c>
      <c r="M90">
        <v>1.5367057381045584E-2</v>
      </c>
      <c r="N90">
        <v>7.1799800398003141E-2</v>
      </c>
      <c r="O90">
        <v>7.4412068756053509E-3</v>
      </c>
    </row>
    <row r="91" spans="1:15">
      <c r="A91" s="4"/>
      <c r="B91" s="58">
        <v>0.28999999999999992</v>
      </c>
      <c r="C91">
        <v>2.5926329397133108</v>
      </c>
      <c r="D91">
        <v>3.2477005453972279</v>
      </c>
      <c r="E91">
        <v>2.0172177786223631</v>
      </c>
      <c r="F91">
        <v>5.0648850979905315</v>
      </c>
      <c r="G91">
        <v>2.4424689918872797</v>
      </c>
      <c r="H91">
        <v>8.686868686868694</v>
      </c>
      <c r="I91">
        <v>0.98727818697092884</v>
      </c>
      <c r="J91">
        <v>0.2719541780452</v>
      </c>
      <c r="K91">
        <v>1.2531593292428863E-2</v>
      </c>
      <c r="L91">
        <v>2.9756748628020569E-2</v>
      </c>
      <c r="M91">
        <v>1.3372781041872726E-2</v>
      </c>
      <c r="N91">
        <v>6.7460575363075551E-2</v>
      </c>
      <c r="O91">
        <v>7.6993801871597326E-3</v>
      </c>
    </row>
    <row r="92" spans="1:15">
      <c r="A92" s="4"/>
      <c r="B92" s="58">
        <v>0.29333333333333328</v>
      </c>
      <c r="C92">
        <v>2.6111764142539293</v>
      </c>
      <c r="D92">
        <v>3.2479270714489852</v>
      </c>
      <c r="E92">
        <v>2.0362692102225441</v>
      </c>
      <c r="F92">
        <v>5.0831066940877196</v>
      </c>
      <c r="G92">
        <v>2.4606709217644189</v>
      </c>
      <c r="H92">
        <v>8.7878787878787943</v>
      </c>
      <c r="I92">
        <v>0.98842569099373234</v>
      </c>
      <c r="J92">
        <v>0.17975775392210525</v>
      </c>
      <c r="K92">
        <v>1.136028982575445E-2</v>
      </c>
      <c r="L92">
        <v>2.8815214613362714E-2</v>
      </c>
      <c r="M92">
        <v>1.1531626566769756E-2</v>
      </c>
      <c r="N92">
        <v>6.3355134078294684E-2</v>
      </c>
      <c r="O92">
        <v>7.686896270726714E-3</v>
      </c>
    </row>
    <row r="93" spans="1:15">
      <c r="A93" s="4"/>
      <c r="B93" s="58">
        <v>0.29666666666666663</v>
      </c>
      <c r="C93">
        <v>2.6166446714384559</v>
      </c>
      <c r="D93">
        <v>3.2625787048279187</v>
      </c>
      <c r="E93">
        <v>2.0496726403421519</v>
      </c>
      <c r="F93">
        <v>5.0897291462955989</v>
      </c>
      <c r="G93">
        <v>2.4853754917925897</v>
      </c>
      <c r="H93">
        <v>8.8888888888888946</v>
      </c>
      <c r="I93">
        <v>0.98946283211486119</v>
      </c>
      <c r="J93">
        <v>0.60957874160812953</v>
      </c>
      <c r="K93">
        <v>1.0267697099175127E-2</v>
      </c>
      <c r="L93">
        <v>2.7934939591933324E-2</v>
      </c>
      <c r="M93">
        <v>9.9634974378906681E-3</v>
      </c>
      <c r="N93">
        <v>5.9507302224698987E-2</v>
      </c>
      <c r="O93">
        <v>7.3343097482447064E-3</v>
      </c>
    </row>
    <row r="94" spans="1:15">
      <c r="A94" s="4"/>
      <c r="B94" s="58">
        <v>0.3</v>
      </c>
      <c r="C94">
        <v>2.6212732168691932</v>
      </c>
      <c r="D94">
        <v>3.3162673628578974</v>
      </c>
      <c r="E94">
        <v>2.0485251243828446</v>
      </c>
      <c r="F94">
        <v>5.1063195593494424</v>
      </c>
      <c r="G94">
        <v>2.4815542564645998</v>
      </c>
      <c r="H94">
        <v>8.9898989898989949</v>
      </c>
      <c r="I94">
        <v>0.99040040718050815</v>
      </c>
      <c r="J94">
        <v>0.72016865410832531</v>
      </c>
      <c r="K94">
        <v>9.2819931499052502E-3</v>
      </c>
      <c r="L94">
        <v>2.706527205091586E-2</v>
      </c>
      <c r="M94">
        <v>8.6914391658672631E-3</v>
      </c>
      <c r="N94">
        <v>5.5933916581021634E-2</v>
      </c>
      <c r="O94">
        <v>6.63942278214263E-3</v>
      </c>
    </row>
    <row r="95" spans="1:15">
      <c r="A95" s="4"/>
      <c r="B95" s="58">
        <v>0.30333333333333334</v>
      </c>
      <c r="C95">
        <v>2.6230845637923927</v>
      </c>
      <c r="D95">
        <v>3.3168863494036223</v>
      </c>
      <c r="E95">
        <v>2.0486798171943743</v>
      </c>
      <c r="F95">
        <v>5.1184530762986364</v>
      </c>
      <c r="G95">
        <v>2.4826992885672849</v>
      </c>
      <c r="H95">
        <v>9.0909090909090953</v>
      </c>
      <c r="I95">
        <v>0.991250633727771</v>
      </c>
      <c r="J95">
        <v>1.8402511913319368</v>
      </c>
      <c r="K95">
        <v>8.4172428179018349E-3</v>
      </c>
      <c r="L95">
        <v>2.6167248382974843E-2</v>
      </c>
      <c r="M95">
        <v>7.6632868032336637E-3</v>
      </c>
      <c r="N95">
        <v>5.2644579702392634E-2</v>
      </c>
      <c r="O95">
        <v>5.6732213874329069E-3</v>
      </c>
    </row>
    <row r="96" spans="1:15">
      <c r="A96" s="4"/>
      <c r="B96" s="58">
        <v>0.3066666666666667</v>
      </c>
      <c r="C96">
        <v>2.6349179072419484</v>
      </c>
      <c r="D96">
        <v>3.3356920936450161</v>
      </c>
      <c r="E96">
        <v>2.0910395993638407</v>
      </c>
      <c r="F96">
        <v>5.1356401552912843</v>
      </c>
      <c r="G96">
        <v>2.503091751951152</v>
      </c>
      <c r="H96">
        <v>9.1919191919191956</v>
      </c>
      <c r="I96">
        <v>0.99202572837569003</v>
      </c>
      <c r="J96">
        <v>0.2816899000306205</v>
      </c>
      <c r="K96">
        <v>7.6734370143986992E-3</v>
      </c>
      <c r="L96">
        <v>2.5215818005326501E-2</v>
      </c>
      <c r="M96">
        <v>6.7912897157308381E-3</v>
      </c>
      <c r="N96">
        <v>4.9641846992937895E-2</v>
      </c>
      <c r="O96">
        <v>4.5597239234664751E-3</v>
      </c>
    </row>
    <row r="97" spans="1:15">
      <c r="A97" s="4"/>
      <c r="B97" s="58">
        <v>0.31000000000000005</v>
      </c>
      <c r="C97">
        <v>2.6494760154819286</v>
      </c>
      <c r="D97">
        <v>3.33339940046586</v>
      </c>
      <c r="E97">
        <v>2.0951556268921538</v>
      </c>
      <c r="F97">
        <v>5.1397637928842688</v>
      </c>
      <c r="G97">
        <v>2.5088255868408091</v>
      </c>
      <c r="H97">
        <v>9.2929292929292959</v>
      </c>
      <c r="I97">
        <v>0.99273679709767848</v>
      </c>
      <c r="J97">
        <v>0.22896747835540726</v>
      </c>
      <c r="K97">
        <v>7.0395803476854951E-3</v>
      </c>
      <c r="L97">
        <v>2.4199148325495204E-2</v>
      </c>
      <c r="M97">
        <v>5.9935114597118979E-3</v>
      </c>
      <c r="N97">
        <v>4.6921733651646674E-2</v>
      </c>
      <c r="O97">
        <v>3.4391642402910616E-3</v>
      </c>
    </row>
    <row r="98" spans="1:15">
      <c r="A98" s="4"/>
      <c r="B98" s="58">
        <v>0.31333333333333341</v>
      </c>
      <c r="C98">
        <v>2.6657534737171544</v>
      </c>
      <c r="D98">
        <v>3.3443868844268771</v>
      </c>
      <c r="E98">
        <v>2.1132804811436592</v>
      </c>
      <c r="F98">
        <v>5.1791179028658174</v>
      </c>
      <c r="G98">
        <v>2.5206983466161454</v>
      </c>
      <c r="H98">
        <v>9.3939393939393963</v>
      </c>
      <c r="I98">
        <v>0.99339325812553259</v>
      </c>
      <c r="J98">
        <v>0.20478217699368473</v>
      </c>
      <c r="K98">
        <v>6.498964175755715E-3</v>
      </c>
      <c r="L98">
        <v>2.3115604547090052E-2</v>
      </c>
      <c r="M98">
        <v>5.2244255413179891E-3</v>
      </c>
      <c r="N98">
        <v>4.4474409805218232E-2</v>
      </c>
      <c r="O98">
        <v>2.4306441393329679E-3</v>
      </c>
    </row>
    <row r="99" spans="1:15">
      <c r="A99" s="4"/>
      <c r="B99" s="58">
        <v>0.31666666666666676</v>
      </c>
      <c r="C99">
        <v>2.6737310843960813</v>
      </c>
      <c r="D99">
        <v>3.3505378520047211</v>
      </c>
      <c r="E99">
        <v>2.1316800883886193</v>
      </c>
      <c r="F99">
        <v>5.2086961927296516</v>
      </c>
      <c r="G99">
        <v>2.533662028254664</v>
      </c>
      <c r="H99">
        <v>9.4949494949494966</v>
      </c>
      <c r="I99">
        <v>0.99400286196547982</v>
      </c>
      <c r="J99">
        <v>0.41783604985117179</v>
      </c>
      <c r="K99">
        <v>6.0350780154781762E-3</v>
      </c>
      <c r="L99">
        <v>2.1969492354525066E-2</v>
      </c>
      <c r="M99">
        <v>4.487736306332861E-3</v>
      </c>
      <c r="N99">
        <v>4.2284968420752946E-2</v>
      </c>
      <c r="O99">
        <v>1.6081483072441837E-3</v>
      </c>
    </row>
    <row r="100" spans="1:15">
      <c r="A100" s="4"/>
      <c r="B100" s="58">
        <v>0.32000000000000012</v>
      </c>
      <c r="C100">
        <v>2.6867309789352221</v>
      </c>
      <c r="D100">
        <v>3.3715619259909717</v>
      </c>
      <c r="E100">
        <v>2.1519616098301175</v>
      </c>
      <c r="F100">
        <v>5.2071882307534469</v>
      </c>
      <c r="G100">
        <v>2.5364325941335282</v>
      </c>
      <c r="H100">
        <v>9.5959595959595969</v>
      </c>
      <c r="I100">
        <v>0.99457216524364389</v>
      </c>
      <c r="J100">
        <v>0.2564123365229744</v>
      </c>
      <c r="K100">
        <v>5.6361024538243596E-3</v>
      </c>
      <c r="L100">
        <v>2.076685049707315E-2</v>
      </c>
      <c r="M100">
        <v>3.8299713610163238E-3</v>
      </c>
      <c r="N100">
        <v>4.0334194529250633E-2</v>
      </c>
      <c r="O100">
        <v>9.9540784324639829E-4</v>
      </c>
    </row>
    <row r="101" spans="1:15">
      <c r="A101" s="4"/>
      <c r="B101" s="58">
        <v>0.32333333333333347</v>
      </c>
      <c r="C101">
        <v>2.6878308325357767</v>
      </c>
      <c r="D101">
        <v>3.3734285494376053</v>
      </c>
      <c r="E101">
        <v>2.1561542372095803</v>
      </c>
      <c r="F101">
        <v>5.2068755313135657</v>
      </c>
      <c r="G101">
        <v>2.5366088314571567</v>
      </c>
      <c r="H101">
        <v>9.6969696969696972</v>
      </c>
      <c r="I101">
        <v>0.99510712019814995</v>
      </c>
      <c r="J101">
        <v>3.030706388243277</v>
      </c>
      <c r="K101">
        <v>5.2960540496098038E-3</v>
      </c>
      <c r="L101">
        <v>1.9512433509555685E-2</v>
      </c>
      <c r="M101">
        <v>3.3184025563903472E-3</v>
      </c>
      <c r="N101">
        <v>3.8599320257071246E-2</v>
      </c>
      <c r="O101">
        <v>5.7620591151524327E-4</v>
      </c>
    </row>
    <row r="102" spans="1:15">
      <c r="A102" s="4"/>
      <c r="B102" s="58">
        <v>0.32666666666666683</v>
      </c>
      <c r="C102">
        <v>2.6959373328824157</v>
      </c>
      <c r="D102">
        <v>3.3973913726816116</v>
      </c>
      <c r="E102">
        <v>2.1529929628580238</v>
      </c>
      <c r="F102">
        <v>5.2146805761404211</v>
      </c>
      <c r="G102">
        <v>2.5582366794039499</v>
      </c>
      <c r="H102">
        <v>9.7979797979797976</v>
      </c>
      <c r="I102">
        <v>0.99561336312488813</v>
      </c>
      <c r="J102">
        <v>0.41119264674001649</v>
      </c>
      <c r="K102">
        <v>5.0118049747083218E-3</v>
      </c>
      <c r="L102">
        <v>1.8208580667338378E-2</v>
      </c>
      <c r="M102">
        <v>3.0110672238512783E-3</v>
      </c>
      <c r="N102">
        <v>3.7054799471502038E-2</v>
      </c>
      <c r="O102">
        <v>3.118527446767146E-4</v>
      </c>
    </row>
    <row r="103" spans="1:15">
      <c r="A103" s="4"/>
      <c r="B103" s="58">
        <v>0.33000000000000018</v>
      </c>
      <c r="C103">
        <v>2.706667445767295</v>
      </c>
      <c r="D103">
        <v>3.3992141457737439</v>
      </c>
      <c r="E103">
        <v>2.1583042157326822</v>
      </c>
      <c r="F103">
        <v>5.2267902073140897</v>
      </c>
      <c r="G103">
        <v>2.5597431845220906</v>
      </c>
      <c r="H103">
        <v>9.8989898989898979</v>
      </c>
      <c r="I103">
        <v>0.99609590600098352</v>
      </c>
      <c r="J103">
        <v>0.3106522148551295</v>
      </c>
      <c r="K103">
        <v>4.7771744733448671E-3</v>
      </c>
      <c r="L103">
        <v>1.685606139014173E-2</v>
      </c>
      <c r="M103">
        <v>2.9291022631953087E-3</v>
      </c>
      <c r="N103">
        <v>3.5673162386161028E-2</v>
      </c>
      <c r="O103">
        <v>1.577791095850445E-4</v>
      </c>
    </row>
    <row r="104" spans="1:15">
      <c r="B104">
        <v>0.33333333333333354</v>
      </c>
      <c r="C104">
        <v>2.7161792586673594</v>
      </c>
      <c r="D104">
        <v>3.4007106264522542</v>
      </c>
      <c r="E104">
        <v>2.1537895469685453</v>
      </c>
      <c r="F104">
        <v>5.2460859230134176</v>
      </c>
      <c r="G104">
        <v>2.5626028240008547</v>
      </c>
      <c r="J104">
        <v>0.35044143197042471</v>
      </c>
    </row>
    <row r="105" spans="1:15">
      <c r="B105">
        <v>0.33666666666666689</v>
      </c>
      <c r="C105">
        <v>2.7275105465069629</v>
      </c>
      <c r="D105">
        <v>3.3956776379498974</v>
      </c>
      <c r="E105">
        <v>2.1564140533173712</v>
      </c>
      <c r="F105">
        <v>5.2743863953788424</v>
      </c>
      <c r="G105">
        <v>2.5700850725817084</v>
      </c>
      <c r="J105">
        <v>0.29417074038867436</v>
      </c>
    </row>
    <row r="106" spans="1:15">
      <c r="B106">
        <v>0.34000000000000025</v>
      </c>
      <c r="C106">
        <v>2.7371282768634284</v>
      </c>
      <c r="D106">
        <v>3.3888982294967978</v>
      </c>
      <c r="E106">
        <v>2.1682017669323672</v>
      </c>
      <c r="F106">
        <v>5.2999421929275243</v>
      </c>
      <c r="G106">
        <v>2.5879572931565864</v>
      </c>
      <c r="J106">
        <v>0.34658211550841639</v>
      </c>
    </row>
    <row r="107" spans="1:15">
      <c r="B107">
        <v>0.3433333333333336</v>
      </c>
      <c r="C107">
        <v>2.7401772271177847</v>
      </c>
      <c r="D107">
        <v>3.3878058680072218</v>
      </c>
      <c r="E107">
        <v>2.1732310516952973</v>
      </c>
      <c r="F107">
        <v>5.3020604147597945</v>
      </c>
      <c r="G107">
        <v>2.5882189629519976</v>
      </c>
      <c r="J107">
        <v>1.0932724561743052</v>
      </c>
    </row>
    <row r="108" spans="1:15">
      <c r="B108">
        <v>0.34666666666666696</v>
      </c>
      <c r="C108">
        <v>2.7463691715121543</v>
      </c>
      <c r="D108">
        <v>3.4125716873578584</v>
      </c>
      <c r="E108">
        <v>2.1739600287783896</v>
      </c>
      <c r="F108">
        <v>5.3256778489741201</v>
      </c>
      <c r="G108">
        <v>2.5878807360075515</v>
      </c>
      <c r="J108">
        <v>0.53833386106702441</v>
      </c>
    </row>
    <row r="109" spans="1:15">
      <c r="B109">
        <v>0.35000000000000031</v>
      </c>
      <c r="C109">
        <v>2.7503428619482326</v>
      </c>
      <c r="D109">
        <v>3.4207664364591519</v>
      </c>
      <c r="E109">
        <v>2.1879835288310212</v>
      </c>
      <c r="F109">
        <v>5.3281540531028808</v>
      </c>
      <c r="G109">
        <v>2.5984306384968354</v>
      </c>
      <c r="J109">
        <v>0.83885078290674364</v>
      </c>
    </row>
    <row r="110" spans="1:15">
      <c r="B110">
        <v>0.35333333333333367</v>
      </c>
      <c r="C110">
        <v>2.7584210389738644</v>
      </c>
      <c r="D110">
        <v>3.4557419159032143</v>
      </c>
      <c r="E110">
        <v>2.1822828577052618</v>
      </c>
      <c r="F110">
        <v>5.3460283645694657</v>
      </c>
      <c r="G110">
        <v>2.6212312975483441</v>
      </c>
      <c r="J110">
        <v>0.41263435088842415</v>
      </c>
    </row>
    <row r="111" spans="1:15">
      <c r="B111">
        <v>0.35666666666666702</v>
      </c>
      <c r="C111">
        <v>2.7698906742739919</v>
      </c>
      <c r="D111">
        <v>3.4526975986840593</v>
      </c>
      <c r="E111">
        <v>2.2019660800591088</v>
      </c>
      <c r="F111">
        <v>5.3534583945125407</v>
      </c>
      <c r="G111">
        <v>2.6198477485648248</v>
      </c>
      <c r="J111">
        <v>0.29062243446365377</v>
      </c>
    </row>
    <row r="112" spans="1:15">
      <c r="B112">
        <v>0.36000000000000038</v>
      </c>
      <c r="C112">
        <v>2.7799291951843186</v>
      </c>
      <c r="D112">
        <v>3.5020805886513906</v>
      </c>
      <c r="E112">
        <v>2.1921669553270666</v>
      </c>
      <c r="F112">
        <v>5.3935403649097244</v>
      </c>
      <c r="G112">
        <v>2.6533458838380297</v>
      </c>
      <c r="J112">
        <v>0.33205423021078018</v>
      </c>
    </row>
    <row r="113" spans="2:10">
      <c r="B113">
        <v>0.36333333333333373</v>
      </c>
      <c r="C113">
        <v>2.7936340250640987</v>
      </c>
      <c r="D113">
        <v>3.4998552852081528</v>
      </c>
      <c r="E113">
        <v>2.2454533822027307</v>
      </c>
      <c r="F113">
        <v>5.3994098577454945</v>
      </c>
      <c r="G113">
        <v>2.6697447102354235</v>
      </c>
      <c r="J113">
        <v>0.24322325505486697</v>
      </c>
    </row>
    <row r="114" spans="2:10">
      <c r="B114">
        <v>0.36666666666666708</v>
      </c>
      <c r="C114">
        <v>2.7968891803439018</v>
      </c>
      <c r="D114">
        <v>3.5370594805937872</v>
      </c>
      <c r="E114">
        <v>2.2457771817566972</v>
      </c>
      <c r="F114">
        <v>5.4025384478175154</v>
      </c>
      <c r="G114">
        <v>2.6735033222998248</v>
      </c>
      <c r="J114">
        <v>1.0240166894695852</v>
      </c>
    </row>
    <row r="115" spans="2:10">
      <c r="B115">
        <v>0.37000000000000044</v>
      </c>
      <c r="C115">
        <v>2.8059106663126685</v>
      </c>
      <c r="D115">
        <v>3.5415652562470252</v>
      </c>
      <c r="E115">
        <v>2.2686689900752137</v>
      </c>
      <c r="F115">
        <v>5.3999992347263408</v>
      </c>
      <c r="G115">
        <v>2.6802392078174</v>
      </c>
      <c r="J115">
        <v>0.36948827996559114</v>
      </c>
    </row>
    <row r="116" spans="2:10">
      <c r="B116">
        <v>0.37333333333333379</v>
      </c>
      <c r="C116">
        <v>2.8075944008413707</v>
      </c>
      <c r="D116">
        <v>3.5407272119981972</v>
      </c>
      <c r="E116">
        <v>2.2534155147975166</v>
      </c>
      <c r="F116">
        <v>5.4110314015798764</v>
      </c>
      <c r="G116">
        <v>2.6899331026157651</v>
      </c>
      <c r="J116">
        <v>1.9797261839742937</v>
      </c>
    </row>
    <row r="117" spans="2:10">
      <c r="B117">
        <v>0.37666666666666715</v>
      </c>
      <c r="C117">
        <v>2.8153048425536102</v>
      </c>
      <c r="D117">
        <v>3.5813781215082146</v>
      </c>
      <c r="E117">
        <v>2.2528354289303851</v>
      </c>
      <c r="F117">
        <v>5.4287982598444771</v>
      </c>
      <c r="G117">
        <v>2.7057316482845151</v>
      </c>
      <c r="J117">
        <v>0.43231418610453914</v>
      </c>
    </row>
    <row r="118" spans="2:10">
      <c r="B118">
        <v>0.3800000000000005</v>
      </c>
      <c r="C118">
        <v>2.8337344139001894</v>
      </c>
      <c r="D118">
        <v>3.5843240666045646</v>
      </c>
      <c r="E118">
        <v>2.2706198395442017</v>
      </c>
      <c r="F118">
        <v>5.4779442495419719</v>
      </c>
      <c r="G118">
        <v>2.7308551109793093</v>
      </c>
      <c r="J118">
        <v>0.18086873919354893</v>
      </c>
    </row>
    <row r="119" spans="2:10">
      <c r="B119">
        <v>0.38333333333333386</v>
      </c>
      <c r="C119">
        <v>2.852798222833143</v>
      </c>
      <c r="D119">
        <v>3.6357128628862188</v>
      </c>
      <c r="E119">
        <v>2.2810280355140566</v>
      </c>
      <c r="F119">
        <v>5.5108181938400547</v>
      </c>
      <c r="G119">
        <v>2.7283439528037405</v>
      </c>
      <c r="J119">
        <v>0.17485138174939205</v>
      </c>
    </row>
    <row r="120" spans="2:10">
      <c r="B120">
        <v>0.38666666666666721</v>
      </c>
      <c r="C120">
        <v>2.8645444643970377</v>
      </c>
      <c r="D120">
        <v>3.6343243433078305</v>
      </c>
      <c r="E120">
        <v>2.2941235464136382</v>
      </c>
      <c r="F120">
        <v>5.5312999668123144</v>
      </c>
      <c r="G120">
        <v>2.7497196979653604</v>
      </c>
      <c r="J120">
        <v>0.28377871468089411</v>
      </c>
    </row>
    <row r="121" spans="2:10">
      <c r="B121">
        <v>0.39000000000000057</v>
      </c>
      <c r="C121">
        <v>2.8657773431687277</v>
      </c>
      <c r="D121">
        <v>3.6721675421266839</v>
      </c>
      <c r="E121">
        <v>2.2859104945340665</v>
      </c>
      <c r="F121">
        <v>5.561515897790045</v>
      </c>
      <c r="G121">
        <v>2.7760352973930074</v>
      </c>
      <c r="J121">
        <v>2.7036991875236276</v>
      </c>
    </row>
    <row r="122" spans="2:10">
      <c r="B122">
        <v>0.39333333333333392</v>
      </c>
      <c r="C122">
        <v>2.8776002763242738</v>
      </c>
      <c r="D122">
        <v>3.6696538399544192</v>
      </c>
      <c r="E122">
        <v>2.2979823468205289</v>
      </c>
      <c r="F122">
        <v>5.5461949360805445</v>
      </c>
      <c r="G122">
        <v>2.7889817437227968</v>
      </c>
      <c r="J122">
        <v>0.28193793278528845</v>
      </c>
    </row>
    <row r="123" spans="2:10">
      <c r="B123">
        <v>0.39666666666666728</v>
      </c>
      <c r="C123">
        <v>2.8949347612721468</v>
      </c>
      <c r="D123">
        <v>3.6891726019093984</v>
      </c>
      <c r="E123">
        <v>2.3111637243176464</v>
      </c>
      <c r="F123">
        <v>5.5694606338896797</v>
      </c>
      <c r="G123">
        <v>2.814763910086659</v>
      </c>
      <c r="J123">
        <v>0.19229491636798579</v>
      </c>
    </row>
    <row r="124" spans="2:10">
      <c r="B124">
        <v>0.40000000000000063</v>
      </c>
      <c r="C124">
        <v>2.9145352360714023</v>
      </c>
      <c r="D124">
        <v>3.6900325711389419</v>
      </c>
      <c r="E124">
        <v>2.3255968863895311</v>
      </c>
      <c r="F124">
        <v>5.5982146048545571</v>
      </c>
      <c r="G124">
        <v>2.8081733490832503</v>
      </c>
      <c r="J124">
        <v>0.17006390750595191</v>
      </c>
    </row>
    <row r="125" spans="2:10">
      <c r="B125">
        <v>0.40333333333333399</v>
      </c>
      <c r="C125">
        <v>2.9358567232982171</v>
      </c>
      <c r="D125">
        <v>3.7208542507457558</v>
      </c>
      <c r="E125">
        <v>2.3478564110404805</v>
      </c>
      <c r="F125">
        <v>5.5941159543826293</v>
      </c>
      <c r="G125">
        <v>2.8091268931789011</v>
      </c>
      <c r="J125">
        <v>0.15633681168080951</v>
      </c>
    </row>
    <row r="126" spans="2:10">
      <c r="B126">
        <v>0.40666666666666734</v>
      </c>
      <c r="C126">
        <v>2.940757631344364</v>
      </c>
      <c r="D126">
        <v>3.7293301177246407</v>
      </c>
      <c r="E126">
        <v>2.359794724175992</v>
      </c>
      <c r="F126">
        <v>5.6074046002930915</v>
      </c>
      <c r="G126">
        <v>2.8241584162443383</v>
      </c>
      <c r="J126">
        <v>0.68014606720769655</v>
      </c>
    </row>
    <row r="127" spans="2:10">
      <c r="B127">
        <v>0.4100000000000007</v>
      </c>
      <c r="C127">
        <v>2.942407421590703</v>
      </c>
      <c r="D127">
        <v>3.7333588503226225</v>
      </c>
      <c r="E127">
        <v>2.3594581464152098</v>
      </c>
      <c r="F127">
        <v>5.611966633057456</v>
      </c>
      <c r="G127">
        <v>2.8249159501747334</v>
      </c>
      <c r="J127">
        <v>2.0204588678652593</v>
      </c>
    </row>
    <row r="128" spans="2:10">
      <c r="B128">
        <v>0.41333333333333405</v>
      </c>
      <c r="C128">
        <v>2.9705170900176308</v>
      </c>
      <c r="D128">
        <v>3.7396825038726611</v>
      </c>
      <c r="E128">
        <v>2.3732683240695804</v>
      </c>
      <c r="F128">
        <v>5.6480549555437465</v>
      </c>
      <c r="G128">
        <v>2.8304423689190203</v>
      </c>
      <c r="J128">
        <v>0.11858316087927086</v>
      </c>
    </row>
    <row r="129" spans="2:10">
      <c r="B129">
        <v>0.41666666666666741</v>
      </c>
      <c r="C129">
        <v>2.9732319541151426</v>
      </c>
      <c r="D129">
        <v>3.7409571880860746</v>
      </c>
      <c r="E129">
        <v>2.3751490622177083</v>
      </c>
      <c r="F129">
        <v>5.6510722778158415</v>
      </c>
      <c r="G129">
        <v>2.8295622235270255</v>
      </c>
      <c r="J129">
        <v>1.2278085434877863</v>
      </c>
    </row>
    <row r="130" spans="2:10">
      <c r="B130">
        <v>0.42000000000000076</v>
      </c>
      <c r="C130">
        <v>2.9768469603712897</v>
      </c>
      <c r="D130">
        <v>3.7562718057568727</v>
      </c>
      <c r="E130">
        <v>2.3841490030556676</v>
      </c>
      <c r="F130">
        <v>5.6745403450068821</v>
      </c>
      <c r="G130">
        <v>2.8352496602508181</v>
      </c>
      <c r="J130">
        <v>0.92208231387296224</v>
      </c>
    </row>
    <row r="131" spans="2:10">
      <c r="B131">
        <v>0.42333333333333412</v>
      </c>
      <c r="C131">
        <v>2.9857824428878068</v>
      </c>
      <c r="D131">
        <v>3.7629662088670348</v>
      </c>
      <c r="E131">
        <v>2.3853302081133916</v>
      </c>
      <c r="F131">
        <v>5.7017385481171825</v>
      </c>
      <c r="G131">
        <v>2.8487478996770204</v>
      </c>
      <c r="J131">
        <v>0.37304458121558837</v>
      </c>
    </row>
    <row r="132" spans="2:10">
      <c r="B132">
        <v>0.42666666666666747</v>
      </c>
      <c r="C132">
        <v>3.0004119853454627</v>
      </c>
      <c r="D132">
        <v>3.760327898503431</v>
      </c>
      <c r="E132">
        <v>2.3969546362977243</v>
      </c>
      <c r="F132">
        <v>5.7106115948165224</v>
      </c>
      <c r="G132">
        <v>2.8758631544529396</v>
      </c>
      <c r="J132">
        <v>0.22784945892746897</v>
      </c>
    </row>
    <row r="133" spans="2:10">
      <c r="B133">
        <v>0.43000000000000083</v>
      </c>
      <c r="C133">
        <v>3.0025182077217569</v>
      </c>
      <c r="D133">
        <v>3.8025310983207774</v>
      </c>
      <c r="E133">
        <v>2.3899406033920361</v>
      </c>
      <c r="F133">
        <v>5.7237475252970276</v>
      </c>
      <c r="G133">
        <v>2.8838941083217846</v>
      </c>
      <c r="J133">
        <v>1.5826122497084871</v>
      </c>
    </row>
    <row r="134" spans="2:10">
      <c r="B134">
        <v>0.43333333333333418</v>
      </c>
      <c r="C134">
        <v>3.012893829034426</v>
      </c>
      <c r="D134">
        <v>3.8030041369684922</v>
      </c>
      <c r="E134">
        <v>2.3980406560363621</v>
      </c>
      <c r="F134">
        <v>5.7478693214206595</v>
      </c>
      <c r="G134">
        <v>2.9102946343687193</v>
      </c>
      <c r="J134">
        <v>0.3212659013743282</v>
      </c>
    </row>
    <row r="135" spans="2:10">
      <c r="B135">
        <v>0.43666666666666754</v>
      </c>
      <c r="C135">
        <v>3.0204000732382461</v>
      </c>
      <c r="D135">
        <v>3.8220287575519922</v>
      </c>
      <c r="E135">
        <v>2.4151503711950082</v>
      </c>
      <c r="F135">
        <v>5.7407411750826327</v>
      </c>
      <c r="G135">
        <v>2.9250781075717383</v>
      </c>
      <c r="J135">
        <v>0.44407472536490861</v>
      </c>
    </row>
    <row r="136" spans="2:10">
      <c r="B136">
        <v>0.44000000000000089</v>
      </c>
      <c r="C136">
        <v>3.0422476195985566</v>
      </c>
      <c r="D136">
        <v>3.8483779805396052</v>
      </c>
      <c r="E136">
        <v>2.4095923874388094</v>
      </c>
      <c r="F136">
        <v>5.7694705122702574</v>
      </c>
      <c r="G136">
        <v>2.9580166660898315</v>
      </c>
      <c r="J136">
        <v>0.15257243437591955</v>
      </c>
    </row>
    <row r="137" spans="2:10">
      <c r="B137">
        <v>0.44333333333333425</v>
      </c>
      <c r="C137">
        <v>3.0510482810389927</v>
      </c>
      <c r="D137">
        <v>3.8527969254350363</v>
      </c>
      <c r="E137">
        <v>2.4125153724036554</v>
      </c>
      <c r="F137">
        <v>5.7733128562990217</v>
      </c>
      <c r="G137">
        <v>2.9790927924463344</v>
      </c>
      <c r="J137">
        <v>0.37875940983455775</v>
      </c>
    </row>
    <row r="138" spans="2:10">
      <c r="B138">
        <v>0.4466666666666676</v>
      </c>
      <c r="C138">
        <v>3.0681349518570027</v>
      </c>
      <c r="D138">
        <v>3.8615186001265571</v>
      </c>
      <c r="E138">
        <v>2.4255790082090147</v>
      </c>
      <c r="F138">
        <v>5.839250630957574</v>
      </c>
      <c r="G138">
        <v>2.9999996559293414</v>
      </c>
      <c r="J138">
        <v>0.19508383867382056</v>
      </c>
    </row>
    <row r="139" spans="2:10">
      <c r="B139">
        <v>0.45000000000000095</v>
      </c>
      <c r="C139">
        <v>3.0766332952637274</v>
      </c>
      <c r="D139">
        <v>3.864830343710659</v>
      </c>
      <c r="E139">
        <v>2.4354624592313572</v>
      </c>
      <c r="F139">
        <v>5.8696918027787941</v>
      </c>
      <c r="G139">
        <v>3.013397370061015</v>
      </c>
      <c r="J139">
        <v>0.39223330639894721</v>
      </c>
    </row>
    <row r="140" spans="2:10">
      <c r="B140">
        <v>0.45333333333333431</v>
      </c>
      <c r="C140">
        <v>3.0839525358633808</v>
      </c>
      <c r="D140">
        <v>3.8663783177514541</v>
      </c>
      <c r="E140">
        <v>2.4392267404948282</v>
      </c>
      <c r="F140">
        <v>5.8827655938785641</v>
      </c>
      <c r="G140">
        <v>3.0176098876802775</v>
      </c>
      <c r="J140">
        <v>0.45542065299659479</v>
      </c>
    </row>
    <row r="141" spans="2:10">
      <c r="B141">
        <v>0.45666666666666766</v>
      </c>
      <c r="C141">
        <v>3.0921763188261022</v>
      </c>
      <c r="D141">
        <v>3.8674690624661374</v>
      </c>
      <c r="E141">
        <v>2.4468756135147531</v>
      </c>
      <c r="F141">
        <v>5.8966212224083705</v>
      </c>
      <c r="G141">
        <v>3.0266473930494753</v>
      </c>
      <c r="J141">
        <v>0.40532846604092121</v>
      </c>
    </row>
    <row r="142" spans="2:10">
      <c r="B142">
        <v>0.46000000000000102</v>
      </c>
      <c r="C142">
        <v>3.098147040273211</v>
      </c>
      <c r="D142">
        <v>3.868533115969166</v>
      </c>
      <c r="E142">
        <v>2.4511721932629111</v>
      </c>
      <c r="F142">
        <v>5.9006797352918143</v>
      </c>
      <c r="G142">
        <v>3.0386224254725547</v>
      </c>
      <c r="J142">
        <v>0.55827982646007701</v>
      </c>
    </row>
    <row r="143" spans="2:10">
      <c r="B143">
        <v>0.46333333333333437</v>
      </c>
      <c r="C143">
        <v>3.104909837897329</v>
      </c>
      <c r="D143">
        <v>3.8735444145518474</v>
      </c>
      <c r="E143">
        <v>2.4536377846537603</v>
      </c>
      <c r="F143">
        <v>5.9111878949946073</v>
      </c>
      <c r="G143">
        <v>3.0365304101298469</v>
      </c>
      <c r="J143">
        <v>0.49289266345125238</v>
      </c>
    </row>
    <row r="144" spans="2:10">
      <c r="B144">
        <v>0.46666666666666773</v>
      </c>
      <c r="C144">
        <v>3.1230668818381426</v>
      </c>
      <c r="D144">
        <v>3.8879236479621486</v>
      </c>
      <c r="E144">
        <v>2.4597500976192288</v>
      </c>
      <c r="F144">
        <v>5.9490013260828167</v>
      </c>
      <c r="G144">
        <v>3.0407751213496645</v>
      </c>
      <c r="J144">
        <v>0.18358348111063524</v>
      </c>
    </row>
    <row r="145" spans="2:10">
      <c r="B145">
        <v>0.47000000000000108</v>
      </c>
      <c r="C145">
        <v>3.1320661881072511</v>
      </c>
      <c r="D145">
        <v>3.9841308553925403</v>
      </c>
      <c r="E145">
        <v>2.4821684204244283</v>
      </c>
      <c r="F145">
        <v>5.9680113018217948</v>
      </c>
      <c r="G145">
        <v>3.0532602106423417</v>
      </c>
      <c r="J145">
        <v>0.37039892116745848</v>
      </c>
    </row>
    <row r="146" spans="2:10">
      <c r="B146">
        <v>0.47333333333333444</v>
      </c>
      <c r="C146">
        <v>3.1414588960534164</v>
      </c>
      <c r="D146">
        <v>3.9866689080860875</v>
      </c>
      <c r="E146">
        <v>2.4831172580139342</v>
      </c>
      <c r="F146">
        <v>5.9754661121450248</v>
      </c>
      <c r="G146">
        <v>3.0415350868793412</v>
      </c>
      <c r="J146">
        <v>0.35488523144107842</v>
      </c>
    </row>
    <row r="147" spans="2:10">
      <c r="B147">
        <v>0.47666666666666779</v>
      </c>
      <c r="C147">
        <v>3.1439838068298176</v>
      </c>
      <c r="D147">
        <v>4.0008457951159082</v>
      </c>
      <c r="E147">
        <v>2.4760966111789537</v>
      </c>
      <c r="F147">
        <v>6.0019249482354393</v>
      </c>
      <c r="G147">
        <v>3.0603859918329768</v>
      </c>
      <c r="J147">
        <v>1.3201786631385246</v>
      </c>
    </row>
    <row r="148" spans="2:10">
      <c r="B148">
        <v>0.48000000000000115</v>
      </c>
      <c r="C148">
        <v>3.1503830829093156</v>
      </c>
      <c r="D148">
        <v>4.0046200736390514</v>
      </c>
      <c r="E148">
        <v>2.4864215839497312</v>
      </c>
      <c r="F148">
        <v>6.0026948816268781</v>
      </c>
      <c r="G148">
        <v>3.0528938353653228</v>
      </c>
      <c r="J148">
        <v>0.52089225279913776</v>
      </c>
    </row>
    <row r="149" spans="2:10">
      <c r="B149">
        <v>0.4833333333333345</v>
      </c>
      <c r="C149">
        <v>3.1570058522830875</v>
      </c>
      <c r="D149">
        <v>4.0930937952326012</v>
      </c>
      <c r="E149">
        <v>2.5073974588130543</v>
      </c>
      <c r="F149">
        <v>6.0173575855999974</v>
      </c>
      <c r="G149">
        <v>3.0505679883128316</v>
      </c>
      <c r="J149">
        <v>0.50331411909559942</v>
      </c>
    </row>
    <row r="150" spans="2:10">
      <c r="B150">
        <v>0.48666666666666786</v>
      </c>
      <c r="C150">
        <v>3.1671188505042309</v>
      </c>
      <c r="D150">
        <v>4.0981644512950037</v>
      </c>
      <c r="E150">
        <v>2.5312352464241634</v>
      </c>
      <c r="F150">
        <v>6.0202995078041228</v>
      </c>
      <c r="G150">
        <v>3.0586092017010467</v>
      </c>
      <c r="J150">
        <v>0.32960881238605139</v>
      </c>
    </row>
    <row r="151" spans="2:10">
      <c r="B151">
        <v>0.49000000000000121</v>
      </c>
      <c r="C151">
        <v>3.1689584292185091</v>
      </c>
      <c r="D151">
        <v>4.0994270468025427</v>
      </c>
      <c r="E151">
        <v>2.5343927767601082</v>
      </c>
      <c r="F151">
        <v>6.0197249025306085</v>
      </c>
      <c r="G151">
        <v>3.0569663356430326</v>
      </c>
      <c r="J151">
        <v>1.8120090798295851</v>
      </c>
    </row>
    <row r="152" spans="2:10">
      <c r="B152">
        <v>0.49333333333333457</v>
      </c>
      <c r="C152">
        <v>3.1760484580209347</v>
      </c>
      <c r="D152">
        <v>4.1022406139516949</v>
      </c>
      <c r="E152">
        <v>2.5503861904664995</v>
      </c>
      <c r="F152">
        <v>6.0372110705072766</v>
      </c>
      <c r="G152">
        <v>3.076834512061144</v>
      </c>
      <c r="J152">
        <v>0.47014383526805342</v>
      </c>
    </row>
    <row r="153" spans="2:10">
      <c r="B153">
        <v>0.49666666666666792</v>
      </c>
      <c r="C153">
        <v>3.1818198747707873</v>
      </c>
      <c r="D153">
        <v>4.1172126982184025</v>
      </c>
      <c r="E153">
        <v>2.5560978108937609</v>
      </c>
      <c r="F153">
        <v>6.0366323656671916</v>
      </c>
      <c r="G153">
        <v>3.0989499922267765</v>
      </c>
      <c r="J153">
        <v>0.57755893878543196</v>
      </c>
    </row>
    <row r="154" spans="2:10">
      <c r="B154">
        <v>0.50000000000000122</v>
      </c>
      <c r="C154">
        <v>3.1938719044123243</v>
      </c>
      <c r="D154">
        <v>4.13228672788183</v>
      </c>
      <c r="E154">
        <v>2.5916840047989549</v>
      </c>
      <c r="F154">
        <v>6.0333388221765247</v>
      </c>
      <c r="G154">
        <v>3.1109821901607067</v>
      </c>
      <c r="J154">
        <v>0.27657858738125746</v>
      </c>
    </row>
    <row r="155" spans="2:10">
      <c r="B155">
        <v>0.50333333333333452</v>
      </c>
      <c r="C155">
        <v>3.2043263842744532</v>
      </c>
      <c r="D155">
        <v>4.1546647639104677</v>
      </c>
      <c r="E155">
        <v>2.5999655364773337</v>
      </c>
      <c r="F155">
        <v>6.0324763149214498</v>
      </c>
      <c r="G155">
        <v>3.1328006711197158</v>
      </c>
      <c r="J155">
        <v>0.31884258014674244</v>
      </c>
    </row>
    <row r="156" spans="2:10">
      <c r="B156">
        <v>0.50666666666666782</v>
      </c>
      <c r="C156">
        <v>3.212289928479513</v>
      </c>
      <c r="D156">
        <v>4.1843565642858174</v>
      </c>
      <c r="E156">
        <v>2.5978138905149688</v>
      </c>
      <c r="F156">
        <v>6.0597023680116813</v>
      </c>
      <c r="G156">
        <v>3.1399786951135304</v>
      </c>
      <c r="J156">
        <v>0.4185740981026278</v>
      </c>
    </row>
    <row r="157" spans="2:10">
      <c r="B157">
        <v>0.51000000000000112</v>
      </c>
      <c r="C157">
        <v>3.2175889971821099</v>
      </c>
      <c r="D157">
        <v>4.1968960733849485</v>
      </c>
      <c r="E157">
        <v>2.6006152486159237</v>
      </c>
      <c r="F157">
        <v>6.0528545310115467</v>
      </c>
      <c r="G157">
        <v>3.156026110891855</v>
      </c>
      <c r="J157">
        <v>0.6290413505489717</v>
      </c>
    </row>
    <row r="158" spans="2:10">
      <c r="B158">
        <v>0.51333333333333442</v>
      </c>
      <c r="C158">
        <v>3.2287771536111451</v>
      </c>
      <c r="D158">
        <v>4.2468917662484813</v>
      </c>
      <c r="E158">
        <v>2.612006839755217</v>
      </c>
      <c r="F158">
        <v>6.0809574553586776</v>
      </c>
      <c r="G158">
        <v>3.1805476056642168</v>
      </c>
      <c r="J158">
        <v>0.29793410151852545</v>
      </c>
    </row>
    <row r="159" spans="2:10">
      <c r="B159">
        <v>0.51666666666666772</v>
      </c>
      <c r="C159">
        <v>3.2332933105684694</v>
      </c>
      <c r="D159">
        <v>4.2496866054823652</v>
      </c>
      <c r="E159">
        <v>2.6244632804983308</v>
      </c>
      <c r="F159">
        <v>6.0854878321082273</v>
      </c>
      <c r="G159">
        <v>3.1842754149297874</v>
      </c>
      <c r="J159">
        <v>0.73809067417982455</v>
      </c>
    </row>
    <row r="160" spans="2:10">
      <c r="B160">
        <v>0.52000000000000102</v>
      </c>
      <c r="C160">
        <v>3.2444976868322026</v>
      </c>
      <c r="D160">
        <v>4.2447362677104108</v>
      </c>
      <c r="E160">
        <v>2.6572921529397471</v>
      </c>
      <c r="F160">
        <v>6.1009713243706862</v>
      </c>
      <c r="G160">
        <v>3.2122197435998499</v>
      </c>
      <c r="J160">
        <v>0.29750280201877782</v>
      </c>
    </row>
    <row r="161" spans="2:10">
      <c r="B161">
        <v>0.52333333333333432</v>
      </c>
      <c r="C161">
        <v>3.2668424663821409</v>
      </c>
      <c r="D161">
        <v>4.2516959416530256</v>
      </c>
      <c r="E161">
        <v>2.663277310530475</v>
      </c>
      <c r="F161">
        <v>6.1271793644439398</v>
      </c>
      <c r="G161">
        <v>3.1999967369295548</v>
      </c>
      <c r="J161">
        <v>0.14917727542953263</v>
      </c>
    </row>
    <row r="162" spans="2:10">
      <c r="B162">
        <v>0.52666666666666762</v>
      </c>
      <c r="C162">
        <v>3.2778818219286228</v>
      </c>
      <c r="D162">
        <v>4.2582204068779532</v>
      </c>
      <c r="E162">
        <v>2.6660309808195577</v>
      </c>
      <c r="F162">
        <v>6.1734320507609954</v>
      </c>
      <c r="G162">
        <v>3.1927755802495206</v>
      </c>
      <c r="J162">
        <v>0.30194999330333594</v>
      </c>
    </row>
    <row r="163" spans="2:10">
      <c r="B163">
        <v>0.53000000000000091</v>
      </c>
      <c r="C163">
        <v>3.2896417966261406</v>
      </c>
      <c r="D163">
        <v>4.2535753547899429</v>
      </c>
      <c r="E163">
        <v>2.6678647125626238</v>
      </c>
      <c r="F163">
        <v>6.2146721495576438</v>
      </c>
      <c r="G163">
        <v>3.2219091917145093</v>
      </c>
      <c r="J163">
        <v>0.28344732187535088</v>
      </c>
    </row>
    <row r="164" spans="2:10">
      <c r="B164">
        <v>0.53333333333333421</v>
      </c>
      <c r="C164">
        <v>3.3155434384216256</v>
      </c>
      <c r="D164">
        <v>4.3145183420627484</v>
      </c>
      <c r="E164">
        <v>2.6657721679007151</v>
      </c>
      <c r="F164">
        <v>6.2375558107790461</v>
      </c>
      <c r="G164">
        <v>3.2283178629294444</v>
      </c>
      <c r="J164">
        <v>0.12869197094349388</v>
      </c>
    </row>
    <row r="165" spans="2:10">
      <c r="B165">
        <v>0.53666666666666751</v>
      </c>
      <c r="C165">
        <v>3.3269596439589799</v>
      </c>
      <c r="D165">
        <v>4.3200202451614853</v>
      </c>
      <c r="E165">
        <v>2.6818316914367584</v>
      </c>
      <c r="F165">
        <v>6.2680075343137647</v>
      </c>
      <c r="G165">
        <v>3.2404400404870524</v>
      </c>
      <c r="J165">
        <v>0.29198259635625134</v>
      </c>
    </row>
    <row r="166" spans="2:10">
      <c r="B166">
        <v>0.54000000000000081</v>
      </c>
      <c r="C166">
        <v>3.3395557792372181</v>
      </c>
      <c r="D166">
        <v>4.3453071221294728</v>
      </c>
      <c r="E166">
        <v>2.6915762388601641</v>
      </c>
      <c r="F166">
        <v>6.2883168206936517</v>
      </c>
      <c r="G166">
        <v>3.2364376274915774</v>
      </c>
      <c r="J166">
        <v>0.26463143334862282</v>
      </c>
    </row>
    <row r="167" spans="2:10">
      <c r="B167">
        <v>0.54333333333333411</v>
      </c>
      <c r="C167">
        <v>3.3453114535516839</v>
      </c>
      <c r="D167">
        <v>4.3439582523752023</v>
      </c>
      <c r="E167">
        <v>2.7080181632257085</v>
      </c>
      <c r="F167">
        <v>6.2868174464173858</v>
      </c>
      <c r="G167">
        <v>3.243716276180387</v>
      </c>
      <c r="J167">
        <v>0.57913862932717441</v>
      </c>
    </row>
    <row r="168" spans="2:10">
      <c r="B168">
        <v>0.54666666666666741</v>
      </c>
      <c r="C168">
        <v>3.3607663066954454</v>
      </c>
      <c r="D168">
        <v>4.3541009848078573</v>
      </c>
      <c r="E168">
        <v>2.7153814788327013</v>
      </c>
      <c r="F168">
        <v>6.3004944869156461</v>
      </c>
      <c r="G168">
        <v>3.2541581136427209</v>
      </c>
      <c r="J168">
        <v>0.21568198043207334</v>
      </c>
    </row>
    <row r="169" spans="2:10">
      <c r="B169">
        <v>0.55000000000000071</v>
      </c>
      <c r="C169">
        <v>3.3665136811592675</v>
      </c>
      <c r="D169">
        <v>4.355792173068231</v>
      </c>
      <c r="E169">
        <v>2.718611327720474</v>
      </c>
      <c r="F169">
        <v>6.3076416552579282</v>
      </c>
      <c r="G169">
        <v>3.2553557930804979</v>
      </c>
      <c r="J169">
        <v>0.57997497019127586</v>
      </c>
    </row>
    <row r="170" spans="2:10">
      <c r="B170">
        <v>0.55333333333333401</v>
      </c>
      <c r="C170">
        <v>3.3922669620631973</v>
      </c>
      <c r="D170">
        <v>4.4176321020553955</v>
      </c>
      <c r="E170">
        <v>2.7131006361765966</v>
      </c>
      <c r="F170">
        <v>6.3413150908827216</v>
      </c>
      <c r="G170">
        <v>3.2734446387580096</v>
      </c>
      <c r="J170">
        <v>0.12943334660030387</v>
      </c>
    </row>
    <row r="171" spans="2:10">
      <c r="B171">
        <v>0.55666666666666731</v>
      </c>
      <c r="C171">
        <v>3.4041115926847656</v>
      </c>
      <c r="D171">
        <v>4.4186024425746115</v>
      </c>
      <c r="E171">
        <v>2.7191377701064718</v>
      </c>
      <c r="F171">
        <v>6.374155220955446</v>
      </c>
      <c r="G171">
        <v>3.2756035207432701</v>
      </c>
      <c r="J171">
        <v>0.28142146765333154</v>
      </c>
    </row>
    <row r="172" spans="2:10">
      <c r="B172">
        <v>0.56000000000000061</v>
      </c>
      <c r="C172">
        <v>3.4201993119259577</v>
      </c>
      <c r="D172">
        <v>4.4228352957350712</v>
      </c>
      <c r="E172">
        <v>2.7423742495674448</v>
      </c>
      <c r="F172">
        <v>6.4140454307210177</v>
      </c>
      <c r="G172">
        <v>3.2836227641627573</v>
      </c>
      <c r="J172">
        <v>0.20719738350470673</v>
      </c>
    </row>
    <row r="173" spans="2:10">
      <c r="B173">
        <v>0.56333333333333391</v>
      </c>
      <c r="C173">
        <v>3.4280294824402553</v>
      </c>
      <c r="D173">
        <v>4.4190085924115321</v>
      </c>
      <c r="E173">
        <v>2.7417417840004483</v>
      </c>
      <c r="F173">
        <v>6.4109112784797686</v>
      </c>
      <c r="G173">
        <v>3.2865994154576335</v>
      </c>
      <c r="J173">
        <v>0.42570379881853171</v>
      </c>
    </row>
    <row r="174" spans="2:10">
      <c r="B174">
        <v>0.56666666666666721</v>
      </c>
      <c r="C174">
        <v>3.4367260356901066</v>
      </c>
      <c r="D174">
        <v>4.4469844850335747</v>
      </c>
      <c r="E174">
        <v>2.764081300993813</v>
      </c>
      <c r="F174">
        <v>6.4396466743759655</v>
      </c>
      <c r="G174">
        <v>3.2924794715175958</v>
      </c>
      <c r="J174">
        <v>0.38329361501814851</v>
      </c>
    </row>
    <row r="175" spans="2:10">
      <c r="B175">
        <v>0.57000000000000051</v>
      </c>
      <c r="C175">
        <v>3.4528719724499664</v>
      </c>
      <c r="D175">
        <v>4.4492295454420114</v>
      </c>
      <c r="E175">
        <v>2.7843574272044451</v>
      </c>
      <c r="F175">
        <v>6.4845265947893935</v>
      </c>
      <c r="G175">
        <v>3.3323015198016961</v>
      </c>
      <c r="J175">
        <v>0.20645029042974442</v>
      </c>
    </row>
    <row r="176" spans="2:10">
      <c r="B176">
        <v>0.57333333333333381</v>
      </c>
      <c r="C176">
        <v>3.4590319741372522</v>
      </c>
      <c r="D176">
        <v>4.4816790004433864</v>
      </c>
      <c r="E176">
        <v>2.7862868507001459</v>
      </c>
      <c r="F176">
        <v>6.502431769203465</v>
      </c>
      <c r="G176">
        <v>3.3442034150229851</v>
      </c>
      <c r="J176">
        <v>0.54112539290586636</v>
      </c>
    </row>
    <row r="177" spans="2:10">
      <c r="B177">
        <v>0.5766666666666671</v>
      </c>
      <c r="C177">
        <v>3.4690075480420379</v>
      </c>
      <c r="D177">
        <v>4.4752766602109331</v>
      </c>
      <c r="E177">
        <v>2.7918751031402196</v>
      </c>
      <c r="F177">
        <v>6.5212658150933622</v>
      </c>
      <c r="G177">
        <v>3.3617791354420037</v>
      </c>
      <c r="J177">
        <v>0.33414953015727483</v>
      </c>
    </row>
    <row r="178" spans="2:10">
      <c r="B178">
        <v>0.5800000000000004</v>
      </c>
      <c r="C178">
        <v>3.4813469457719854</v>
      </c>
      <c r="D178">
        <v>4.4965742371443582</v>
      </c>
      <c r="E178">
        <v>2.7971030855452046</v>
      </c>
      <c r="F178">
        <v>6.5336006113588532</v>
      </c>
      <c r="G178">
        <v>3.3695758671402949</v>
      </c>
      <c r="J178">
        <v>0.2701374415741043</v>
      </c>
    </row>
    <row r="179" spans="2:10">
      <c r="B179">
        <v>0.5833333333333337</v>
      </c>
      <c r="C179">
        <v>3.4895713285062588</v>
      </c>
      <c r="D179">
        <v>4.5063930290225276</v>
      </c>
      <c r="E179">
        <v>2.8227416530369673</v>
      </c>
      <c r="F179">
        <v>6.5431673250941627</v>
      </c>
      <c r="G179">
        <v>3.3754064664505745</v>
      </c>
      <c r="J179">
        <v>0.40529890704652694</v>
      </c>
    </row>
    <row r="180" spans="2:10">
      <c r="B180">
        <v>0.586666666666667</v>
      </c>
      <c r="C180">
        <v>3.5047370594811174</v>
      </c>
      <c r="D180">
        <v>4.5183579599250763</v>
      </c>
      <c r="E180">
        <v>2.8592477654338286</v>
      </c>
      <c r="F180">
        <v>6.5516345900069775</v>
      </c>
      <c r="G180">
        <v>3.3741367864441201</v>
      </c>
      <c r="J180">
        <v>0.21979377973005557</v>
      </c>
    </row>
    <row r="181" spans="2:10">
      <c r="B181">
        <v>0.5900000000000003</v>
      </c>
      <c r="C181">
        <v>3.5229056953245217</v>
      </c>
      <c r="D181">
        <v>4.5426972461199515</v>
      </c>
      <c r="E181">
        <v>2.8876714429452672</v>
      </c>
      <c r="F181">
        <v>6.5854778922145183</v>
      </c>
      <c r="G181">
        <v>3.3688911080825914</v>
      </c>
      <c r="J181">
        <v>0.18346635168778597</v>
      </c>
    </row>
    <row r="182" spans="2:10">
      <c r="B182">
        <v>0.5933333333333336</v>
      </c>
      <c r="C182">
        <v>3.5333530105893849</v>
      </c>
      <c r="D182">
        <v>4.5476397277844267</v>
      </c>
      <c r="E182">
        <v>2.8964672416475565</v>
      </c>
      <c r="F182">
        <v>6.6073905318276624</v>
      </c>
      <c r="G182">
        <v>3.3838760770360858</v>
      </c>
      <c r="J182">
        <v>0.31906123715287166</v>
      </c>
    </row>
    <row r="183" spans="2:10">
      <c r="B183">
        <v>0.5966666666666669</v>
      </c>
      <c r="C183">
        <v>3.5511857203564308</v>
      </c>
      <c r="D183">
        <v>4.5588808956915434</v>
      </c>
      <c r="E183">
        <v>2.8789613522404296</v>
      </c>
      <c r="F183">
        <v>6.662795366054274</v>
      </c>
      <c r="G183">
        <v>3.3946765873783784</v>
      </c>
      <c r="J183">
        <v>0.18692242384234833</v>
      </c>
    </row>
    <row r="184" spans="2:10">
      <c r="B184">
        <v>0.6000000000000002</v>
      </c>
      <c r="C184">
        <v>3.5608440610686323</v>
      </c>
      <c r="D184">
        <v>4.5570424227761608</v>
      </c>
      <c r="E184">
        <v>2.8809378207116811</v>
      </c>
      <c r="F184">
        <v>6.6731284417906389</v>
      </c>
      <c r="G184">
        <v>3.4081722085406252</v>
      </c>
      <c r="J184">
        <v>0.34512484417973477</v>
      </c>
    </row>
    <row r="185" spans="2:10">
      <c r="B185">
        <v>0.6033333333333335</v>
      </c>
      <c r="C185">
        <v>3.5732775979209324</v>
      </c>
      <c r="D185">
        <v>4.5527624367128299</v>
      </c>
      <c r="E185">
        <v>2.8528972607969623</v>
      </c>
      <c r="F185">
        <v>6.7079983147229667</v>
      </c>
      <c r="G185">
        <v>3.4147539656823565</v>
      </c>
      <c r="J185">
        <v>0.26809212639416424</v>
      </c>
    </row>
    <row r="186" spans="2:10">
      <c r="B186">
        <v>0.6066666666666668</v>
      </c>
      <c r="C186">
        <v>3.584140949917888</v>
      </c>
      <c r="D186">
        <v>4.6029410137780022</v>
      </c>
      <c r="E186">
        <v>2.8774893083460427</v>
      </c>
      <c r="F186">
        <v>6.7145999571557802</v>
      </c>
      <c r="G186">
        <v>3.4173948339998708</v>
      </c>
      <c r="J186">
        <v>0.3068420625850537</v>
      </c>
    </row>
    <row r="187" spans="2:10">
      <c r="B187">
        <v>0.6100000000000001</v>
      </c>
      <c r="C187">
        <v>3.6044992718231152</v>
      </c>
      <c r="D187">
        <v>4.6011297408948781</v>
      </c>
      <c r="E187">
        <v>2.8949946706980736</v>
      </c>
      <c r="F187">
        <v>6.7706902202299046</v>
      </c>
      <c r="G187">
        <v>3.4314166970955609</v>
      </c>
      <c r="J187">
        <v>0.16373320693379256</v>
      </c>
    </row>
    <row r="188" spans="2:10">
      <c r="B188">
        <v>0.6133333333333334</v>
      </c>
      <c r="C188">
        <v>3.6243387477664335</v>
      </c>
      <c r="D188">
        <v>4.6488041339633206</v>
      </c>
      <c r="E188">
        <v>2.9307851850400688</v>
      </c>
      <c r="F188">
        <v>6.7993540844597495</v>
      </c>
      <c r="G188">
        <v>3.4422103335881413</v>
      </c>
      <c r="J188">
        <v>0.16801519066616116</v>
      </c>
    </row>
    <row r="189" spans="2:10">
      <c r="B189">
        <v>0.6166666666666667</v>
      </c>
      <c r="C189">
        <v>3.6383626004900447</v>
      </c>
      <c r="D189">
        <v>4.6496727357250984</v>
      </c>
      <c r="E189">
        <v>2.9411737044513178</v>
      </c>
      <c r="F189">
        <v>6.8178728182402502</v>
      </c>
      <c r="G189">
        <v>3.4409030781844607</v>
      </c>
      <c r="J189">
        <v>0.23769026950213099</v>
      </c>
    </row>
    <row r="190" spans="2:10">
      <c r="B190">
        <v>0.62</v>
      </c>
      <c r="C190">
        <v>3.6575127473577034</v>
      </c>
      <c r="D190">
        <v>4.6506121739633848</v>
      </c>
      <c r="E190">
        <v>2.9550081870045584</v>
      </c>
      <c r="F190">
        <v>6.842925008969523</v>
      </c>
      <c r="G190">
        <v>3.4388211159172197</v>
      </c>
      <c r="J190">
        <v>0.17406306888239897</v>
      </c>
    </row>
    <row r="191" spans="2:10">
      <c r="B191">
        <v>0.62333333333333329</v>
      </c>
      <c r="C191">
        <v>3.6664183966877815</v>
      </c>
      <c r="D191">
        <v>4.6729565189308424</v>
      </c>
      <c r="E191">
        <v>2.9555171337957469</v>
      </c>
      <c r="F191">
        <v>6.889751240299768</v>
      </c>
      <c r="G191">
        <v>3.4480924734859095</v>
      </c>
      <c r="J191">
        <v>0.37429424961471108</v>
      </c>
    </row>
    <row r="192" spans="2:10">
      <c r="B192">
        <v>0.62666666666666659</v>
      </c>
      <c r="C192">
        <v>3.6723568890564078</v>
      </c>
      <c r="D192">
        <v>4.6864352263637024</v>
      </c>
      <c r="E192">
        <v>2.9593326765186609</v>
      </c>
      <c r="F192">
        <v>6.8943295581099253</v>
      </c>
      <c r="G192">
        <v>3.4508058892826519</v>
      </c>
      <c r="J192">
        <v>0.56130969384480278</v>
      </c>
    </row>
    <row r="193" spans="2:10">
      <c r="B193">
        <v>0.62999999999999989</v>
      </c>
      <c r="C193">
        <v>3.6829339995861572</v>
      </c>
      <c r="D193">
        <v>4.7030920087421162</v>
      </c>
      <c r="E193">
        <v>2.9707132855793601</v>
      </c>
      <c r="F193">
        <v>6.8963822719088741</v>
      </c>
      <c r="G193">
        <v>3.4458494945323546</v>
      </c>
      <c r="J193">
        <v>0.31514592987923568</v>
      </c>
    </row>
    <row r="194" spans="2:10">
      <c r="B194">
        <v>0.63333333333333319</v>
      </c>
      <c r="C194">
        <v>3.6993887597768942</v>
      </c>
      <c r="D194">
        <v>4.7028083606796658</v>
      </c>
      <c r="E194">
        <v>2.9925324403326403</v>
      </c>
      <c r="F194">
        <v>6.9405773747759092</v>
      </c>
      <c r="G194">
        <v>3.4851264577560142</v>
      </c>
      <c r="J194">
        <v>0.20257562521086103</v>
      </c>
    </row>
    <row r="195" spans="2:10">
      <c r="B195">
        <v>0.63666666666666649</v>
      </c>
      <c r="C195">
        <v>3.7021880881863911</v>
      </c>
      <c r="D195">
        <v>4.728601881353991</v>
      </c>
      <c r="E195">
        <v>2.9933123785795557</v>
      </c>
      <c r="F195">
        <v>6.9433330189207618</v>
      </c>
      <c r="G195">
        <v>3.4866709977551471</v>
      </c>
      <c r="J195">
        <v>1.1907617991603832</v>
      </c>
    </row>
    <row r="196" spans="2:10">
      <c r="B196">
        <v>0.63999999999999979</v>
      </c>
      <c r="C196">
        <v>3.7163660816764641</v>
      </c>
      <c r="D196">
        <v>4.7228591405827327</v>
      </c>
      <c r="E196">
        <v>2.9910202129489218</v>
      </c>
      <c r="F196">
        <v>6.9677788377428307</v>
      </c>
      <c r="G196">
        <v>3.4803237838999874</v>
      </c>
      <c r="J196">
        <v>0.23510614077141709</v>
      </c>
    </row>
    <row r="197" spans="2:10">
      <c r="B197">
        <v>0.64333333333333309</v>
      </c>
      <c r="C197">
        <v>3.7293116053373456</v>
      </c>
      <c r="D197">
        <v>4.747117607073803</v>
      </c>
      <c r="E197">
        <v>2.9911519938678666</v>
      </c>
      <c r="F197">
        <v>6.9840555543285978</v>
      </c>
      <c r="G197">
        <v>3.4720198308452903</v>
      </c>
      <c r="J197">
        <v>0.25748926197600791</v>
      </c>
    </row>
    <row r="198" spans="2:10">
      <c r="B198">
        <v>0.64666666666666639</v>
      </c>
      <c r="C198">
        <v>3.7434503652074147</v>
      </c>
      <c r="D198">
        <v>4.7515413919216414</v>
      </c>
      <c r="E198">
        <v>3.0036178373319071</v>
      </c>
      <c r="F198">
        <v>7.0167282654517713</v>
      </c>
      <c r="G198">
        <v>3.4927484793878758</v>
      </c>
      <c r="J198">
        <v>0.23575853638972999</v>
      </c>
    </row>
    <row r="199" spans="2:10">
      <c r="B199">
        <v>0.64999999999999969</v>
      </c>
      <c r="C199">
        <v>3.7474735850504932</v>
      </c>
      <c r="D199">
        <v>4.7989991865633694</v>
      </c>
      <c r="E199">
        <v>3.0112255917781763</v>
      </c>
      <c r="F199">
        <v>7.0245284703362429</v>
      </c>
      <c r="G199">
        <v>3.4999116218736561</v>
      </c>
      <c r="J199">
        <v>0.82852378526317572</v>
      </c>
    </row>
    <row r="200" spans="2:10">
      <c r="B200">
        <v>0.65333333333333299</v>
      </c>
      <c r="C200">
        <v>3.7649697423766622</v>
      </c>
      <c r="D200">
        <v>4.814117811997491</v>
      </c>
      <c r="E200">
        <v>3.047850861259489</v>
      </c>
      <c r="F200">
        <v>7.0131601200322331</v>
      </c>
      <c r="G200">
        <v>3.5131789371245361</v>
      </c>
      <c r="J200">
        <v>0.19051802468349319</v>
      </c>
    </row>
    <row r="201" spans="2:10">
      <c r="B201">
        <v>0.65666666666666629</v>
      </c>
      <c r="C201">
        <v>3.7857869489847995</v>
      </c>
      <c r="D201">
        <v>4.8182308744107516</v>
      </c>
      <c r="E201">
        <v>3.0612164368343562</v>
      </c>
      <c r="F201">
        <v>7.0144139456509373</v>
      </c>
      <c r="G201">
        <v>3.5434047769678485</v>
      </c>
      <c r="J201">
        <v>0.16012394919644737</v>
      </c>
    </row>
    <row r="202" spans="2:10">
      <c r="B202">
        <v>0.65999999999999959</v>
      </c>
      <c r="C202">
        <v>3.8197619216052123</v>
      </c>
      <c r="D202">
        <v>4.8476914046923163</v>
      </c>
      <c r="E202">
        <v>3.1611531459953497</v>
      </c>
      <c r="F202">
        <v>7.0739866834544429</v>
      </c>
      <c r="G202">
        <v>3.6241419322463786</v>
      </c>
      <c r="J202">
        <v>9.8111435455009083E-2</v>
      </c>
    </row>
    <row r="203" spans="2:10">
      <c r="B203">
        <v>0.66333333333333289</v>
      </c>
      <c r="C203">
        <v>3.8317804146001011</v>
      </c>
      <c r="D203">
        <v>4.9059763378923673</v>
      </c>
      <c r="E203">
        <v>3.1705448938593084</v>
      </c>
      <c r="F203">
        <v>7.0839177669115303</v>
      </c>
      <c r="G203">
        <v>3.6041071462367094</v>
      </c>
      <c r="J203">
        <v>0.27735035788188533</v>
      </c>
    </row>
    <row r="204" spans="2:10">
      <c r="B204">
        <v>0.66666666666666619</v>
      </c>
      <c r="C204">
        <v>3.8447894475813573</v>
      </c>
      <c r="D204">
        <v>4.9032065974829315</v>
      </c>
      <c r="E204">
        <v>3.1756644760701369</v>
      </c>
      <c r="F204">
        <v>7.1129463716146901</v>
      </c>
      <c r="G204">
        <v>3.6025232870097241</v>
      </c>
      <c r="J204">
        <v>0.25623221481074682</v>
      </c>
    </row>
    <row r="205" spans="2:10">
      <c r="B205">
        <v>0.66999999999999948</v>
      </c>
      <c r="C205">
        <v>3.8628551342874551</v>
      </c>
      <c r="D205">
        <v>4.9631000470056819</v>
      </c>
      <c r="E205">
        <v>3.1966897193535724</v>
      </c>
      <c r="F205">
        <v>7.1334175445717785</v>
      </c>
      <c r="G205">
        <v>3.6182270392130054</v>
      </c>
      <c r="J205">
        <v>0.18451185319228547</v>
      </c>
    </row>
    <row r="206" spans="2:10">
      <c r="B206">
        <v>0.67333333333333278</v>
      </c>
      <c r="C206">
        <v>3.8784582670941985</v>
      </c>
      <c r="D206">
        <v>4.974875100563418</v>
      </c>
      <c r="E206">
        <v>3.2162130626688561</v>
      </c>
      <c r="F206">
        <v>7.1483952362780867</v>
      </c>
      <c r="G206">
        <v>3.6569256329005349</v>
      </c>
      <c r="J206">
        <v>0.2136323118324496</v>
      </c>
    </row>
    <row r="207" spans="2:10">
      <c r="B207">
        <v>0.67666666666666608</v>
      </c>
      <c r="C207">
        <v>3.8952609757755443</v>
      </c>
      <c r="D207">
        <v>5.0036686462445701</v>
      </c>
      <c r="E207">
        <v>3.2207793896364336</v>
      </c>
      <c r="F207">
        <v>7.1837728560064642</v>
      </c>
      <c r="G207">
        <v>3.6695848577272088</v>
      </c>
      <c r="J207">
        <v>0.19838071328546952</v>
      </c>
    </row>
    <row r="208" spans="2:10">
      <c r="B208">
        <v>0.67999999999999938</v>
      </c>
      <c r="C208">
        <v>3.8987099996607593</v>
      </c>
      <c r="D208">
        <v>5.0059762338129046</v>
      </c>
      <c r="E208">
        <v>3.2216895212274128</v>
      </c>
      <c r="F208">
        <v>7.1998852115035756</v>
      </c>
      <c r="G208">
        <v>3.6724212555539677</v>
      </c>
      <c r="J208">
        <v>0.96645701632350145</v>
      </c>
    </row>
    <row r="209" spans="2:10">
      <c r="B209">
        <v>0.68333333333333268</v>
      </c>
      <c r="C209">
        <v>3.9230062408815556</v>
      </c>
      <c r="D209">
        <v>5.063358771825949</v>
      </c>
      <c r="E209">
        <v>3.2275318817030989</v>
      </c>
      <c r="F209">
        <v>7.250183706466121</v>
      </c>
      <c r="G209">
        <v>3.6935084428201295</v>
      </c>
      <c r="J209">
        <v>0.13719543294952855</v>
      </c>
    </row>
    <row r="210" spans="2:10">
      <c r="B210">
        <v>0.68666666666666598</v>
      </c>
      <c r="C210">
        <v>3.9490571744815508</v>
      </c>
      <c r="D210">
        <v>5.0764922912343931</v>
      </c>
      <c r="E210">
        <v>3.2257010017528005</v>
      </c>
      <c r="F210">
        <v>7.2566827905797933</v>
      </c>
      <c r="G210">
        <v>3.7438965774788566</v>
      </c>
      <c r="J210">
        <v>0.12795446737210006</v>
      </c>
    </row>
    <row r="211" spans="2:10">
      <c r="B211">
        <v>0.68999999999999928</v>
      </c>
      <c r="C211">
        <v>3.9524885911611882</v>
      </c>
      <c r="D211">
        <v>5.0824722440892884</v>
      </c>
      <c r="E211">
        <v>3.2268269305384223</v>
      </c>
      <c r="F211">
        <v>7.2584305286795621</v>
      </c>
      <c r="G211">
        <v>3.7469296996497654</v>
      </c>
      <c r="J211">
        <v>0.97141607812128117</v>
      </c>
    </row>
    <row r="212" spans="2:10">
      <c r="B212">
        <v>0.69333333333333258</v>
      </c>
      <c r="C212">
        <v>3.9539996383001652</v>
      </c>
      <c r="D212">
        <v>5.0827209648280229</v>
      </c>
      <c r="E212">
        <v>3.2266809970516213</v>
      </c>
      <c r="F212">
        <v>7.2637904816942793</v>
      </c>
      <c r="G212">
        <v>3.7501483286839994</v>
      </c>
      <c r="J212">
        <v>2.2059757418223773</v>
      </c>
    </row>
    <row r="213" spans="2:10">
      <c r="B213">
        <v>0.69666666666666588</v>
      </c>
      <c r="C213">
        <v>3.9726871366246179</v>
      </c>
      <c r="D213">
        <v>5.1188703212479343</v>
      </c>
      <c r="E213">
        <v>3.2583516918308382</v>
      </c>
      <c r="F213">
        <v>7.2645288695106309</v>
      </c>
      <c r="G213">
        <v>3.7512381705150668</v>
      </c>
      <c r="J213">
        <v>0.17837236827851086</v>
      </c>
    </row>
    <row r="214" spans="2:10">
      <c r="B214">
        <v>0.69999999999999918</v>
      </c>
      <c r="C214">
        <v>3.9844465110528722</v>
      </c>
      <c r="D214">
        <v>5.1204160322257986</v>
      </c>
      <c r="E214">
        <v>3.2709927187769487</v>
      </c>
      <c r="F214">
        <v>7.260144900193283</v>
      </c>
      <c r="G214">
        <v>3.7522941498158162</v>
      </c>
      <c r="J214">
        <v>0.28346179073304545</v>
      </c>
    </row>
    <row r="215" spans="2:10">
      <c r="B215">
        <v>0.70333333333333248</v>
      </c>
      <c r="C215">
        <v>3.9927460260799168</v>
      </c>
      <c r="D215">
        <v>5.1873296587101096</v>
      </c>
      <c r="E215">
        <v>3.3020578704539538</v>
      </c>
      <c r="F215">
        <v>7.3157946415472139</v>
      </c>
      <c r="G215">
        <v>3.7819367619452104</v>
      </c>
      <c r="J215">
        <v>0.40162989312886405</v>
      </c>
    </row>
    <row r="216" spans="2:10">
      <c r="B216">
        <v>0.70666666666666578</v>
      </c>
      <c r="C216">
        <v>4.0160281081709517</v>
      </c>
      <c r="D216">
        <v>5.1794224474997828</v>
      </c>
      <c r="E216">
        <v>3.3473287680433153</v>
      </c>
      <c r="F216">
        <v>7.3255866051568805</v>
      </c>
      <c r="G216">
        <v>3.7932754293116884</v>
      </c>
      <c r="J216">
        <v>0.1431716167093528</v>
      </c>
    </row>
    <row r="217" spans="2:10">
      <c r="B217">
        <v>0.70999999999999908</v>
      </c>
      <c r="C217">
        <v>4.0273757337217688</v>
      </c>
      <c r="D217">
        <v>5.2589014937297023</v>
      </c>
      <c r="E217">
        <v>3.3143517201338182</v>
      </c>
      <c r="F217">
        <v>7.3921430247471545</v>
      </c>
      <c r="G217">
        <v>3.8136369136433683</v>
      </c>
      <c r="J217">
        <v>0.2937472089122028</v>
      </c>
    </row>
    <row r="218" spans="2:10">
      <c r="B218">
        <v>0.71333333333333238</v>
      </c>
      <c r="C218">
        <v>4.0464974848994704</v>
      </c>
      <c r="D218">
        <v>5.2486333902829276</v>
      </c>
      <c r="E218">
        <v>3.3311956066922255</v>
      </c>
      <c r="F218">
        <v>7.4235240445667623</v>
      </c>
      <c r="G218">
        <v>3.7825529711599675</v>
      </c>
      <c r="J218">
        <v>0.17432155153344092</v>
      </c>
    </row>
    <row r="219" spans="2:10">
      <c r="B219">
        <v>0.71666666666666567</v>
      </c>
      <c r="C219">
        <v>4.0545104100311065</v>
      </c>
      <c r="D219">
        <v>5.3136492823529302</v>
      </c>
      <c r="E219">
        <v>3.3318277580468525</v>
      </c>
      <c r="F219">
        <v>7.4656825896804619</v>
      </c>
      <c r="G219">
        <v>3.7982999487675535</v>
      </c>
      <c r="J219">
        <v>0.41599456859678996</v>
      </c>
    </row>
    <row r="220" spans="2:10">
      <c r="B220">
        <v>0.71999999999999897</v>
      </c>
      <c r="C220">
        <v>4.0860282492703108</v>
      </c>
      <c r="D220">
        <v>5.3207644756478416</v>
      </c>
      <c r="E220">
        <v>3.3863618257834789</v>
      </c>
      <c r="F220">
        <v>7.4789210653532372</v>
      </c>
      <c r="G220">
        <v>3.8760690550935553</v>
      </c>
      <c r="J220">
        <v>0.10576021116279669</v>
      </c>
    </row>
    <row r="221" spans="2:10">
      <c r="B221">
        <v>0.72333333333333227</v>
      </c>
      <c r="C221">
        <v>4.090780454670214</v>
      </c>
      <c r="D221">
        <v>5.4048306214560018</v>
      </c>
      <c r="E221">
        <v>3.3897446581609549</v>
      </c>
      <c r="F221">
        <v>7.4805578211892874</v>
      </c>
      <c r="G221">
        <v>3.8805574468155073</v>
      </c>
      <c r="J221">
        <v>0.701428716317954</v>
      </c>
    </row>
    <row r="222" spans="2:10">
      <c r="B222">
        <v>0.72666666666666557</v>
      </c>
      <c r="C222">
        <v>4.1114500394554927</v>
      </c>
      <c r="D222">
        <v>5.4162945894542425</v>
      </c>
      <c r="E222">
        <v>3.3822981286698108</v>
      </c>
      <c r="F222">
        <v>7.5658270588701706</v>
      </c>
      <c r="G222">
        <v>3.8992048062948261</v>
      </c>
      <c r="J222">
        <v>0.16126755171721702</v>
      </c>
    </row>
    <row r="223" spans="2:10">
      <c r="B223">
        <v>0.72999999999999887</v>
      </c>
      <c r="C223">
        <v>4.1329634981783299</v>
      </c>
      <c r="D223">
        <v>5.4294709296435881</v>
      </c>
      <c r="E223">
        <v>3.4142677937893477</v>
      </c>
      <c r="F223">
        <v>7.6024519325985391</v>
      </c>
      <c r="G223">
        <v>3.9258310536810184</v>
      </c>
      <c r="J223">
        <v>0.15494176814046656</v>
      </c>
    </row>
    <row r="224" spans="2:10">
      <c r="B224">
        <v>0.73333333333333217</v>
      </c>
      <c r="C224">
        <v>4.1346081618961605</v>
      </c>
      <c r="D224">
        <v>5.4299141360435481</v>
      </c>
      <c r="E224">
        <v>3.4152962630267201</v>
      </c>
      <c r="F224">
        <v>7.6061257252719745</v>
      </c>
      <c r="G224">
        <v>3.9266860897148099</v>
      </c>
      <c r="J224">
        <v>2.026756775378999</v>
      </c>
    </row>
    <row r="225" spans="2:10">
      <c r="B225">
        <v>0.73666666666666547</v>
      </c>
      <c r="C225">
        <v>4.162257862034318</v>
      </c>
      <c r="D225">
        <v>5.4863599774228256</v>
      </c>
      <c r="E225">
        <v>3.4511940036541171</v>
      </c>
      <c r="F225">
        <v>7.6402106950372044</v>
      </c>
      <c r="G225">
        <v>3.9986679758986057</v>
      </c>
      <c r="J225">
        <v>0.12055585835208481</v>
      </c>
    </row>
    <row r="226" spans="2:10">
      <c r="B226">
        <v>0.73999999999999877</v>
      </c>
      <c r="C226">
        <v>4.1715697876515714</v>
      </c>
      <c r="D226">
        <v>5.489970679900245</v>
      </c>
      <c r="E226">
        <v>3.4571678859735528</v>
      </c>
      <c r="F226">
        <v>7.6404660863189529</v>
      </c>
      <c r="G226">
        <v>4.030805423496358</v>
      </c>
      <c r="J226">
        <v>0.35796391319505966</v>
      </c>
    </row>
    <row r="227" spans="2:10">
      <c r="B227">
        <v>0.74333333333333207</v>
      </c>
      <c r="C227">
        <v>4.1802979255589747</v>
      </c>
      <c r="D227">
        <v>5.6367906350972454</v>
      </c>
      <c r="E227">
        <v>3.4744783472449772</v>
      </c>
      <c r="F227">
        <v>7.642513883603085</v>
      </c>
      <c r="G227">
        <v>4.0361647415105875</v>
      </c>
      <c r="J227">
        <v>0.38190658404995503</v>
      </c>
    </row>
    <row r="228" spans="2:10">
      <c r="B228">
        <v>0.74666666666666537</v>
      </c>
      <c r="C228">
        <v>4.2007355027273112</v>
      </c>
      <c r="D228">
        <v>5.6383838456374775</v>
      </c>
      <c r="E228">
        <v>3.4843155937025507</v>
      </c>
      <c r="F228">
        <v>7.6693268416420688</v>
      </c>
      <c r="G228">
        <v>4.0308340735190384</v>
      </c>
      <c r="J228">
        <v>0.16309826286540441</v>
      </c>
    </row>
    <row r="229" spans="2:10">
      <c r="B229">
        <v>0.74999999999999867</v>
      </c>
      <c r="C229">
        <v>4.2232512912917848</v>
      </c>
      <c r="D229">
        <v>5.6606400236376686</v>
      </c>
      <c r="E229">
        <v>3.4974535615707314</v>
      </c>
      <c r="F229">
        <v>7.6859857683298172</v>
      </c>
      <c r="G229">
        <v>4.0315583739512872</v>
      </c>
      <c r="J229">
        <v>0.14804426341935095</v>
      </c>
    </row>
    <row r="230" spans="2:10">
      <c r="B230">
        <v>0.75333333333333197</v>
      </c>
      <c r="C230">
        <v>4.2568575589210322</v>
      </c>
      <c r="D230">
        <v>5.6810538857006385</v>
      </c>
      <c r="E230">
        <v>3.5062495103354245</v>
      </c>
      <c r="F230">
        <v>7.8131252511147444</v>
      </c>
      <c r="G230">
        <v>4.0147232970845321</v>
      </c>
      <c r="J230">
        <v>9.9187847044113334E-2</v>
      </c>
    </row>
    <row r="231" spans="2:10">
      <c r="B231">
        <v>0.75666666666666527</v>
      </c>
      <c r="C231">
        <v>4.2746690754957823</v>
      </c>
      <c r="D231">
        <v>5.6794498155392228</v>
      </c>
      <c r="E231">
        <v>3.5262481612158565</v>
      </c>
      <c r="F231">
        <v>7.8469354896192982</v>
      </c>
      <c r="G231">
        <v>4.031797366858755</v>
      </c>
      <c r="J231">
        <v>0.18714483516011884</v>
      </c>
    </row>
    <row r="232" spans="2:10">
      <c r="B232">
        <v>0.75999999999999857</v>
      </c>
      <c r="C232">
        <v>4.2896790656009207</v>
      </c>
      <c r="D232">
        <v>5.6835365191899294</v>
      </c>
      <c r="E232">
        <v>3.5352731042020711</v>
      </c>
      <c r="F232">
        <v>7.8562603282508841</v>
      </c>
      <c r="G232">
        <v>4.0517604808406773</v>
      </c>
      <c r="J232">
        <v>0.22207431916908682</v>
      </c>
    </row>
    <row r="233" spans="2:10">
      <c r="B233">
        <v>0.76333333333333186</v>
      </c>
      <c r="C233">
        <v>4.3155133144151456</v>
      </c>
      <c r="D233">
        <v>5.6934367263091117</v>
      </c>
      <c r="E233">
        <v>3.6009842268397962</v>
      </c>
      <c r="F233">
        <v>7.9254840054626428</v>
      </c>
      <c r="G233">
        <v>4.0588754133437721</v>
      </c>
      <c r="J233">
        <v>0.12902768558526562</v>
      </c>
    </row>
    <row r="234" spans="2:10">
      <c r="B234">
        <v>0.76666666666666516</v>
      </c>
      <c r="C234">
        <v>4.3347890666305418</v>
      </c>
      <c r="D234">
        <v>5.7570226524878176</v>
      </c>
      <c r="E234">
        <v>3.6301029239229554</v>
      </c>
      <c r="F234">
        <v>7.9686814995980964</v>
      </c>
      <c r="G234">
        <v>4.0752681123632133</v>
      </c>
      <c r="J234">
        <v>0.17292883287174129</v>
      </c>
    </row>
    <row r="235" spans="2:10">
      <c r="B235">
        <v>0.76999999999999846</v>
      </c>
      <c r="C235">
        <v>4.3461879914852828</v>
      </c>
      <c r="D235">
        <v>5.7728317088161036</v>
      </c>
      <c r="E235">
        <v>3.6467168320482912</v>
      </c>
      <c r="F235">
        <v>8.0144033565318953</v>
      </c>
      <c r="G235">
        <v>4.0826512407935569</v>
      </c>
      <c r="J235">
        <v>0.29242523973188017</v>
      </c>
    </row>
    <row r="236" spans="2:10">
      <c r="B236">
        <v>0.77333333333333176</v>
      </c>
      <c r="C236">
        <v>4.3604334953728019</v>
      </c>
      <c r="D236">
        <v>5.859438687645536</v>
      </c>
      <c r="E236">
        <v>3.7277072222221213</v>
      </c>
      <c r="F236">
        <v>8.0443108924319571</v>
      </c>
      <c r="G236">
        <v>4.0966864356298434</v>
      </c>
      <c r="J236">
        <v>0.23399195701696185</v>
      </c>
    </row>
    <row r="237" spans="2:10">
      <c r="B237">
        <v>0.77666666666666506</v>
      </c>
      <c r="C237">
        <v>4.3796454982527564</v>
      </c>
      <c r="D237">
        <v>5.8780162256912361</v>
      </c>
      <c r="E237">
        <v>3.7733586195510957</v>
      </c>
      <c r="F237">
        <v>8.085548296768998</v>
      </c>
      <c r="G237">
        <v>4.094489378294158</v>
      </c>
      <c r="J237">
        <v>0.1735026459324176</v>
      </c>
    </row>
    <row r="238" spans="2:10">
      <c r="B238">
        <v>0.77999999999999836</v>
      </c>
      <c r="C238">
        <v>4.4136029274019233</v>
      </c>
      <c r="D238">
        <v>5.8924360637012239</v>
      </c>
      <c r="E238">
        <v>3.8214257072403677</v>
      </c>
      <c r="F238">
        <v>8.1252394992712773</v>
      </c>
      <c r="G238">
        <v>4.1421348303941201</v>
      </c>
      <c r="J238">
        <v>9.8162122894839762E-2</v>
      </c>
    </row>
    <row r="239" spans="2:10">
      <c r="B239">
        <v>0.78333333333333166</v>
      </c>
      <c r="C239">
        <v>4.4246702441434795</v>
      </c>
      <c r="D239">
        <v>5.8972468912028475</v>
      </c>
      <c r="E239">
        <v>3.8269915642195507</v>
      </c>
      <c r="F239">
        <v>8.1251755219599264</v>
      </c>
      <c r="G239">
        <v>4.1585891837112792</v>
      </c>
      <c r="J239">
        <v>0.30118712703117323</v>
      </c>
    </row>
    <row r="240" spans="2:10">
      <c r="B240">
        <v>0.78666666666666496</v>
      </c>
      <c r="C240">
        <v>4.4419293751617817</v>
      </c>
      <c r="D240">
        <v>5.9529235899011717</v>
      </c>
      <c r="E240">
        <v>3.8847218449808798</v>
      </c>
      <c r="F240">
        <v>8.1381489974081802</v>
      </c>
      <c r="G240">
        <v>4.1817898856067437</v>
      </c>
      <c r="J240">
        <v>0.1931344822516593</v>
      </c>
    </row>
    <row r="241" spans="2:10">
      <c r="B241">
        <v>0.78999999999999826</v>
      </c>
      <c r="C241">
        <v>4.4515972599539442</v>
      </c>
      <c r="D241">
        <v>5.9487419496857807</v>
      </c>
      <c r="E241">
        <v>3.8905357997656296</v>
      </c>
      <c r="F241">
        <v>8.1393388369953925</v>
      </c>
      <c r="G241">
        <v>4.1966562478485621</v>
      </c>
      <c r="J241">
        <v>0.34478413892929022</v>
      </c>
    </row>
    <row r="242" spans="2:10">
      <c r="B242">
        <v>0.79333333333333156</v>
      </c>
      <c r="C242">
        <v>4.4701299897358266</v>
      </c>
      <c r="D242">
        <v>5.9595436406001365</v>
      </c>
      <c r="E242">
        <v>3.9064373578567544</v>
      </c>
      <c r="F242">
        <v>8.1311938418670326</v>
      </c>
      <c r="G242">
        <v>4.2183107473508379</v>
      </c>
      <c r="J242">
        <v>0.17986197244358398</v>
      </c>
    </row>
    <row r="243" spans="2:10">
      <c r="B243">
        <v>0.79666666666666486</v>
      </c>
      <c r="C243">
        <v>4.4991409691299147</v>
      </c>
      <c r="D243">
        <v>5.9522646390151088</v>
      </c>
      <c r="E243">
        <v>3.9687988958053939</v>
      </c>
      <c r="F243">
        <v>8.1510954833178122</v>
      </c>
      <c r="G243">
        <v>4.2632795383321245</v>
      </c>
      <c r="J243">
        <v>0.11489902798705971</v>
      </c>
    </row>
    <row r="244" spans="2:10">
      <c r="B244">
        <v>0.79999999999999816</v>
      </c>
      <c r="C244">
        <v>4.5161766203987721</v>
      </c>
      <c r="D244">
        <v>5.982084515708892</v>
      </c>
      <c r="E244">
        <v>3.9705346476677414</v>
      </c>
      <c r="F244">
        <v>8.1765742335418565</v>
      </c>
      <c r="G244">
        <v>4.3030295217081811</v>
      </c>
      <c r="J244">
        <v>0.19566808927504536</v>
      </c>
    </row>
    <row r="245" spans="2:10">
      <c r="B245">
        <v>0.80333333333333146</v>
      </c>
      <c r="C245">
        <v>4.5359540662083884</v>
      </c>
      <c r="D245">
        <v>6.018396156611816</v>
      </c>
      <c r="E245">
        <v>3.9453230342768584</v>
      </c>
      <c r="F245">
        <v>8.200719169453933</v>
      </c>
      <c r="G245">
        <v>4.3089444718276138</v>
      </c>
      <c r="J245">
        <v>0.16854215480709783</v>
      </c>
    </row>
    <row r="246" spans="2:10">
      <c r="B246">
        <v>0.80666666666666476</v>
      </c>
      <c r="C246">
        <v>4.5539737507448432</v>
      </c>
      <c r="D246">
        <v>6.0391283154140192</v>
      </c>
      <c r="E246">
        <v>3.9316246267422823</v>
      </c>
      <c r="F246">
        <v>8.2571359433277607</v>
      </c>
      <c r="G246">
        <v>4.3424985320421401</v>
      </c>
      <c r="J246">
        <v>0.18498289060442807</v>
      </c>
    </row>
    <row r="247" spans="2:10">
      <c r="B247">
        <v>0.80999999999999805</v>
      </c>
      <c r="C247">
        <v>4.573574851189834</v>
      </c>
      <c r="D247">
        <v>6.0436921648345994</v>
      </c>
      <c r="E247">
        <v>3.9597046715251363</v>
      </c>
      <c r="F247">
        <v>8.2619488451838592</v>
      </c>
      <c r="G247">
        <v>4.403934075006898</v>
      </c>
      <c r="J247">
        <v>0.17005847925161768</v>
      </c>
    </row>
    <row r="248" spans="2:10">
      <c r="B248">
        <v>0.81333333333333135</v>
      </c>
      <c r="C248">
        <v>4.5943235214064604</v>
      </c>
      <c r="D248">
        <v>6.1190619398127435</v>
      </c>
      <c r="E248">
        <v>4.0141353512973996</v>
      </c>
      <c r="F248">
        <v>8.2967768688472336</v>
      </c>
      <c r="G248">
        <v>4.4138073359799694</v>
      </c>
      <c r="J248">
        <v>0.16065286587196578</v>
      </c>
    </row>
    <row r="249" spans="2:10">
      <c r="B249">
        <v>0.81666666666666465</v>
      </c>
      <c r="C249">
        <v>4.6062507854444998</v>
      </c>
      <c r="D249">
        <v>6.1181797851182358</v>
      </c>
      <c r="E249">
        <v>4.0247471730136883</v>
      </c>
      <c r="F249">
        <v>8.3190194430116069</v>
      </c>
      <c r="G249">
        <v>4.4363960638004007</v>
      </c>
      <c r="J249">
        <v>0.27947174831565569</v>
      </c>
    </row>
    <row r="250" spans="2:10">
      <c r="B250">
        <v>0.81999999999999795</v>
      </c>
      <c r="C250">
        <v>4.6299937481765028</v>
      </c>
      <c r="D250">
        <v>6.2409799997152593</v>
      </c>
      <c r="E250">
        <v>4.030713997953157</v>
      </c>
      <c r="F250">
        <v>8.4142126723349406</v>
      </c>
      <c r="G250">
        <v>4.4365712381873497</v>
      </c>
      <c r="J250">
        <v>0.14039247632901189</v>
      </c>
    </row>
    <row r="251" spans="2:10">
      <c r="B251">
        <v>0.82333333333333125</v>
      </c>
      <c r="C251">
        <v>4.6579565869796422</v>
      </c>
      <c r="D251">
        <v>6.2213036368171526</v>
      </c>
      <c r="E251">
        <v>4.0455974978994949</v>
      </c>
      <c r="F251">
        <v>8.4497871791117909</v>
      </c>
      <c r="G251">
        <v>4.4335860251667842</v>
      </c>
      <c r="J251">
        <v>0.11920582730531261</v>
      </c>
    </row>
    <row r="252" spans="2:10">
      <c r="B252">
        <v>0.82666666666666455</v>
      </c>
      <c r="C252">
        <v>4.6671064240232569</v>
      </c>
      <c r="D252">
        <v>6.2384621388900605</v>
      </c>
      <c r="E252">
        <v>4.0612255992445752</v>
      </c>
      <c r="F252">
        <v>8.4553590870264248</v>
      </c>
      <c r="G252">
        <v>4.4603909629846488</v>
      </c>
      <c r="J252">
        <v>0.36430521302666535</v>
      </c>
    </row>
    <row r="253" spans="2:10">
      <c r="B253">
        <v>0.82999999999999785</v>
      </c>
      <c r="C253">
        <v>4.7012728918171529</v>
      </c>
      <c r="D253">
        <v>6.2725536608866577</v>
      </c>
      <c r="E253">
        <v>4.0152976202313608</v>
      </c>
      <c r="F253">
        <v>8.5414222639172959</v>
      </c>
      <c r="G253">
        <v>4.5104367571393382</v>
      </c>
      <c r="J253">
        <v>9.756154348295995E-2</v>
      </c>
    </row>
    <row r="254" spans="2:10">
      <c r="B254">
        <v>0.83333333333333115</v>
      </c>
      <c r="C254">
        <v>4.7372800907730177</v>
      </c>
      <c r="D254">
        <v>6.2740079030728779</v>
      </c>
      <c r="E254">
        <v>4.0128477284949806</v>
      </c>
      <c r="F254">
        <v>8.7040485190120709</v>
      </c>
      <c r="G254">
        <v>4.5404558758857725</v>
      </c>
      <c r="J254">
        <v>9.2574080461496316E-2</v>
      </c>
    </row>
    <row r="255" spans="2:10">
      <c r="B255">
        <v>0.83666666666666445</v>
      </c>
      <c r="C255">
        <v>4.7714235786844981</v>
      </c>
      <c r="D255">
        <v>6.2709232464062534</v>
      </c>
      <c r="E255">
        <v>3.988184857141595</v>
      </c>
      <c r="F255">
        <v>8.8597059910578935</v>
      </c>
      <c r="G255">
        <v>4.5637729801811409</v>
      </c>
      <c r="J255">
        <v>9.7627206159348986E-2</v>
      </c>
    </row>
    <row r="256" spans="2:10">
      <c r="B256">
        <v>0.83999999999999775</v>
      </c>
      <c r="C256">
        <v>4.8180845181121512</v>
      </c>
      <c r="D256">
        <v>6.3508721109223307</v>
      </c>
      <c r="E256">
        <v>4.0286289946955325</v>
      </c>
      <c r="F256">
        <v>8.9826687780754142</v>
      </c>
      <c r="G256">
        <v>4.6434438121303341</v>
      </c>
      <c r="J256">
        <v>7.143733868671033E-2</v>
      </c>
    </row>
    <row r="257" spans="2:10">
      <c r="B257">
        <v>0.84333333333333105</v>
      </c>
      <c r="C257">
        <v>4.8364828074794275</v>
      </c>
      <c r="D257">
        <v>6.3607550351399116</v>
      </c>
      <c r="E257">
        <v>4.0360371341723207</v>
      </c>
      <c r="F257">
        <v>8.980320205043304</v>
      </c>
      <c r="G257">
        <v>4.6996331964453208</v>
      </c>
      <c r="J257">
        <v>0.18117626409670975</v>
      </c>
    </row>
    <row r="258" spans="2:10">
      <c r="B258">
        <v>0.84666666666666435</v>
      </c>
      <c r="C258">
        <v>4.8873716891384369</v>
      </c>
      <c r="D258">
        <v>6.4040652835361591</v>
      </c>
      <c r="E258">
        <v>4.0709174551215055</v>
      </c>
      <c r="F258">
        <v>9.0867436326211095</v>
      </c>
      <c r="G258">
        <v>4.7150871533161567</v>
      </c>
      <c r="J258">
        <v>6.5502192712132395E-2</v>
      </c>
    </row>
    <row r="259" spans="2:10">
      <c r="B259">
        <v>0.84999999999999765</v>
      </c>
      <c r="C259">
        <v>4.9039434791766174</v>
      </c>
      <c r="D259">
        <v>6.4190578744442899</v>
      </c>
      <c r="E259">
        <v>4.115538358707675</v>
      </c>
      <c r="F259">
        <v>9.0915596549287603</v>
      </c>
      <c r="G259">
        <v>4.7168145273291078</v>
      </c>
      <c r="J259">
        <v>0.20114503778128412</v>
      </c>
    </row>
    <row r="260" spans="2:10">
      <c r="B260">
        <v>0.85333333333333095</v>
      </c>
      <c r="C260">
        <v>4.9124715200861928</v>
      </c>
      <c r="D260">
        <v>6.4754610466506959</v>
      </c>
      <c r="E260">
        <v>4.12597559987287</v>
      </c>
      <c r="F260">
        <v>9.1040350165904123</v>
      </c>
      <c r="G260">
        <v>4.7189458758994816</v>
      </c>
      <c r="J260">
        <v>0.39086741828250754</v>
      </c>
    </row>
    <row r="261" spans="2:10">
      <c r="B261">
        <v>0.85666666666666424</v>
      </c>
      <c r="C261">
        <v>4.9391508599505096</v>
      </c>
      <c r="D261">
        <v>6.5022405565503334</v>
      </c>
      <c r="E261">
        <v>4.1389807316232652</v>
      </c>
      <c r="F261">
        <v>9.1957896849566154</v>
      </c>
      <c r="G261">
        <v>4.7009067904724207</v>
      </c>
      <c r="J261">
        <v>0.1249406226048199</v>
      </c>
    </row>
    <row r="262" spans="2:10">
      <c r="B262">
        <v>0.85999999999999754</v>
      </c>
      <c r="C262">
        <v>4.9683641106173146</v>
      </c>
      <c r="D262">
        <v>6.5022547951836609</v>
      </c>
      <c r="E262">
        <v>4.1564654984941143</v>
      </c>
      <c r="F262">
        <v>9.3146757573539336</v>
      </c>
      <c r="G262">
        <v>4.7405201276294537</v>
      </c>
      <c r="J262">
        <v>0.11410347213160348</v>
      </c>
    </row>
    <row r="263" spans="2:10">
      <c r="B263">
        <v>0.86333333333333084</v>
      </c>
      <c r="C263">
        <v>4.9921356398135002</v>
      </c>
      <c r="D263">
        <v>6.5286721853089578</v>
      </c>
      <c r="E263">
        <v>4.1769633881985104</v>
      </c>
      <c r="F263">
        <v>9.3564640099792751</v>
      </c>
      <c r="G263">
        <v>4.717953441159767</v>
      </c>
      <c r="J263">
        <v>0.14022376540539147</v>
      </c>
    </row>
    <row r="264" spans="2:10">
      <c r="B264">
        <v>0.86666666666666414</v>
      </c>
      <c r="C264">
        <v>4.999713534154985</v>
      </c>
      <c r="D264">
        <v>6.5799447205121986</v>
      </c>
      <c r="E264">
        <v>4.1848431087586668</v>
      </c>
      <c r="F264">
        <v>9.3780952124787689</v>
      </c>
      <c r="G264">
        <v>4.7621715979707364</v>
      </c>
      <c r="J264">
        <v>0.43987593164042449</v>
      </c>
    </row>
    <row r="265" spans="2:10">
      <c r="B265">
        <v>0.86999999999999744</v>
      </c>
      <c r="C265">
        <v>5.0142787522074217</v>
      </c>
      <c r="D265">
        <v>6.5780198683888278</v>
      </c>
      <c r="E265">
        <v>4.1933557360289555</v>
      </c>
      <c r="F265">
        <v>9.388374035073678</v>
      </c>
      <c r="G265">
        <v>4.7735935397172282</v>
      </c>
      <c r="J265">
        <v>0.22885571100500468</v>
      </c>
    </row>
    <row r="266" spans="2:10">
      <c r="B266">
        <v>0.87333333333333074</v>
      </c>
      <c r="C266">
        <v>5.03477015379476</v>
      </c>
      <c r="D266">
        <v>6.8186990783754595</v>
      </c>
      <c r="E266">
        <v>4.1984139570080963</v>
      </c>
      <c r="F266">
        <v>9.4940727482411074</v>
      </c>
      <c r="G266">
        <v>4.7788523832252627</v>
      </c>
      <c r="J266">
        <v>0.16266985540867096</v>
      </c>
    </row>
    <row r="267" spans="2:10">
      <c r="B267">
        <v>0.87666666666666404</v>
      </c>
      <c r="C267">
        <v>5.0858403069721874</v>
      </c>
      <c r="D267">
        <v>7.0363026490308869</v>
      </c>
      <c r="E267">
        <v>4.1889562257953337</v>
      </c>
      <c r="F267">
        <v>9.6770304448807725</v>
      </c>
      <c r="G267">
        <v>4.7812358894192295</v>
      </c>
      <c r="J267">
        <v>6.5269695231825603E-2</v>
      </c>
    </row>
    <row r="268" spans="2:10">
      <c r="B268">
        <v>0.87999999999999734</v>
      </c>
      <c r="C268">
        <v>5.1922564126611217</v>
      </c>
      <c r="D268">
        <v>6.9892936263714605</v>
      </c>
      <c r="E268">
        <v>4.3709018043363725</v>
      </c>
      <c r="F268">
        <v>9.9402299131644369</v>
      </c>
      <c r="G268">
        <v>4.7930957157675378</v>
      </c>
      <c r="J268">
        <v>3.1323579375071513E-2</v>
      </c>
    </row>
    <row r="269" spans="2:10">
      <c r="B269">
        <v>0.88333333333333064</v>
      </c>
      <c r="C269">
        <v>5.2506532299065976</v>
      </c>
      <c r="D269">
        <v>7.1580484225812366</v>
      </c>
      <c r="E269">
        <v>4.4544968409935919</v>
      </c>
      <c r="F269">
        <v>10.105653792759549</v>
      </c>
      <c r="G269">
        <v>4.8763802942079142</v>
      </c>
      <c r="J269">
        <v>5.7080736426462955E-2</v>
      </c>
    </row>
    <row r="270" spans="2:10">
      <c r="B270">
        <v>0.88666666666666394</v>
      </c>
      <c r="C270">
        <v>5.3037450170835587</v>
      </c>
      <c r="D270">
        <v>7.148534051678272</v>
      </c>
      <c r="E270">
        <v>4.5712153683716767</v>
      </c>
      <c r="F270">
        <v>10.225892498205255</v>
      </c>
      <c r="G270">
        <v>4.9108892787799787</v>
      </c>
      <c r="J270">
        <v>6.278434971915603E-2</v>
      </c>
    </row>
    <row r="271" spans="2:10">
      <c r="B271">
        <v>0.88999999999999724</v>
      </c>
      <c r="C271">
        <v>5.3104260664773264</v>
      </c>
      <c r="D271">
        <v>7.2093621526147551</v>
      </c>
      <c r="E271">
        <v>4.5771370282527588</v>
      </c>
      <c r="F271">
        <v>10.238037616232377</v>
      </c>
      <c r="G271">
        <v>4.9096363236303242</v>
      </c>
      <c r="J271">
        <v>0.49892361766443238</v>
      </c>
    </row>
    <row r="272" spans="2:10">
      <c r="B272">
        <v>0.89333333333333054</v>
      </c>
      <c r="C272">
        <v>5.3259090997450924</v>
      </c>
      <c r="D272">
        <v>7.2184805745444613</v>
      </c>
      <c r="E272">
        <v>4.5901039468930218</v>
      </c>
      <c r="F272">
        <v>10.28727043742866</v>
      </c>
      <c r="G272">
        <v>4.917643939046652</v>
      </c>
      <c r="J272">
        <v>0.21528942524931277</v>
      </c>
    </row>
    <row r="273" spans="2:10">
      <c r="B273">
        <v>0.89666666666666384</v>
      </c>
      <c r="C273">
        <v>5.3586804367388945</v>
      </c>
      <c r="D273">
        <v>7.338551589071832</v>
      </c>
      <c r="E273">
        <v>4.6154693952297929</v>
      </c>
      <c r="F273">
        <v>10.392446968501877</v>
      </c>
      <c r="G273">
        <v>4.9455820574218263</v>
      </c>
      <c r="J273">
        <v>0.10171490207933093</v>
      </c>
    </row>
    <row r="274" spans="2:10">
      <c r="B274">
        <v>0.89999999999999714</v>
      </c>
      <c r="C274">
        <v>5.3771271419031059</v>
      </c>
      <c r="D274">
        <v>7.3746670170183846</v>
      </c>
      <c r="E274">
        <v>4.7002016391004693</v>
      </c>
      <c r="F274">
        <v>10.403306095542744</v>
      </c>
      <c r="G274">
        <v>4.9667571237213126</v>
      </c>
      <c r="J274">
        <v>0.18070074323084834</v>
      </c>
    </row>
    <row r="275" spans="2:10">
      <c r="B275">
        <v>0.90333333333333043</v>
      </c>
      <c r="C275">
        <v>5.4111366130568364</v>
      </c>
      <c r="D275">
        <v>7.3407513150220476</v>
      </c>
      <c r="E275">
        <v>4.6701114582552643</v>
      </c>
      <c r="F275">
        <v>10.519533969350215</v>
      </c>
      <c r="G275">
        <v>4.9955870303060603</v>
      </c>
      <c r="J275">
        <v>9.8011913159893604E-2</v>
      </c>
    </row>
    <row r="276" spans="2:10">
      <c r="B276">
        <v>0.90666666666666373</v>
      </c>
      <c r="C276">
        <v>5.4910324252015181</v>
      </c>
      <c r="D276">
        <v>7.3424141358094204</v>
      </c>
      <c r="E276">
        <v>4.7783438480048686</v>
      </c>
      <c r="F276">
        <v>10.630847894905648</v>
      </c>
      <c r="G276">
        <v>4.9630265901565354</v>
      </c>
      <c r="J276">
        <v>4.1721001938087379E-2</v>
      </c>
    </row>
    <row r="277" spans="2:10">
      <c r="B277">
        <v>0.90999999999999703</v>
      </c>
      <c r="C277">
        <v>5.5189564324261546</v>
      </c>
      <c r="D277">
        <v>7.3432144540250501</v>
      </c>
      <c r="E277">
        <v>4.806611759340278</v>
      </c>
      <c r="F277">
        <v>10.670029232592556</v>
      </c>
      <c r="G277">
        <v>4.9559304552273105</v>
      </c>
      <c r="J277">
        <v>0.11937159686710132</v>
      </c>
    </row>
    <row r="278" spans="2:10">
      <c r="B278">
        <v>0.91333333333333033</v>
      </c>
      <c r="C278">
        <v>5.6508854661185843</v>
      </c>
      <c r="D278">
        <v>7.405298871493299</v>
      </c>
      <c r="E278">
        <v>4.8510165972173063</v>
      </c>
      <c r="F278">
        <v>10.964070065998921</v>
      </c>
      <c r="G278">
        <v>4.9635190936913745</v>
      </c>
      <c r="J278">
        <v>2.5266108907493694E-2</v>
      </c>
    </row>
    <row r="279" spans="2:10">
      <c r="B279">
        <v>0.91666666666666363</v>
      </c>
      <c r="C279">
        <v>5.703743094794385</v>
      </c>
      <c r="D279">
        <v>7.3901461246887896</v>
      </c>
      <c r="E279">
        <v>4.8668199025833943</v>
      </c>
      <c r="F279">
        <v>11.055133024476937</v>
      </c>
      <c r="G279">
        <v>5.0319290239162955</v>
      </c>
      <c r="J279">
        <v>6.3062483445448292E-2</v>
      </c>
    </row>
    <row r="280" spans="2:10">
      <c r="B280">
        <v>0.91999999999999693</v>
      </c>
      <c r="C280">
        <v>5.8315113412757391</v>
      </c>
      <c r="D280">
        <v>7.4200606699332976</v>
      </c>
      <c r="E280">
        <v>4.9627705512994496</v>
      </c>
      <c r="F280">
        <v>11.260511006482572</v>
      </c>
      <c r="G280">
        <v>5.0413743415779981</v>
      </c>
      <c r="J280">
        <v>2.6088902564846458E-2</v>
      </c>
    </row>
    <row r="281" spans="2:10">
      <c r="B281">
        <v>0.92333333333333023</v>
      </c>
      <c r="C281">
        <v>5.9426755677526737</v>
      </c>
      <c r="D281">
        <v>7.4907055687620723</v>
      </c>
      <c r="E281">
        <v>5.1158856782016917</v>
      </c>
      <c r="F281">
        <v>11.450565030026981</v>
      </c>
      <c r="G281">
        <v>5.1410679771258048</v>
      </c>
      <c r="J281">
        <v>2.9985665703570252E-2</v>
      </c>
    </row>
    <row r="282" spans="2:10">
      <c r="B282">
        <v>0.92666666666666353</v>
      </c>
      <c r="C282">
        <v>6.0257788929523288</v>
      </c>
      <c r="D282">
        <v>7.6004879703847443</v>
      </c>
      <c r="E282">
        <v>5.1924494456600803</v>
      </c>
      <c r="F282">
        <v>11.780706771470307</v>
      </c>
      <c r="G282">
        <v>5.0961924339791107</v>
      </c>
      <c r="J282">
        <v>4.0110709473117047E-2</v>
      </c>
    </row>
    <row r="283" spans="2:10">
      <c r="B283">
        <v>0.92999999999999683</v>
      </c>
      <c r="C283">
        <v>6.0737447366135306</v>
      </c>
      <c r="D283">
        <v>7.7505675427534388</v>
      </c>
      <c r="E283">
        <v>5.2051619443173394</v>
      </c>
      <c r="F283">
        <v>11.790636504044041</v>
      </c>
      <c r="G283">
        <v>5.2033827979366283</v>
      </c>
      <c r="J283">
        <v>6.9493895632853631E-2</v>
      </c>
    </row>
    <row r="284" spans="2:10">
      <c r="B284">
        <v>0.93333333333333013</v>
      </c>
      <c r="C284">
        <v>6.1546699798699231</v>
      </c>
      <c r="D284">
        <v>7.9078793457848597</v>
      </c>
      <c r="E284">
        <v>5.2417911216626205</v>
      </c>
      <c r="F284">
        <v>11.796675498130341</v>
      </c>
      <c r="G284">
        <v>5.4460344362819493</v>
      </c>
      <c r="J284">
        <v>4.1190278820323778E-2</v>
      </c>
    </row>
    <row r="285" spans="2:10">
      <c r="B285">
        <v>0.93666666666666343</v>
      </c>
      <c r="C285">
        <v>6.2434729499180683</v>
      </c>
      <c r="D285">
        <v>7.9763062324563858</v>
      </c>
      <c r="E285">
        <v>5.2946263690203601</v>
      </c>
      <c r="F285">
        <v>12.087441721246815</v>
      </c>
      <c r="G285">
        <v>5.5472181506298384</v>
      </c>
      <c r="J285">
        <v>3.7536282080724799E-2</v>
      </c>
    </row>
    <row r="286" spans="2:10">
      <c r="B286">
        <v>0.93999999999999673</v>
      </c>
      <c r="C286">
        <v>6.4158911211158154</v>
      </c>
      <c r="D286">
        <v>7.9794900334885028</v>
      </c>
      <c r="E286">
        <v>5.3938162499792153</v>
      </c>
      <c r="F286">
        <v>12.471323613040354</v>
      </c>
      <c r="G286">
        <v>5.5760899398941044</v>
      </c>
      <c r="J286">
        <v>1.9332842415491817E-2</v>
      </c>
    </row>
    <row r="287" spans="2:10">
      <c r="B287">
        <v>0.94333333333333003</v>
      </c>
      <c r="C287">
        <v>6.4666503239277553</v>
      </c>
      <c r="D287">
        <v>7.9824864939529201</v>
      </c>
      <c r="E287">
        <v>5.4491326506451827</v>
      </c>
      <c r="F287">
        <v>12.5421592328166</v>
      </c>
      <c r="G287">
        <v>5.5845280162591777</v>
      </c>
      <c r="J287">
        <v>6.5669536727815697E-2</v>
      </c>
    </row>
    <row r="288" spans="2:10">
      <c r="B288">
        <v>0.94666666666666333</v>
      </c>
      <c r="C288">
        <v>6.6697623766395679</v>
      </c>
      <c r="D288">
        <v>8.1525388498958069</v>
      </c>
      <c r="E288">
        <v>5.9630386992427828</v>
      </c>
      <c r="F288">
        <v>12.741213401035449</v>
      </c>
      <c r="G288">
        <v>5.9349483496994555</v>
      </c>
      <c r="J288">
        <v>1.6411302474811099E-2</v>
      </c>
    </row>
    <row r="289" spans="2:10">
      <c r="B289">
        <v>0.94999999999999662</v>
      </c>
      <c r="C289">
        <v>6.7554228990874652</v>
      </c>
      <c r="D289">
        <v>8.3258020570876585</v>
      </c>
      <c r="E289">
        <v>6.0804575642479772</v>
      </c>
      <c r="F289">
        <v>13.148733197428369</v>
      </c>
      <c r="G289">
        <v>5.9114423606363449</v>
      </c>
      <c r="J289">
        <v>3.891329679153923E-2</v>
      </c>
    </row>
    <row r="290" spans="2:10">
      <c r="B290">
        <v>0.95333333333332992</v>
      </c>
      <c r="C290">
        <v>6.9693748242430482</v>
      </c>
      <c r="D290">
        <v>8.4080946393444549</v>
      </c>
      <c r="E290">
        <v>6.6113352355682453</v>
      </c>
      <c r="F290">
        <v>13.378274628086515</v>
      </c>
      <c r="G290">
        <v>6.0843188385994988</v>
      </c>
      <c r="J290">
        <v>1.5579823976388048E-2</v>
      </c>
    </row>
    <row r="291" spans="2:10">
      <c r="B291">
        <v>0.95666666666666322</v>
      </c>
      <c r="C291">
        <v>7.1508005343858621</v>
      </c>
      <c r="D291">
        <v>8.8331298645601954</v>
      </c>
      <c r="E291">
        <v>6.9815997169548289</v>
      </c>
      <c r="F291">
        <v>13.485637814496142</v>
      </c>
      <c r="G291">
        <v>5.8844927269324838</v>
      </c>
      <c r="J291">
        <v>1.8372993170093787E-2</v>
      </c>
    </row>
    <row r="292" spans="2:10">
      <c r="B292">
        <v>0.95999999999999652</v>
      </c>
      <c r="C292">
        <v>7.4026561756840721</v>
      </c>
      <c r="D292">
        <v>8.7743124714275709</v>
      </c>
      <c r="E292">
        <v>7.1242889885213785</v>
      </c>
      <c r="F292">
        <v>13.894514044776509</v>
      </c>
      <c r="G292">
        <v>6.058182292679362</v>
      </c>
      <c r="J292">
        <v>1.3235094978025509E-2</v>
      </c>
    </row>
    <row r="293" spans="2:10">
      <c r="B293">
        <v>0.96333333333332982</v>
      </c>
      <c r="C293">
        <v>7.4768858187116987</v>
      </c>
      <c r="D293">
        <v>8.8838982949766248</v>
      </c>
      <c r="E293">
        <v>7.383956826080051</v>
      </c>
      <c r="F293">
        <v>14.079738666278718</v>
      </c>
      <c r="G293">
        <v>6.2679008206807545</v>
      </c>
      <c r="J293">
        <v>4.4905689928924256E-2</v>
      </c>
    </row>
    <row r="294" spans="2:10">
      <c r="B294">
        <v>0.96666666666666312</v>
      </c>
      <c r="C294">
        <v>7.6046494038660448</v>
      </c>
      <c r="D294">
        <v>8.946515432861446</v>
      </c>
      <c r="E294">
        <v>7.5184457051368776</v>
      </c>
      <c r="F294">
        <v>14.191677480106632</v>
      </c>
      <c r="G294">
        <v>6.2446182180689025</v>
      </c>
      <c r="J294">
        <v>2.6089854392442609E-2</v>
      </c>
    </row>
    <row r="295" spans="2:10">
      <c r="B295">
        <v>0.96999999999999642</v>
      </c>
      <c r="C295">
        <v>7.7048674579124761</v>
      </c>
      <c r="D295">
        <v>9.0596961290417202</v>
      </c>
      <c r="E295">
        <v>7.8057560317312245</v>
      </c>
      <c r="F295">
        <v>14.240605183793654</v>
      </c>
      <c r="G295">
        <v>6.3207546554336815</v>
      </c>
      <c r="J295">
        <v>3.3260806798234108E-2</v>
      </c>
    </row>
    <row r="296" spans="2:10">
      <c r="B296">
        <v>0.97333333333332972</v>
      </c>
      <c r="C296">
        <v>7.9755989225976496</v>
      </c>
      <c r="D296">
        <v>9.0749591261260569</v>
      </c>
      <c r="E296">
        <v>8.0431222383069496</v>
      </c>
      <c r="F296">
        <v>15.02475534493985</v>
      </c>
      <c r="G296">
        <v>6.6445390477151136</v>
      </c>
      <c r="J296">
        <v>1.2312323346713982E-2</v>
      </c>
    </row>
    <row r="297" spans="2:10">
      <c r="B297">
        <v>0.97666666666666302</v>
      </c>
      <c r="C297">
        <v>8.0652116558318347</v>
      </c>
      <c r="D297">
        <v>9.1535886736377847</v>
      </c>
      <c r="E297">
        <v>8.181489987904234</v>
      </c>
      <c r="F297">
        <v>15.12099781083451</v>
      </c>
      <c r="G297">
        <v>6.6104850826195589</v>
      </c>
      <c r="J297">
        <v>3.7197094799266146E-2</v>
      </c>
    </row>
    <row r="298" spans="2:10">
      <c r="B298">
        <v>0.97999999999999632</v>
      </c>
      <c r="C298">
        <v>8.2760140570377771</v>
      </c>
      <c r="D298">
        <v>9.2352989312456817</v>
      </c>
      <c r="E298">
        <v>8.3403770696869337</v>
      </c>
      <c r="F298">
        <v>15.319118366917065</v>
      </c>
      <c r="G298">
        <v>6.5378471473224522</v>
      </c>
      <c r="J298">
        <v>1.581259660356928E-2</v>
      </c>
    </row>
    <row r="299" spans="2:10">
      <c r="B299">
        <v>0.98333333333332962</v>
      </c>
      <c r="C299">
        <v>8.421902563804661</v>
      </c>
      <c r="D299">
        <v>9.7309906874155949</v>
      </c>
      <c r="E299">
        <v>8.2707253029035463</v>
      </c>
      <c r="F299">
        <v>16.548784049928486</v>
      </c>
      <c r="G299">
        <v>7.0655094006622763</v>
      </c>
      <c r="J299">
        <v>2.2848498536349328E-2</v>
      </c>
    </row>
    <row r="300" spans="2:10">
      <c r="B300">
        <v>0.98666666666666292</v>
      </c>
      <c r="C300">
        <v>8.6622674245179123</v>
      </c>
      <c r="D300">
        <v>9.7715198252880384</v>
      </c>
      <c r="E300">
        <v>8.3910637002677468</v>
      </c>
      <c r="F300">
        <v>17.37857053992435</v>
      </c>
      <c r="G300">
        <v>7.4488971076131953</v>
      </c>
      <c r="J300">
        <v>1.3867806315124855E-2</v>
      </c>
    </row>
    <row r="301" spans="2:10">
      <c r="B301">
        <v>0.98999999999999622</v>
      </c>
      <c r="C301">
        <v>9.0449480211265492</v>
      </c>
      <c r="D301">
        <v>10.100814595152226</v>
      </c>
      <c r="E301">
        <v>8.8724034294113672</v>
      </c>
      <c r="F301">
        <v>17.934376708486813</v>
      </c>
      <c r="G301">
        <v>8.8296640833451239</v>
      </c>
      <c r="J301">
        <v>8.7104843121750854E-3</v>
      </c>
    </row>
    <row r="302" spans="2:10">
      <c r="B302">
        <v>0.99333333333332952</v>
      </c>
      <c r="C302">
        <v>9.5739276533636719</v>
      </c>
      <c r="D302">
        <v>10.103009444138637</v>
      </c>
      <c r="E302">
        <v>9.3264397870993854</v>
      </c>
      <c r="F302">
        <v>19.145373426181997</v>
      </c>
      <c r="G302">
        <v>8.8344001641249275</v>
      </c>
      <c r="J302">
        <v>6.3014398479507407E-3</v>
      </c>
    </row>
    <row r="303" spans="2:10">
      <c r="B303">
        <v>0.99666666666666281</v>
      </c>
      <c r="C303">
        <v>10.311566398659695</v>
      </c>
      <c r="D303">
        <v>10.065331952169352</v>
      </c>
      <c r="E303">
        <v>10.35528635348896</v>
      </c>
      <c r="F303">
        <v>19.795991490048184</v>
      </c>
      <c r="G303">
        <v>8.1388493000628337</v>
      </c>
      <c r="J303">
        <v>4.5189238696994281E-3</v>
      </c>
    </row>
  </sheetData>
  <mergeCells count="4">
    <mergeCell ref="C3:G3"/>
    <mergeCell ref="C2:G2"/>
    <mergeCell ref="K3:O3"/>
    <mergeCell ref="I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1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:U101"/>
    </sheetView>
  </sheetViews>
  <sheetFormatPr defaultRowHeight="15.75"/>
  <sheetData>
    <row r="1" spans="2:21">
      <c r="B1" s="177" t="s">
        <v>101</v>
      </c>
      <c r="C1" s="177"/>
      <c r="D1" s="177"/>
      <c r="E1" s="177"/>
      <c r="F1" s="177" t="s">
        <v>102</v>
      </c>
      <c r="G1" s="177"/>
      <c r="H1" s="177"/>
      <c r="I1" s="177"/>
      <c r="J1" s="177" t="s">
        <v>103</v>
      </c>
      <c r="K1" s="177"/>
      <c r="L1" s="177"/>
      <c r="M1" s="177"/>
      <c r="N1" s="177" t="s">
        <v>105</v>
      </c>
      <c r="O1" s="177"/>
      <c r="P1" s="177"/>
      <c r="Q1" s="177"/>
      <c r="R1" s="177" t="s">
        <v>104</v>
      </c>
      <c r="S1" s="177"/>
      <c r="T1" s="177"/>
      <c r="U1" s="177"/>
    </row>
    <row r="2" spans="2:21">
      <c r="B2" s="5" t="s">
        <v>0</v>
      </c>
      <c r="C2">
        <v>2</v>
      </c>
      <c r="D2">
        <v>3</v>
      </c>
      <c r="E2">
        <v>4</v>
      </c>
      <c r="F2" s="5" t="s">
        <v>0</v>
      </c>
      <c r="G2">
        <v>2</v>
      </c>
      <c r="H2">
        <v>3</v>
      </c>
      <c r="I2">
        <v>4</v>
      </c>
      <c r="J2" s="5" t="s">
        <v>0</v>
      </c>
      <c r="K2">
        <v>2</v>
      </c>
      <c r="L2">
        <v>3</v>
      </c>
      <c r="M2">
        <v>4</v>
      </c>
      <c r="N2" s="5" t="s">
        <v>0</v>
      </c>
      <c r="O2">
        <v>2</v>
      </c>
      <c r="P2">
        <v>3</v>
      </c>
      <c r="Q2">
        <v>4</v>
      </c>
      <c r="R2" s="5" t="s">
        <v>0</v>
      </c>
      <c r="S2">
        <v>2</v>
      </c>
      <c r="T2">
        <v>3</v>
      </c>
      <c r="U2">
        <v>4</v>
      </c>
    </row>
    <row r="3" spans="2:21">
      <c r="B3">
        <v>0</v>
      </c>
      <c r="C3">
        <v>2.1751824472266597E-2</v>
      </c>
      <c r="D3">
        <v>2.4594823556879076E-2</v>
      </c>
      <c r="E3">
        <v>2.3377885261188568E-2</v>
      </c>
      <c r="F3">
        <v>0</v>
      </c>
      <c r="G3">
        <v>6.4058246918400175E-2</v>
      </c>
      <c r="H3">
        <v>3.3034516963940025E-2</v>
      </c>
      <c r="I3">
        <v>2.4697353208406089E-2</v>
      </c>
      <c r="J3">
        <v>0</v>
      </c>
      <c r="K3">
        <v>2.9836773240754749E-4</v>
      </c>
      <c r="L3">
        <v>6.4755464712945767E-3</v>
      </c>
      <c r="M3">
        <v>1.5787557606940936E-2</v>
      </c>
      <c r="N3">
        <v>0</v>
      </c>
      <c r="O3">
        <v>2.8311099174752542E-2</v>
      </c>
      <c r="P3">
        <v>1.9724297363017323E-2</v>
      </c>
      <c r="Q3">
        <v>1.5963406816014068E-2</v>
      </c>
      <c r="R3">
        <v>0</v>
      </c>
      <c r="S3">
        <v>1.7894168275431695E-3</v>
      </c>
      <c r="T3">
        <v>6.5042956097321842E-3</v>
      </c>
      <c r="U3">
        <v>9.1224708181476075E-3</v>
      </c>
    </row>
    <row r="4" spans="2:21">
      <c r="B4">
        <v>0.10101010101010101</v>
      </c>
      <c r="C4">
        <v>3.8000672461241239E-2</v>
      </c>
      <c r="D4">
        <v>3.2907667531050434E-2</v>
      </c>
      <c r="E4">
        <v>2.8193371458552694E-2</v>
      </c>
      <c r="F4">
        <v>0.10101010101010101</v>
      </c>
      <c r="G4">
        <v>6.8276908508417028E-2</v>
      </c>
      <c r="H4">
        <v>3.6254654212658416E-2</v>
      </c>
      <c r="I4">
        <v>2.7194146391247891E-2</v>
      </c>
      <c r="J4">
        <v>0.10101010101010101</v>
      </c>
      <c r="K4">
        <v>1.1312239023279652E-3</v>
      </c>
      <c r="L4">
        <v>1.1446269634037085E-2</v>
      </c>
      <c r="M4">
        <v>2.1913131882217052E-2</v>
      </c>
      <c r="N4">
        <v>0.10101010101010101</v>
      </c>
      <c r="O4">
        <v>3.4742703426567073E-2</v>
      </c>
      <c r="P4">
        <v>2.2500997604753659E-2</v>
      </c>
      <c r="Q4">
        <v>1.7340186512273818E-2</v>
      </c>
      <c r="R4">
        <v>0.10101010101010101</v>
      </c>
      <c r="S4">
        <v>4.4779048975323518E-3</v>
      </c>
      <c r="T4">
        <v>1.0578738894918322E-2</v>
      </c>
      <c r="U4">
        <v>1.2835047615894159E-2</v>
      </c>
    </row>
    <row r="5" spans="2:21">
      <c r="B5">
        <v>0.20202020202020202</v>
      </c>
      <c r="C5">
        <v>6.0184777619884028E-2</v>
      </c>
      <c r="D5">
        <v>4.2287210510747041E-2</v>
      </c>
      <c r="E5">
        <v>3.3394896626604963E-2</v>
      </c>
      <c r="F5">
        <v>0.20202020202020202</v>
      </c>
      <c r="G5">
        <v>7.0379125321848299E-2</v>
      </c>
      <c r="H5">
        <v>3.9539594008861763E-2</v>
      </c>
      <c r="I5">
        <v>2.980915720435847E-2</v>
      </c>
      <c r="J5">
        <v>0.20202020202020202</v>
      </c>
      <c r="K5">
        <v>3.7085270372638102E-3</v>
      </c>
      <c r="L5">
        <v>1.9149239535248393E-2</v>
      </c>
      <c r="M5">
        <v>2.9618100315269118E-2</v>
      </c>
      <c r="N5">
        <v>0.20202020202020202</v>
      </c>
      <c r="O5">
        <v>4.1616318990714003E-2</v>
      </c>
      <c r="P5">
        <v>2.5357222690449002E-2</v>
      </c>
      <c r="Q5">
        <v>1.8743739384724845E-2</v>
      </c>
      <c r="R5">
        <v>0.20202020202020202</v>
      </c>
      <c r="S5">
        <v>1.0015664299332394E-2</v>
      </c>
      <c r="T5">
        <v>1.6381360559889473E-2</v>
      </c>
      <c r="U5">
        <v>1.7528170591412456E-2</v>
      </c>
    </row>
    <row r="6" spans="2:21">
      <c r="B6">
        <v>0.30303030303030304</v>
      </c>
      <c r="C6">
        <v>8.6756617402028821E-2</v>
      </c>
      <c r="D6">
        <v>5.2304341363898776E-2</v>
      </c>
      <c r="E6">
        <v>3.8899458089414765E-2</v>
      </c>
      <c r="F6">
        <v>0.30303030303030304</v>
      </c>
      <c r="G6">
        <v>7.094793391795734E-2</v>
      </c>
      <c r="H6">
        <v>4.2940144628122547E-2</v>
      </c>
      <c r="I6">
        <v>3.2548033653594287E-2</v>
      </c>
      <c r="J6">
        <v>0.30303030303030304</v>
      </c>
      <c r="K6">
        <v>1.0416079415582339E-2</v>
      </c>
      <c r="L6">
        <v>3.0384224471905703E-2</v>
      </c>
      <c r="M6">
        <v>3.8998105636870631E-2</v>
      </c>
      <c r="N6">
        <v>0.30303030303030304</v>
      </c>
      <c r="O6">
        <v>4.8697899876673653E-2</v>
      </c>
      <c r="P6">
        <v>2.8242625795225493E-2</v>
      </c>
      <c r="Q6">
        <v>2.0165578019768496E-2</v>
      </c>
      <c r="R6">
        <v>0.30303030303030304</v>
      </c>
      <c r="S6">
        <v>2.0098330996116562E-2</v>
      </c>
      <c r="T6">
        <v>2.4182052868761052E-2</v>
      </c>
      <c r="U6">
        <v>2.3261650930459316E-2</v>
      </c>
    </row>
    <row r="7" spans="2:21">
      <c r="B7">
        <v>0.40404040404040403</v>
      </c>
      <c r="C7">
        <v>0.11441911963312873</v>
      </c>
      <c r="D7">
        <v>6.2441006726757724E-2</v>
      </c>
      <c r="E7">
        <v>4.4620451571248734E-2</v>
      </c>
      <c r="F7">
        <v>0.40404040404040403</v>
      </c>
      <c r="G7">
        <v>7.1075472052348834E-2</v>
      </c>
      <c r="H7">
        <v>4.6524020538356053E-2</v>
      </c>
      <c r="I7">
        <v>3.5416779818832234E-2</v>
      </c>
      <c r="J7">
        <v>0.40404040404040403</v>
      </c>
      <c r="K7">
        <v>2.5340403764223456E-2</v>
      </c>
      <c r="L7">
        <v>4.5787566565088152E-2</v>
      </c>
      <c r="M7">
        <v>5.006071660034881E-2</v>
      </c>
      <c r="N7">
        <v>0.40404040404040403</v>
      </c>
      <c r="O7">
        <v>5.5714492428163016E-2</v>
      </c>
      <c r="P7">
        <v>3.11073540313071E-2</v>
      </c>
      <c r="Q7">
        <v>2.1598303860152494E-2</v>
      </c>
      <c r="R7">
        <v>0.40404040404040403</v>
      </c>
      <c r="S7">
        <v>3.6398641757575956E-2</v>
      </c>
      <c r="T7">
        <v>3.4100486846631341E-2</v>
      </c>
      <c r="U7">
        <v>3.0027825835082695E-2</v>
      </c>
    </row>
    <row r="8" spans="2:21">
      <c r="B8">
        <v>0.50505050505050508</v>
      </c>
      <c r="C8">
        <v>0.13907991073955961</v>
      </c>
      <c r="D8">
        <v>7.2190441398872096E-2</v>
      </c>
      <c r="E8">
        <v>5.048196958490573E-2</v>
      </c>
      <c r="F8">
        <v>0.50505050505050508</v>
      </c>
      <c r="G8">
        <v>7.2080692219629483E-2</v>
      </c>
      <c r="H8">
        <v>5.0352951309754798E-2</v>
      </c>
      <c r="I8">
        <v>3.8417090736426109E-2</v>
      </c>
      <c r="J8">
        <v>0.50505050505050508</v>
      </c>
      <c r="K8">
        <v>5.3784464446358954E-2</v>
      </c>
      <c r="L8">
        <v>6.5622054865554669E-2</v>
      </c>
      <c r="M8">
        <v>6.2701867755507332E-2</v>
      </c>
      <c r="N8">
        <v>0.50505050505050508</v>
      </c>
      <c r="O8">
        <v>6.2401012886522444E-2</v>
      </c>
      <c r="P8">
        <v>3.3897500864419977E-2</v>
      </c>
      <c r="Q8">
        <v>2.3034096731670957E-2</v>
      </c>
      <c r="R8">
        <v>0.50505050505050508</v>
      </c>
      <c r="S8">
        <v>5.9654939982872322E-2</v>
      </c>
      <c r="T8">
        <v>4.6046342792030376E-2</v>
      </c>
      <c r="U8">
        <v>3.7759147932178591E-2</v>
      </c>
    </row>
    <row r="9" spans="2:21">
      <c r="B9">
        <v>0.60606060606060608</v>
      </c>
      <c r="C9">
        <v>0.1574180725142629</v>
      </c>
      <c r="D9">
        <v>8.1161482197008902E-2</v>
      </c>
      <c r="E9">
        <v>5.6426200323974579E-2</v>
      </c>
      <c r="F9">
        <v>0.60606060606060608</v>
      </c>
      <c r="G9">
        <v>7.5223283972455521E-2</v>
      </c>
      <c r="H9">
        <v>5.4484307427437831E-2</v>
      </c>
      <c r="I9">
        <v>4.155208427773259E-2</v>
      </c>
      <c r="J9">
        <v>0.60606060606060608</v>
      </c>
      <c r="K9">
        <v>0.10006035535565339</v>
      </c>
      <c r="L9">
        <v>8.9624160212293705E-2</v>
      </c>
      <c r="M9">
        <v>7.6687026967651353E-2</v>
      </c>
      <c r="N9">
        <v>0.60606060606060608</v>
      </c>
      <c r="O9">
        <v>6.8497833104112033E-2</v>
      </c>
      <c r="P9">
        <v>3.656284728790913E-2</v>
      </c>
      <c r="Q9">
        <v>2.4465570476330783E-2</v>
      </c>
      <c r="R9">
        <v>0.60606060606060608</v>
      </c>
      <c r="S9">
        <v>8.9108107438643933E-2</v>
      </c>
      <c r="T9">
        <v>5.9686495034391156E-2</v>
      </c>
      <c r="U9">
        <v>4.6318605706377289E-2</v>
      </c>
    </row>
    <row r="10" spans="2:21">
      <c r="B10">
        <v>0.70707070707070707</v>
      </c>
      <c r="C10">
        <v>0.16819246413918335</v>
      </c>
      <c r="D10">
        <v>8.9162437192936983E-2</v>
      </c>
      <c r="E10">
        <v>6.2421898122266423E-2</v>
      </c>
      <c r="F10">
        <v>0.70707070707070707</v>
      </c>
      <c r="G10">
        <v>8.1361420196633116E-2</v>
      </c>
      <c r="H10">
        <v>5.8944098636160097E-2</v>
      </c>
      <c r="I10">
        <v>4.4816899632714471E-2</v>
      </c>
      <c r="J10">
        <v>0.70707070707070707</v>
      </c>
      <c r="K10">
        <v>0.16437051429319996</v>
      </c>
      <c r="L10">
        <v>0.11689215021158364</v>
      </c>
      <c r="M10">
        <v>9.1678087707740163E-2</v>
      </c>
      <c r="N10">
        <v>0.70707070707070707</v>
      </c>
      <c r="O10">
        <v>7.3814249428828929E-2</v>
      </c>
      <c r="P10">
        <v>3.9063582553870345E-2</v>
      </c>
      <c r="Q10">
        <v>2.5888005184593547E-2</v>
      </c>
      <c r="R10">
        <v>0.70707070707070707</v>
      </c>
      <c r="S10">
        <v>0.12230852050371756</v>
      </c>
      <c r="T10">
        <v>7.4497915872828488E-2</v>
      </c>
      <c r="U10">
        <v>5.5523344580818805E-2</v>
      </c>
    </row>
    <row r="11" spans="2:21">
      <c r="B11">
        <v>0.80808080808080807</v>
      </c>
      <c r="C11">
        <v>0.17252897690098706</v>
      </c>
      <c r="D11">
        <v>9.6245368619916061E-2</v>
      </c>
      <c r="E11">
        <v>6.8462614216826645E-2</v>
      </c>
      <c r="F11">
        <v>0.80808080808080807</v>
      </c>
      <c r="G11">
        <v>9.074960917131368E-2</v>
      </c>
      <c r="H11">
        <v>6.3734884400173414E-2</v>
      </c>
      <c r="I11">
        <v>4.8208335626539027E-2</v>
      </c>
      <c r="J11">
        <v>0.80808080808080807</v>
      </c>
      <c r="K11">
        <v>0.24044247583695955</v>
      </c>
      <c r="L11">
        <v>0.14597090613433375</v>
      </c>
      <c r="M11">
        <v>0.10724086024318942</v>
      </c>
      <c r="N11">
        <v>0.80808080808080807</v>
      </c>
      <c r="O11">
        <v>7.8220289847801827E-2</v>
      </c>
      <c r="P11">
        <v>4.13721502087218E-2</v>
      </c>
      <c r="Q11">
        <v>2.7294722064985816E-2</v>
      </c>
      <c r="R11">
        <v>0.80808080808080807</v>
      </c>
      <c r="S11">
        <v>0.15583173311354986</v>
      </c>
      <c r="T11">
        <v>8.9821877917527479E-2</v>
      </c>
      <c r="U11">
        <v>6.5166639486032102E-2</v>
      </c>
    </row>
    <row r="12" spans="2:21">
      <c r="B12">
        <v>0.90909090909090906</v>
      </c>
      <c r="C12">
        <v>0.17319168568106205</v>
      </c>
      <c r="D12">
        <v>0.10268297893984643</v>
      </c>
      <c r="E12">
        <v>7.4570195144724349E-2</v>
      </c>
      <c r="F12">
        <v>0.90909090909090906</v>
      </c>
      <c r="G12">
        <v>0.10294082197905986</v>
      </c>
      <c r="H12">
        <v>6.8816664958102944E-2</v>
      </c>
      <c r="I12">
        <v>5.1716307077610303E-2</v>
      </c>
      <c r="J12">
        <v>0.90909090909090906</v>
      </c>
      <c r="K12">
        <v>0.3165651987502941</v>
      </c>
      <c r="L12">
        <v>0.1750547326991424</v>
      </c>
      <c r="M12">
        <v>0.12288332953940327</v>
      </c>
      <c r="N12">
        <v>0.90909090909090906</v>
      </c>
      <c r="O12">
        <v>8.1670779013169936E-2</v>
      </c>
      <c r="P12">
        <v>4.3462875342054216E-2</v>
      </c>
      <c r="Q12">
        <v>2.8684508295071826E-2</v>
      </c>
      <c r="R12">
        <v>0.90909090909090906</v>
      </c>
      <c r="S12">
        <v>0.18648815509797129</v>
      </c>
      <c r="T12">
        <v>0.10501648936759746</v>
      </c>
      <c r="U12">
        <v>7.5033172565348069E-2</v>
      </c>
    </row>
    <row r="13" spans="2:21">
      <c r="B13">
        <v>1.0101010101010102</v>
      </c>
      <c r="C13">
        <v>0.17337031272885126</v>
      </c>
      <c r="D13">
        <v>0.10890199587094354</v>
      </c>
      <c r="E13">
        <v>8.0784738493380789E-2</v>
      </c>
      <c r="F13">
        <v>1.0101010101010102</v>
      </c>
      <c r="G13">
        <v>0.11690861629805509</v>
      </c>
      <c r="H13">
        <v>7.4129013315773748E-2</v>
      </c>
      <c r="I13">
        <v>5.5330044771060884E-2</v>
      </c>
      <c r="J13">
        <v>1.0101010101010102</v>
      </c>
      <c r="K13">
        <v>0.37989142593301112</v>
      </c>
      <c r="L13">
        <v>0.20231209472119141</v>
      </c>
      <c r="M13">
        <v>0.1381187967150847</v>
      </c>
      <c r="N13">
        <v>1.0101010101010102</v>
      </c>
      <c r="O13">
        <v>8.4192336896361825E-2</v>
      </c>
      <c r="P13">
        <v>4.5328452366401747E-2</v>
      </c>
      <c r="Q13">
        <v>3.005426978464339E-2</v>
      </c>
      <c r="R13">
        <v>1.0101010101010102</v>
      </c>
      <c r="S13">
        <v>0.21227835651126858</v>
      </c>
      <c r="T13">
        <v>0.11954374912666305</v>
      </c>
      <c r="U13">
        <v>8.4952908120377257E-2</v>
      </c>
    </row>
    <row r="14" spans="2:21">
      <c r="B14">
        <v>1.1111111111111112</v>
      </c>
      <c r="C14">
        <v>0.17566211529403589</v>
      </c>
      <c r="D14">
        <v>0.11537366885349495</v>
      </c>
      <c r="E14">
        <v>8.7152180010414554E-2</v>
      </c>
      <c r="F14">
        <v>1.1111111111111112</v>
      </c>
      <c r="G14">
        <v>0.13130212419887313</v>
      </c>
      <c r="H14">
        <v>7.959244578758437E-2</v>
      </c>
      <c r="I14">
        <v>5.9033518503908325E-2</v>
      </c>
      <c r="J14">
        <v>1.1111111111111112</v>
      </c>
      <c r="K14">
        <v>0.42183022745490856</v>
      </c>
      <c r="L14">
        <v>0.22622128623104351</v>
      </c>
      <c r="M14">
        <v>0.15247646951999588</v>
      </c>
      <c r="N14">
        <v>1.1111111111111112</v>
      </c>
      <c r="O14">
        <v>8.5880734738386422E-2</v>
      </c>
      <c r="P14">
        <v>4.6971546015762408E-2</v>
      </c>
      <c r="Q14">
        <v>3.1403553895380451E-2</v>
      </c>
      <c r="R14">
        <v>1.1111111111111112</v>
      </c>
      <c r="S14">
        <v>0.23262651170252382</v>
      </c>
      <c r="T14">
        <v>0.13307819154091177</v>
      </c>
      <c r="U14">
        <v>9.4784256277947773E-2</v>
      </c>
    </row>
    <row r="15" spans="2:21">
      <c r="B15">
        <v>1.2121212121212122</v>
      </c>
      <c r="C15">
        <v>0.18165725012152448</v>
      </c>
      <c r="D15">
        <v>0.12253034661144653</v>
      </c>
      <c r="E15">
        <v>9.3716034342121959E-2</v>
      </c>
      <c r="F15">
        <v>1.2121212121212122</v>
      </c>
      <c r="G15">
        <v>0.14471788355999049</v>
      </c>
      <c r="H15">
        <v>8.511274179291678E-2</v>
      </c>
      <c r="I15">
        <v>6.280957380992315E-2</v>
      </c>
      <c r="J15">
        <v>1.2121212121212122</v>
      </c>
      <c r="K15">
        <v>0.44131188898855489</v>
      </c>
      <c r="L15">
        <v>0.24578092409723121</v>
      </c>
      <c r="M15">
        <v>0.16557144443777499</v>
      </c>
      <c r="N15">
        <v>1.2121212121212122</v>
      </c>
      <c r="O15">
        <v>8.6880715029140784E-2</v>
      </c>
      <c r="P15">
        <v>4.8408170868006029E-2</v>
      </c>
      <c r="Q15">
        <v>3.2734249238877501E-2</v>
      </c>
      <c r="R15">
        <v>1.2121212121212122</v>
      </c>
      <c r="S15">
        <v>0.2480878390948465</v>
      </c>
      <c r="T15">
        <v>0.14554055560077062</v>
      </c>
      <c r="U15">
        <v>0.10446052485264128</v>
      </c>
    </row>
    <row r="16" spans="2:21">
      <c r="B16">
        <v>1.3131313131313131</v>
      </c>
      <c r="C16">
        <v>0.19191596864230204</v>
      </c>
      <c r="D16">
        <v>0.13066047575060954</v>
      </c>
      <c r="E16">
        <v>0.10050060063248323</v>
      </c>
      <c r="F16">
        <v>1.3131313131313131</v>
      </c>
      <c r="G16">
        <v>0.15607529570439257</v>
      </c>
      <c r="H16">
        <v>9.0605596380555584E-2</v>
      </c>
      <c r="I16">
        <v>6.6641134181633518E-2</v>
      </c>
      <c r="J16">
        <v>1.3131313131313131</v>
      </c>
      <c r="K16">
        <v>0.44393397227948722</v>
      </c>
      <c r="L16">
        <v>0.26062556380840229</v>
      </c>
      <c r="M16">
        <v>0.17711236438927003</v>
      </c>
      <c r="N16">
        <v>1.3131313131313131</v>
      </c>
      <c r="O16">
        <v>8.7347084430243527E-2</v>
      </c>
      <c r="P16">
        <v>4.9659272913417915E-2</v>
      </c>
      <c r="Q16">
        <v>3.4049118816439239E-2</v>
      </c>
      <c r="R16">
        <v>1.3131313131313131</v>
      </c>
      <c r="S16">
        <v>0.25982647889146476</v>
      </c>
      <c r="T16">
        <v>0.15706484725183925</v>
      </c>
      <c r="U16">
        <v>0.11395967081717272</v>
      </c>
    </row>
    <row r="17" spans="2:21">
      <c r="B17">
        <v>1.4141414141414141</v>
      </c>
      <c r="C17">
        <v>0.20616276864846994</v>
      </c>
      <c r="D17">
        <v>0.13987608370061436</v>
      </c>
      <c r="E17">
        <v>0.10750466748687147</v>
      </c>
      <c r="F17">
        <v>1.4141414141414141</v>
      </c>
      <c r="G17">
        <v>0.16479803493159972</v>
      </c>
      <c r="H17">
        <v>9.5997107509220081E-2</v>
      </c>
      <c r="I17">
        <v>7.0510104725185749E-2</v>
      </c>
      <c r="J17">
        <v>1.4141414141414141</v>
      </c>
      <c r="K17">
        <v>0.43782820343336148</v>
      </c>
      <c r="L17">
        <v>0.2709316324819705</v>
      </c>
      <c r="M17">
        <v>0.18691763562930455</v>
      </c>
      <c r="N17">
        <v>1.4141414141414141</v>
      </c>
      <c r="O17">
        <v>8.7443408849215032E-2</v>
      </c>
      <c r="P17">
        <v>5.0758570138356746E-2</v>
      </c>
      <c r="Q17">
        <v>3.5352578857762787E-2</v>
      </c>
      <c r="R17">
        <v>1.4141414141414141</v>
      </c>
      <c r="S17">
        <v>0.26926781748050488</v>
      </c>
      <c r="T17">
        <v>0.16797537603404647</v>
      </c>
      <c r="U17">
        <v>0.12330381426669522</v>
      </c>
    </row>
    <row r="18" spans="2:21">
      <c r="B18">
        <v>1.5151515151515151</v>
      </c>
      <c r="C18">
        <v>0.22348335398447294</v>
      </c>
      <c r="D18">
        <v>0.15008171614610391</v>
      </c>
      <c r="E18">
        <v>0.11469321373830688</v>
      </c>
      <c r="F18">
        <v>1.5151515151515151</v>
      </c>
      <c r="G18">
        <v>0.17091246581481592</v>
      </c>
      <c r="H18">
        <v>0.10124305669035202</v>
      </c>
      <c r="I18">
        <v>7.4397939576148944E-2</v>
      </c>
      <c r="J18">
        <v>1.5151515151515151</v>
      </c>
      <c r="K18">
        <v>0.42884425233723844</v>
      </c>
      <c r="L18">
        <v>0.27724427481872649</v>
      </c>
      <c r="M18">
        <v>0.19491591334296107</v>
      </c>
      <c r="N18">
        <v>1.5151515151515151</v>
      </c>
      <c r="O18">
        <v>8.731747361400391E-2</v>
      </c>
      <c r="P18">
        <v>5.1742724889693788E-2</v>
      </c>
      <c r="Q18">
        <v>3.6647017048323863E-2</v>
      </c>
      <c r="R18">
        <v>1.5151515151515151</v>
      </c>
      <c r="S18">
        <v>0.27781677494567031</v>
      </c>
      <c r="T18">
        <v>0.17864537329398786</v>
      </c>
      <c r="U18">
        <v>0.1325094483159307</v>
      </c>
    </row>
    <row r="19" spans="2:21">
      <c r="B19">
        <v>1.6161616161616161</v>
      </c>
      <c r="C19">
        <v>0.24255024172044257</v>
      </c>
      <c r="D19">
        <v>0.16101420530002508</v>
      </c>
      <c r="E19">
        <v>0.12199465821652729</v>
      </c>
      <c r="F19">
        <v>1.6161616161616161</v>
      </c>
      <c r="G19">
        <v>0.17493468220108174</v>
      </c>
      <c r="H19">
        <v>0.10632165975612433</v>
      </c>
      <c r="I19">
        <v>7.828869974649201E-2</v>
      </c>
      <c r="J19">
        <v>1.6161616161616161</v>
      </c>
      <c r="K19">
        <v>0.41842382463703742</v>
      </c>
      <c r="L19">
        <v>0.28030228048722877</v>
      </c>
      <c r="M19">
        <v>0.20112697460839846</v>
      </c>
      <c r="N19">
        <v>1.6161616161616161</v>
      </c>
      <c r="O19">
        <v>8.7103652470565507E-2</v>
      </c>
      <c r="P19">
        <v>5.2653876268911062E-2</v>
      </c>
      <c r="Q19">
        <v>3.7941231240518077E-2</v>
      </c>
      <c r="R19">
        <v>1.6161616161616161</v>
      </c>
      <c r="S19">
        <v>0.28673574315398892</v>
      </c>
      <c r="T19">
        <v>0.18942707149290927</v>
      </c>
      <c r="U19">
        <v>0.14158734336646575</v>
      </c>
    </row>
    <row r="20" spans="2:21">
      <c r="B20">
        <v>1.7171717171717171</v>
      </c>
      <c r="C20">
        <v>0.26185735437648067</v>
      </c>
      <c r="D20">
        <v>0.17228133927929232</v>
      </c>
      <c r="E20">
        <v>0.12930755934042065</v>
      </c>
      <c r="F20">
        <v>1.7171717171717171</v>
      </c>
      <c r="G20">
        <v>0.17769087703141953</v>
      </c>
      <c r="H20">
        <v>0.11123597743029369</v>
      </c>
      <c r="I20">
        <v>8.2168304570638159E-2</v>
      </c>
      <c r="J20">
        <v>1.7171717171717171</v>
      </c>
      <c r="K20">
        <v>0.4053077514786379</v>
      </c>
      <c r="L20">
        <v>0.28083449076915773</v>
      </c>
      <c r="M20">
        <v>0.20564237559340068</v>
      </c>
      <c r="N20">
        <v>1.7171717171717171</v>
      </c>
      <c r="O20">
        <v>8.6905344123893474E-2</v>
      </c>
      <c r="P20">
        <v>5.3535967212341919E-2</v>
      </c>
      <c r="Q20">
        <v>3.9240597209844248E-2</v>
      </c>
      <c r="R20">
        <v>1.7171717171717171</v>
      </c>
      <c r="S20">
        <v>0.29710835884065157</v>
      </c>
      <c r="T20">
        <v>0.20050353707696894</v>
      </c>
      <c r="U20">
        <v>0.15049428912401833</v>
      </c>
    </row>
    <row r="21" spans="2:21">
      <c r="B21">
        <v>1.8181818181818181</v>
      </c>
      <c r="C21">
        <v>0.27990308622599908</v>
      </c>
      <c r="D21">
        <v>0.18342048182003048</v>
      </c>
      <c r="E21">
        <v>0.13650417089943417</v>
      </c>
      <c r="F21">
        <v>1.8181818181818181</v>
      </c>
      <c r="G21">
        <v>0.18004952542932676</v>
      </c>
      <c r="H21">
        <v>0.11600861483071578</v>
      </c>
      <c r="I21">
        <v>8.6022425775895722E-2</v>
      </c>
      <c r="J21">
        <v>1.8181818181818181</v>
      </c>
      <c r="K21">
        <v>0.38880268339233692</v>
      </c>
      <c r="L21">
        <v>0.27947255508999908</v>
      </c>
      <c r="M21">
        <v>0.20859223155663312</v>
      </c>
      <c r="N21">
        <v>1.8181818181818181</v>
      </c>
      <c r="O21">
        <v>8.6812962971819563E-2</v>
      </c>
      <c r="P21">
        <v>5.4432409222976749E-2</v>
      </c>
      <c r="Q21">
        <v>4.0552865372237436E-2</v>
      </c>
      <c r="R21">
        <v>1.8181818181818181</v>
      </c>
      <c r="S21">
        <v>0.30973442114767696</v>
      </c>
      <c r="T21">
        <v>0.21182368793041836</v>
      </c>
      <c r="U21">
        <v>0.15911430016919095</v>
      </c>
    </row>
    <row r="22" spans="2:21">
      <c r="B22">
        <v>1.9191919191919191</v>
      </c>
      <c r="C22">
        <v>0.2954241732761918</v>
      </c>
      <c r="D22">
        <v>0.19396398718266908</v>
      </c>
      <c r="E22">
        <v>0.14344273458671883</v>
      </c>
      <c r="F22">
        <v>1.9191919191919191</v>
      </c>
      <c r="G22">
        <v>0.18271342619732972</v>
      </c>
      <c r="H22">
        <v>0.12067274904909762</v>
      </c>
      <c r="I22">
        <v>8.9834422612065548E-2</v>
      </c>
      <c r="J22">
        <v>1.9191919191919191</v>
      </c>
      <c r="K22">
        <v>0.37041364011790062</v>
      </c>
      <c r="L22">
        <v>0.27669576706963961</v>
      </c>
      <c r="M22">
        <v>0.210116773346265</v>
      </c>
      <c r="N22">
        <v>1.9191919191919191</v>
      </c>
      <c r="O22">
        <v>8.690455275374763E-2</v>
      </c>
      <c r="P22">
        <v>5.5386888349639361E-2</v>
      </c>
      <c r="Q22">
        <v>4.1884979311627567E-2</v>
      </c>
      <c r="R22">
        <v>1.9191919191919191</v>
      </c>
      <c r="S22">
        <v>0.3248559449858528</v>
      </c>
      <c r="T22">
        <v>0.2230195693428543</v>
      </c>
      <c r="U22">
        <v>0.16727581320718224</v>
      </c>
    </row>
    <row r="23" spans="2:21">
      <c r="B23">
        <v>2.0202020202020203</v>
      </c>
      <c r="C23">
        <v>0.30734647795096542</v>
      </c>
      <c r="D23">
        <v>0.20348467878046705</v>
      </c>
      <c r="E23">
        <v>0.1499782247360727</v>
      </c>
      <c r="F23">
        <v>2.0202020202020203</v>
      </c>
      <c r="G23">
        <v>0.18617242636435202</v>
      </c>
      <c r="H23">
        <v>0.12525389823012706</v>
      </c>
      <c r="I23">
        <v>9.3589294287954719E-2</v>
      </c>
      <c r="J23">
        <v>2.0202020202020203</v>
      </c>
      <c r="K23">
        <v>0.35262083152099394</v>
      </c>
      <c r="L23">
        <v>0.27279900031684773</v>
      </c>
      <c r="M23">
        <v>0.21036554519120557</v>
      </c>
      <c r="N23">
        <v>2.0202020202020203</v>
      </c>
      <c r="O23">
        <v>8.7257245817526807E-2</v>
      </c>
      <c r="P23">
        <v>5.6436534343871789E-2</v>
      </c>
      <c r="Q23">
        <v>4.3244099649585033E-2</v>
      </c>
      <c r="R23">
        <v>2.0202020202020203</v>
      </c>
      <c r="S23">
        <v>0.34143885423337417</v>
      </c>
      <c r="T23">
        <v>0.23347060271026482</v>
      </c>
      <c r="U23">
        <v>0.17476360748963157</v>
      </c>
    </row>
    <row r="24" spans="2:21">
      <c r="B24">
        <v>2.1212121212121215</v>
      </c>
      <c r="C24">
        <v>0.31503111418597385</v>
      </c>
      <c r="D24">
        <v>0.21164433007547334</v>
      </c>
      <c r="E24">
        <v>0.15597084886265444</v>
      </c>
      <c r="F24">
        <v>2.1212121212121215</v>
      </c>
      <c r="G24">
        <v>0.19053138436815734</v>
      </c>
      <c r="H24">
        <v>0.12977422862575266</v>
      </c>
      <c r="I24">
        <v>9.7270062941920768E-2</v>
      </c>
      <c r="J24">
        <v>2.1212121212121215</v>
      </c>
      <c r="K24">
        <v>0.33674740368194983</v>
      </c>
      <c r="L24">
        <v>0.26792635792682207</v>
      </c>
      <c r="M24">
        <v>0.20946717518989141</v>
      </c>
      <c r="N24">
        <v>2.1212121212121215</v>
      </c>
      <c r="O24">
        <v>8.7929596594168366E-2</v>
      </c>
      <c r="P24">
        <v>5.7615060977918714E-2</v>
      </c>
      <c r="Q24">
        <v>4.4636637759380739E-2</v>
      </c>
      <c r="R24">
        <v>2.1212121212121215</v>
      </c>
      <c r="S24">
        <v>0.35675655375168691</v>
      </c>
      <c r="T24">
        <v>0.24238752592313925</v>
      </c>
      <c r="U24">
        <v>0.18133412063199586</v>
      </c>
    </row>
    <row r="25" spans="2:21">
      <c r="B25">
        <v>2.2222222222222228</v>
      </c>
      <c r="C25">
        <v>0.31830526282395882</v>
      </c>
      <c r="D25">
        <v>0.2182130453914026</v>
      </c>
      <c r="E25">
        <v>0.16129871856586195</v>
      </c>
      <c r="F25">
        <v>2.2222222222222228</v>
      </c>
      <c r="G25">
        <v>0.19568268237518527</v>
      </c>
      <c r="H25">
        <v>0.13422993544636599</v>
      </c>
      <c r="I25">
        <v>0.10085590994834538</v>
      </c>
      <c r="J25">
        <v>2.2222222222222228</v>
      </c>
      <c r="K25">
        <v>0.32198164503602927</v>
      </c>
      <c r="L25">
        <v>0.26209907923292558</v>
      </c>
      <c r="M25">
        <v>0.20754178641211629</v>
      </c>
      <c r="N25">
        <v>2.2222222222222228</v>
      </c>
      <c r="O25">
        <v>8.8985869797060371E-2</v>
      </c>
      <c r="P25">
        <v>5.8950563209782182E-2</v>
      </c>
      <c r="Q25">
        <v>4.6069325505577588E-2</v>
      </c>
      <c r="R25">
        <v>2.2222222222222228</v>
      </c>
      <c r="S25">
        <v>0.36676948752666944</v>
      </c>
      <c r="T25">
        <v>0.24898998572895056</v>
      </c>
      <c r="U25">
        <v>0.18678049203052821</v>
      </c>
    </row>
    <row r="26" spans="2:21">
      <c r="B26">
        <v>2.323232323232324</v>
      </c>
      <c r="C26">
        <v>0.3174324422621887</v>
      </c>
      <c r="D26">
        <v>0.22306974220941653</v>
      </c>
      <c r="E26">
        <v>0.16586312639357884</v>
      </c>
      <c r="F26">
        <v>2.323232323232324</v>
      </c>
      <c r="G26">
        <v>0.20136925051794213</v>
      </c>
      <c r="H26">
        <v>0.13859868469878125</v>
      </c>
      <c r="I26">
        <v>0.10432493708599143</v>
      </c>
      <c r="J26">
        <v>2.323232323232324</v>
      </c>
      <c r="K26">
        <v>0.3064801613085496</v>
      </c>
      <c r="L26">
        <v>0.255268422601717</v>
      </c>
      <c r="M26">
        <v>0.20469603363110025</v>
      </c>
      <c r="N26">
        <v>2.323232323232324</v>
      </c>
      <c r="O26">
        <v>9.0475026908539216E-2</v>
      </c>
      <c r="P26">
        <v>6.0463720259195962E-2</v>
      </c>
      <c r="Q26">
        <v>4.7547263706609715E-2</v>
      </c>
      <c r="R26">
        <v>2.323232323232324</v>
      </c>
      <c r="S26">
        <v>0.36757415592951559</v>
      </c>
      <c r="T26">
        <v>0.25272446777531354</v>
      </c>
      <c r="U26">
        <v>0.19096075507106464</v>
      </c>
    </row>
    <row r="27" spans="2:21">
      <c r="B27">
        <v>2.4242424242424252</v>
      </c>
      <c r="C27">
        <v>0.31301150042813941</v>
      </c>
      <c r="D27">
        <v>0.22618822334983263</v>
      </c>
      <c r="E27">
        <v>0.16959588010559007</v>
      </c>
      <c r="F27">
        <v>2.4242424242424252</v>
      </c>
      <c r="G27">
        <v>0.20725899261248817</v>
      </c>
      <c r="H27">
        <v>0.14283527699034235</v>
      </c>
      <c r="I27">
        <v>0.1076530897566578</v>
      </c>
      <c r="J27">
        <v>2.4242424242424252</v>
      </c>
      <c r="K27">
        <v>0.28876847118686433</v>
      </c>
      <c r="L27">
        <v>0.24739289010821475</v>
      </c>
      <c r="M27">
        <v>0.20103308229001884</v>
      </c>
      <c r="N27">
        <v>2.4242424242424252</v>
      </c>
      <c r="O27">
        <v>9.2437480283736606E-2</v>
      </c>
      <c r="P27">
        <v>6.2171585599272411E-2</v>
      </c>
      <c r="Q27">
        <v>4.9073251695058967E-2</v>
      </c>
      <c r="R27">
        <v>2.4242424242424252</v>
      </c>
      <c r="S27">
        <v>0.3573667227394533</v>
      </c>
      <c r="T27">
        <v>0.25343160399518178</v>
      </c>
      <c r="U27">
        <v>0.19382576897388204</v>
      </c>
    </row>
    <row r="28" spans="2:21">
      <c r="B28">
        <v>2.5252525252525264</v>
      </c>
      <c r="C28">
        <v>0.30582490598704309</v>
      </c>
      <c r="D28">
        <v>0.22764332010107874</v>
      </c>
      <c r="E28">
        <v>0.17245904189434719</v>
      </c>
      <c r="F28">
        <v>2.5252525252525264</v>
      </c>
      <c r="G28">
        <v>0.2129819158042166</v>
      </c>
      <c r="H28">
        <v>0.14687318459924509</v>
      </c>
      <c r="I28">
        <v>0.11081024106424871</v>
      </c>
      <c r="J28">
        <v>2.5252525252525264</v>
      </c>
      <c r="K28">
        <v>0.26868477907632216</v>
      </c>
      <c r="L28">
        <v>0.2384720016313957</v>
      </c>
      <c r="M28">
        <v>0.19665632765456009</v>
      </c>
      <c r="N28">
        <v>2.5252525252525264</v>
      </c>
      <c r="O28">
        <v>9.4892210412585748E-2</v>
      </c>
      <c r="P28">
        <v>6.4079113154645692E-2</v>
      </c>
      <c r="Q28">
        <v>5.0650306574949552E-2</v>
      </c>
      <c r="R28">
        <v>2.5252525252525264</v>
      </c>
      <c r="S28">
        <v>0.33760796535991883</v>
      </c>
      <c r="T28">
        <v>0.25137552239016797</v>
      </c>
      <c r="U28">
        <v>0.19541702807927314</v>
      </c>
    </row>
    <row r="29" spans="2:21">
      <c r="B29">
        <v>2.6262626262626276</v>
      </c>
      <c r="C29">
        <v>0.29661348241193902</v>
      </c>
      <c r="D29">
        <v>0.22754396618741746</v>
      </c>
      <c r="E29">
        <v>0.17444143048428842</v>
      </c>
      <c r="F29">
        <v>2.6262626262626276</v>
      </c>
      <c r="G29">
        <v>0.21816677499834336</v>
      </c>
      <c r="H29">
        <v>0.15063060632869477</v>
      </c>
      <c r="I29">
        <v>0.11377112264691248</v>
      </c>
      <c r="J29">
        <v>2.6262626262626276</v>
      </c>
      <c r="K29">
        <v>0.24716909218055919</v>
      </c>
      <c r="L29">
        <v>0.22861661371971395</v>
      </c>
      <c r="M29">
        <v>0.19168591645926919</v>
      </c>
      <c r="N29">
        <v>2.6262626262626276</v>
      </c>
      <c r="O29">
        <v>9.7838569920496957E-2</v>
      </c>
      <c r="P29">
        <v>6.6185371242927865E-2</v>
      </c>
      <c r="Q29">
        <v>5.2281475756596744E-2</v>
      </c>
      <c r="R29">
        <v>2.6262626262626276</v>
      </c>
      <c r="S29">
        <v>0.31254198726484211</v>
      </c>
      <c r="T29">
        <v>0.24720862018764861</v>
      </c>
      <c r="U29">
        <v>0.19586877827157095</v>
      </c>
    </row>
    <row r="30" spans="2:21">
      <c r="B30">
        <v>2.7272727272727288</v>
      </c>
      <c r="C30">
        <v>0.285968556146806</v>
      </c>
      <c r="D30">
        <v>0.22602591179053771</v>
      </c>
      <c r="E30">
        <v>0.17556269080452294</v>
      </c>
      <c r="F30">
        <v>2.7272727272727288</v>
      </c>
      <c r="G30">
        <v>0.2224471486079638</v>
      </c>
      <c r="H30">
        <v>0.15401922828030379</v>
      </c>
      <c r="I30">
        <v>0.1165037071629403</v>
      </c>
      <c r="J30">
        <v>2.7272727272727288</v>
      </c>
      <c r="K30">
        <v>0.22540341967238467</v>
      </c>
      <c r="L30">
        <v>0.21804879349668263</v>
      </c>
      <c r="M30">
        <v>0.186252551082114</v>
      </c>
      <c r="N30">
        <v>2.7272727272727288</v>
      </c>
      <c r="O30">
        <v>0.10125602406142051</v>
      </c>
      <c r="P30">
        <v>6.8484475300165576E-2</v>
      </c>
      <c r="Q30">
        <v>5.3963634280041278E-2</v>
      </c>
      <c r="R30">
        <v>2.7272727272727288</v>
      </c>
      <c r="S30">
        <v>0.28735885012070672</v>
      </c>
      <c r="T30">
        <v>0.2417866453301224</v>
      </c>
      <c r="U30">
        <v>0.19536071949152439</v>
      </c>
    </row>
    <row r="31" spans="2:21">
      <c r="B31">
        <v>2.8282828282828301</v>
      </c>
      <c r="C31">
        <v>0.27427572671809425</v>
      </c>
      <c r="D31">
        <v>0.22324765642371164</v>
      </c>
      <c r="E31">
        <v>0.17586944030467799</v>
      </c>
      <c r="F31">
        <v>2.8282828282828301</v>
      </c>
      <c r="G31">
        <v>0.22547470213419721</v>
      </c>
      <c r="H31">
        <v>0.15695021755139851</v>
      </c>
      <c r="I31">
        <v>0.11897964008871781</v>
      </c>
      <c r="J31">
        <v>2.8282828282828301</v>
      </c>
      <c r="K31">
        <v>0.20435595308633858</v>
      </c>
      <c r="L31">
        <v>0.20703450649086164</v>
      </c>
      <c r="M31">
        <v>0.18050651977261561</v>
      </c>
      <c r="N31">
        <v>2.8282828282828301</v>
      </c>
      <c r="O31">
        <v>0.10509562421073189</v>
      </c>
      <c r="P31">
        <v>7.0963574864904844E-2</v>
      </c>
      <c r="Q31">
        <v>5.5696993526540763E-2</v>
      </c>
      <c r="R31">
        <v>2.8282828282828301</v>
      </c>
      <c r="S31">
        <v>0.26621177735696155</v>
      </c>
      <c r="T31">
        <v>0.23589477792039559</v>
      </c>
      <c r="U31">
        <v>0.1940802139650942</v>
      </c>
    </row>
    <row r="32" spans="2:21">
      <c r="B32">
        <v>2.9292929292929313</v>
      </c>
      <c r="C32">
        <v>0.26170509322292812</v>
      </c>
      <c r="D32">
        <v>0.2193699753561433</v>
      </c>
      <c r="E32">
        <v>0.17542394289968721</v>
      </c>
      <c r="F32">
        <v>2.9292929292929313</v>
      </c>
      <c r="G32">
        <v>0.22697053648749044</v>
      </c>
      <c r="H32">
        <v>0.15936142408121695</v>
      </c>
      <c r="I32">
        <v>0.12117438163520898</v>
      </c>
      <c r="J32">
        <v>2.9292929292929313</v>
      </c>
      <c r="K32">
        <v>0.18475065483693293</v>
      </c>
      <c r="L32">
        <v>0.19592138297049341</v>
      </c>
      <c r="M32">
        <v>0.17460988829762406</v>
      </c>
      <c r="N32">
        <v>2.9292929292929313</v>
      </c>
      <c r="O32">
        <v>0.10929125077243688</v>
      </c>
      <c r="P32">
        <v>7.3596408985073816E-2</v>
      </c>
      <c r="Q32">
        <v>5.7479310060585875E-2</v>
      </c>
      <c r="R32">
        <v>2.9292929292929313</v>
      </c>
      <c r="S32">
        <v>0.25080568136460052</v>
      </c>
      <c r="T32">
        <v>0.23008336894293108</v>
      </c>
      <c r="U32">
        <v>0.19220056789453685</v>
      </c>
    </row>
    <row r="33" spans="2:21">
      <c r="B33">
        <v>3.0303030303030325</v>
      </c>
      <c r="C33">
        <v>0.24830395452939949</v>
      </c>
      <c r="D33">
        <v>0.21455854025083665</v>
      </c>
      <c r="E33">
        <v>0.17430410296364149</v>
      </c>
      <c r="F33">
        <v>3.0303030303030325</v>
      </c>
      <c r="G33">
        <v>0.22673313351445473</v>
      </c>
      <c r="H33">
        <v>0.16118633907173838</v>
      </c>
      <c r="I33">
        <v>0.12306722602795618</v>
      </c>
      <c r="J33">
        <v>3.0303030303030325</v>
      </c>
      <c r="K33">
        <v>0.16717372479070164</v>
      </c>
      <c r="L33">
        <v>0.18503705629676714</v>
      </c>
      <c r="M33">
        <v>0.16872673681528783</v>
      </c>
      <c r="N33">
        <v>3.0303030303030325</v>
      </c>
      <c r="O33">
        <v>0.11375912608638751</v>
      </c>
      <c r="P33">
        <v>7.6358265196540986E-2</v>
      </c>
      <c r="Q33">
        <v>5.9304667004395337E-2</v>
      </c>
      <c r="R33">
        <v>3.0303030303030325</v>
      </c>
      <c r="S33">
        <v>0.2403073135401057</v>
      </c>
      <c r="T33">
        <v>0.22454135176522674</v>
      </c>
      <c r="U33">
        <v>0.18982499562040855</v>
      </c>
    </row>
    <row r="34" spans="2:21">
      <c r="B34">
        <v>3.1313131313131337</v>
      </c>
      <c r="C34">
        <v>0.23409758214150694</v>
      </c>
      <c r="D34">
        <v>0.20899804175718131</v>
      </c>
      <c r="E34">
        <v>0.17259400305715414</v>
      </c>
      <c r="F34">
        <v>3.1313131313131337</v>
      </c>
      <c r="G34">
        <v>0.22469498839994809</v>
      </c>
      <c r="H34">
        <v>0.16239307397555383</v>
      </c>
      <c r="I34">
        <v>0.12463820969580372</v>
      </c>
      <c r="J34">
        <v>3.1313131313131337</v>
      </c>
      <c r="K34">
        <v>0.15179704026711219</v>
      </c>
      <c r="L34">
        <v>0.17468905994870962</v>
      </c>
      <c r="M34">
        <v>0.16299919501548535</v>
      </c>
      <c r="N34">
        <v>3.1313131313131337</v>
      </c>
      <c r="O34">
        <v>0.11838050343014216</v>
      </c>
      <c r="P34">
        <v>7.9219195723141941E-2</v>
      </c>
      <c r="Q34">
        <v>6.1168497220315303E-2</v>
      </c>
      <c r="R34">
        <v>3.1313131313131337</v>
      </c>
      <c r="S34">
        <v>0.23226562061842301</v>
      </c>
      <c r="T34">
        <v>0.21913255547864863</v>
      </c>
      <c r="U34">
        <v>0.18702990975498288</v>
      </c>
    </row>
    <row r="35" spans="2:21">
      <c r="B35">
        <v>3.2323232323232349</v>
      </c>
      <c r="C35">
        <v>0.21929352795429757</v>
      </c>
      <c r="D35">
        <v>0.20288513062657262</v>
      </c>
      <c r="E35">
        <v>0.17039769170899213</v>
      </c>
      <c r="F35">
        <v>3.2323232323232349</v>
      </c>
      <c r="G35">
        <v>0.22095099754486822</v>
      </c>
      <c r="H35">
        <v>0.16296703788126046</v>
      </c>
      <c r="I35">
        <v>0.12587820309470671</v>
      </c>
      <c r="J35">
        <v>3.2323232323232349</v>
      </c>
      <c r="K35">
        <v>0.13808166118058957</v>
      </c>
      <c r="L35">
        <v>0.16519697080264448</v>
      </c>
      <c r="M35">
        <v>0.15755153311085512</v>
      </c>
      <c r="N35">
        <v>3.2323232323232349</v>
      </c>
      <c r="O35">
        <v>0.12308835100928481</v>
      </c>
      <c r="P35">
        <v>8.2144412704803479E-2</v>
      </c>
      <c r="Q35">
        <v>6.3064617926534811E-2</v>
      </c>
      <c r="R35">
        <v>3.2323232323232349</v>
      </c>
      <c r="S35">
        <v>0.22382576686949282</v>
      </c>
      <c r="T35">
        <v>0.21349757556453181</v>
      </c>
      <c r="U35">
        <v>0.18382547512541833</v>
      </c>
    </row>
    <row r="36" spans="2:21">
      <c r="B36">
        <v>3.3333333333333361</v>
      </c>
      <c r="C36">
        <v>0.20432234555509915</v>
      </c>
      <c r="D36">
        <v>0.19641465668704938</v>
      </c>
      <c r="E36">
        <v>0.16780256628629225</v>
      </c>
      <c r="F36">
        <v>3.3333333333333361</v>
      </c>
      <c r="G36">
        <v>0.21568860815701368</v>
      </c>
      <c r="H36">
        <v>0.16292665346616672</v>
      </c>
      <c r="I36">
        <v>0.12677971324154866</v>
      </c>
      <c r="J36">
        <v>3.3333333333333361</v>
      </c>
      <c r="K36">
        <v>0.12512227527853353</v>
      </c>
      <c r="L36">
        <v>0.15682869013436193</v>
      </c>
      <c r="M36">
        <v>0.152467224083429</v>
      </c>
      <c r="N36">
        <v>3.3333333333333361</v>
      </c>
      <c r="O36">
        <v>0.12774130654237217</v>
      </c>
      <c r="P36">
        <v>8.5100120133451029E-2</v>
      </c>
      <c r="Q36">
        <v>6.4985888746226003E-2</v>
      </c>
      <c r="R36">
        <v>3.3333333333333361</v>
      </c>
      <c r="S36">
        <v>0.2129010593256174</v>
      </c>
      <c r="T36">
        <v>0.20728572280715166</v>
      </c>
      <c r="U36">
        <v>0.18022088896213184</v>
      </c>
    </row>
    <row r="37" spans="2:21">
      <c r="B37">
        <v>3.4343434343434374</v>
      </c>
      <c r="C37">
        <v>0.18977384732025762</v>
      </c>
      <c r="D37">
        <v>0.18979159143075128</v>
      </c>
      <c r="E37">
        <v>0.16489275751552065</v>
      </c>
      <c r="F37">
        <v>3.4343434343434374</v>
      </c>
      <c r="G37">
        <v>0.2091960559022403</v>
      </c>
      <c r="H37">
        <v>0.16230401682170181</v>
      </c>
      <c r="I37">
        <v>0.12734186163593678</v>
      </c>
      <c r="J37">
        <v>3.4343434343434374</v>
      </c>
      <c r="K37">
        <v>0.11261405992643889</v>
      </c>
      <c r="L37">
        <v>0.14979364519832705</v>
      </c>
      <c r="M37">
        <v>0.14776342907552836</v>
      </c>
      <c r="N37">
        <v>3.4343434343434374</v>
      </c>
      <c r="O37">
        <v>0.1322197854705143</v>
      </c>
      <c r="P37">
        <v>8.8049870950969597E-2</v>
      </c>
      <c r="Q37">
        <v>6.6925558792083839E-2</v>
      </c>
      <c r="R37">
        <v>3.4343434343434374</v>
      </c>
      <c r="S37">
        <v>0.19881973870169223</v>
      </c>
      <c r="T37">
        <v>0.20025409975373018</v>
      </c>
      <c r="U37">
        <v>0.17624167065716567</v>
      </c>
    </row>
    <row r="38" spans="2:21">
      <c r="B38">
        <v>3.5353535353535386</v>
      </c>
      <c r="C38">
        <v>0.17620963961166475</v>
      </c>
      <c r="D38">
        <v>0.18319905915277127</v>
      </c>
      <c r="E38">
        <v>0.16174958617352145</v>
      </c>
      <c r="F38">
        <v>3.5353535353535386</v>
      </c>
      <c r="G38">
        <v>0.20184085518921349</v>
      </c>
      <c r="H38">
        <v>0.1611491067369025</v>
      </c>
      <c r="I38">
        <v>0.1275685133897011</v>
      </c>
      <c r="J38">
        <v>3.5353535353535386</v>
      </c>
      <c r="K38">
        <v>0.10163912880134265</v>
      </c>
      <c r="L38">
        <v>0.14416658678249011</v>
      </c>
      <c r="M38">
        <v>0.14341791883741598</v>
      </c>
      <c r="N38">
        <v>3.5353535353535386</v>
      </c>
      <c r="O38">
        <v>0.13642978190446917</v>
      </c>
      <c r="P38">
        <v>9.0962120024099646E-2</v>
      </c>
      <c r="Q38">
        <v>6.8872779743372345E-2</v>
      </c>
      <c r="R38">
        <v>3.5353535353535386</v>
      </c>
      <c r="S38">
        <v>0.18235052714492966</v>
      </c>
      <c r="T38">
        <v>0.19238507258816015</v>
      </c>
      <c r="U38">
        <v>0.17195277339025986</v>
      </c>
    </row>
    <row r="39" spans="2:21">
      <c r="B39">
        <v>3.6363636363636398</v>
      </c>
      <c r="C39">
        <v>0.16396938692490962</v>
      </c>
      <c r="D39">
        <v>0.17677302107654075</v>
      </c>
      <c r="E39">
        <v>0.15843731216801304</v>
      </c>
      <c r="F39">
        <v>3.6363636363636398</v>
      </c>
      <c r="G39">
        <v>0.19398818599762196</v>
      </c>
      <c r="H39">
        <v>0.1595245504585045</v>
      </c>
      <c r="I39">
        <v>0.1274769343068996</v>
      </c>
      <c r="J39">
        <v>3.6363636363636398</v>
      </c>
      <c r="K39">
        <v>9.4181515679280944E-2</v>
      </c>
      <c r="L39">
        <v>0.13980711942973073</v>
      </c>
      <c r="M39">
        <v>0.139348028508576</v>
      </c>
      <c r="N39">
        <v>3.6363636363636398</v>
      </c>
      <c r="O39">
        <v>0.14027137708942958</v>
      </c>
      <c r="P39">
        <v>9.380629619364711E-2</v>
      </c>
      <c r="Q39">
        <v>7.0820688715129629E-2</v>
      </c>
      <c r="R39">
        <v>3.6363636363636398</v>
      </c>
      <c r="S39">
        <v>0.16513132707049047</v>
      </c>
      <c r="T39">
        <v>0.18389593609559893</v>
      </c>
      <c r="U39">
        <v>0.16744689157074838</v>
      </c>
    </row>
    <row r="40" spans="2:21">
      <c r="B40">
        <v>3.737373737373741</v>
      </c>
      <c r="C40">
        <v>0.15309342535975176</v>
      </c>
      <c r="D40">
        <v>0.17058881094672346</v>
      </c>
      <c r="E40">
        <v>0.15500331354570873</v>
      </c>
      <c r="F40">
        <v>3.737373737373741</v>
      </c>
      <c r="G40">
        <v>0.18600086816267869</v>
      </c>
      <c r="H40">
        <v>0.15748800291104181</v>
      </c>
      <c r="I40">
        <v>0.12707856326637798</v>
      </c>
      <c r="J40">
        <v>3.737373737373741</v>
      </c>
      <c r="K40">
        <v>9.1445357915586667E-2</v>
      </c>
      <c r="L40">
        <v>0.13632047082717408</v>
      </c>
      <c r="M40">
        <v>0.13542849647704083</v>
      </c>
      <c r="N40">
        <v>3.737373737373741</v>
      </c>
      <c r="O40">
        <v>0.14366450113607418</v>
      </c>
      <c r="P40">
        <v>9.6559086167501709E-2</v>
      </c>
      <c r="Q40">
        <v>7.2759102828341596E-2</v>
      </c>
      <c r="R40">
        <v>3.737373737373741</v>
      </c>
      <c r="S40">
        <v>0.14882875042913266</v>
      </c>
      <c r="T40">
        <v>0.17515937777978721</v>
      </c>
      <c r="U40">
        <v>0.16288327489245175</v>
      </c>
    </row>
    <row r="41" spans="2:21">
      <c r="B41">
        <v>3.8383838383838422</v>
      </c>
      <c r="C41">
        <v>0.14337627162747865</v>
      </c>
      <c r="D41">
        <v>0.16468007372056806</v>
      </c>
      <c r="E41">
        <v>0.15148246596018672</v>
      </c>
      <c r="F41">
        <v>3.8383838383838422</v>
      </c>
      <c r="G41">
        <v>0.17819843527883092</v>
      </c>
      <c r="H41">
        <v>0.15510467772907657</v>
      </c>
      <c r="I41">
        <v>0.12639068274847867</v>
      </c>
      <c r="J41">
        <v>3.8383838383838422</v>
      </c>
      <c r="K41">
        <v>9.2339925074957641E-2</v>
      </c>
      <c r="L41">
        <v>0.13310359597663046</v>
      </c>
      <c r="M41">
        <v>0.13151853623169774</v>
      </c>
      <c r="N41">
        <v>3.8383838383838422</v>
      </c>
      <c r="O41">
        <v>0.14655452674283689</v>
      </c>
      <c r="P41">
        <v>9.919974129801408E-2</v>
      </c>
      <c r="Q41">
        <v>7.4678697657579868E-2</v>
      </c>
      <c r="R41">
        <v>3.8383838383838422</v>
      </c>
      <c r="S41">
        <v>0.13446970440529585</v>
      </c>
      <c r="T41">
        <v>0.16661972807433409</v>
      </c>
      <c r="U41">
        <v>0.15843889346390444</v>
      </c>
    </row>
    <row r="42" spans="2:21">
      <c r="B42">
        <v>3.9393939393939434</v>
      </c>
      <c r="C42">
        <v>0.13449402503867955</v>
      </c>
      <c r="D42">
        <v>0.15902106640422164</v>
      </c>
      <c r="E42">
        <v>0.14788881013309019</v>
      </c>
      <c r="F42">
        <v>3.9393939393939434</v>
      </c>
      <c r="G42">
        <v>0.17078908529174339</v>
      </c>
      <c r="H42">
        <v>0.15242320374892068</v>
      </c>
      <c r="I42">
        <v>0.12543486326948361</v>
      </c>
      <c r="J42">
        <v>3.9393939393939434</v>
      </c>
      <c r="K42">
        <v>9.3485732645333663E-2</v>
      </c>
      <c r="L42">
        <v>0.12947975680653792</v>
      </c>
      <c r="M42">
        <v>0.12747146166024717</v>
      </c>
      <c r="N42">
        <v>3.9393939393939434</v>
      </c>
      <c r="O42">
        <v>0.14891506042707225</v>
      </c>
      <c r="P42">
        <v>0.10171322691712795</v>
      </c>
      <c r="Q42">
        <v>7.6570450118704073E-2</v>
      </c>
      <c r="R42">
        <v>3.9393939393939434</v>
      </c>
      <c r="S42">
        <v>0.1222402291897727</v>
      </c>
      <c r="T42">
        <v>0.15870681008785503</v>
      </c>
      <c r="U42">
        <v>0.1542710935164614</v>
      </c>
    </row>
    <row r="43" spans="2:21">
      <c r="B43">
        <v>4.0404040404040442</v>
      </c>
      <c r="C43">
        <v>0.12616206846484268</v>
      </c>
      <c r="D43">
        <v>0.15354384269366794</v>
      </c>
      <c r="E43">
        <v>0.14422448850617905</v>
      </c>
      <c r="F43">
        <v>4.0404040404040442</v>
      </c>
      <c r="G43">
        <v>0.16387512484304365</v>
      </c>
      <c r="H43">
        <v>0.14947797107741248</v>
      </c>
      <c r="I43">
        <v>0.12423655579106557</v>
      </c>
      <c r="J43">
        <v>4.0404040404040442</v>
      </c>
      <c r="K43">
        <v>9.1099773043139043E-2</v>
      </c>
      <c r="L43">
        <v>0.12487273698084637</v>
      </c>
      <c r="M43">
        <v>0.1231778635377578</v>
      </c>
      <c r="N43">
        <v>4.0404040404040442</v>
      </c>
      <c r="O43">
        <v>0.15074896240592395</v>
      </c>
      <c r="P43">
        <v>0.10408892889802314</v>
      </c>
      <c r="Q43">
        <v>7.8425903592346732E-2</v>
      </c>
      <c r="R43">
        <v>4.0404040404040442</v>
      </c>
      <c r="S43">
        <v>0.11179107950548203</v>
      </c>
      <c r="T43">
        <v>0.1517605572407387</v>
      </c>
      <c r="U43">
        <v>0.15051972206090544</v>
      </c>
    </row>
    <row r="44" spans="2:21">
      <c r="B44">
        <v>4.1414141414141454</v>
      </c>
      <c r="C44">
        <v>0.11818257977789133</v>
      </c>
      <c r="D44">
        <v>0.1481683611086638</v>
      </c>
      <c r="E44">
        <v>0.14047876689271255</v>
      </c>
      <c r="F44">
        <v>4.1414141414141454</v>
      </c>
      <c r="G44">
        <v>0.15742234110250083</v>
      </c>
      <c r="H44">
        <v>0.14631240529102438</v>
      </c>
      <c r="I44">
        <v>0.12281939608695081</v>
      </c>
      <c r="J44">
        <v>4.1414141414141454</v>
      </c>
      <c r="K44">
        <v>8.3407436723383119E-2</v>
      </c>
      <c r="L44">
        <v>0.11899374826053762</v>
      </c>
      <c r="M44">
        <v>0.11856514692166494</v>
      </c>
      <c r="N44">
        <v>4.1414141414141454</v>
      </c>
      <c r="O44">
        <v>0.15209414210933137</v>
      </c>
      <c r="P44">
        <v>0.10633025976100358</v>
      </c>
      <c r="Q44">
        <v>8.0236026900953661E-2</v>
      </c>
      <c r="R44">
        <v>4.1414141414141454</v>
      </c>
      <c r="S44">
        <v>0.10277442044325578</v>
      </c>
      <c r="T44">
        <v>0.14601011196184668</v>
      </c>
      <c r="U44">
        <v>0.1472349874646704</v>
      </c>
    </row>
    <row r="45" spans="2:21">
      <c r="B45">
        <v>4.2424242424242466</v>
      </c>
      <c r="C45">
        <v>0.11042810548661183</v>
      </c>
      <c r="D45">
        <v>0.14280844012821906</v>
      </c>
      <c r="E45">
        <v>0.13663964223486838</v>
      </c>
      <c r="F45">
        <v>4.2424242424242466</v>
      </c>
      <c r="G45">
        <v>0.15127160586239549</v>
      </c>
      <c r="H45">
        <v>0.14294482083272025</v>
      </c>
      <c r="I45">
        <v>0.12120907490741625</v>
      </c>
      <c r="J45">
        <v>4.2424242424242466</v>
      </c>
      <c r="K45">
        <v>7.1657353465227197E-2</v>
      </c>
      <c r="L45">
        <v>0.11191895831809159</v>
      </c>
      <c r="M45">
        <v>0.11360900093241222</v>
      </c>
      <c r="N45">
        <v>4.2424242424242466</v>
      </c>
      <c r="O45">
        <v>0.15299518957006494</v>
      </c>
      <c r="P45">
        <v>0.10843135674806172</v>
      </c>
      <c r="Q45">
        <v>8.1991872630277893E-2</v>
      </c>
      <c r="R45">
        <v>4.2424242424242466</v>
      </c>
      <c r="S45">
        <v>9.5151323819977721E-2</v>
      </c>
      <c r="T45">
        <v>0.1415116606195474</v>
      </c>
      <c r="U45">
        <v>0.14439469054269824</v>
      </c>
    </row>
    <row r="46" spans="2:21">
      <c r="B46">
        <v>4.3434343434343479</v>
      </c>
      <c r="C46">
        <v>0.10284984964952795</v>
      </c>
      <c r="D46">
        <v>0.13739571083306024</v>
      </c>
      <c r="E46">
        <v>0.13268361903482023</v>
      </c>
      <c r="F46">
        <v>4.3434343434343479</v>
      </c>
      <c r="G46">
        <v>0.14517559253450801</v>
      </c>
      <c r="H46">
        <v>0.13939645914233489</v>
      </c>
      <c r="I46">
        <v>0.1194349585311609</v>
      </c>
      <c r="J46">
        <v>4.3434343434343479</v>
      </c>
      <c r="K46">
        <v>5.9093607373227469E-2</v>
      </c>
      <c r="L46">
        <v>0.10403789226723334</v>
      </c>
      <c r="M46">
        <v>0.10833534149454939</v>
      </c>
      <c r="N46">
        <v>4.3434343434343479</v>
      </c>
      <c r="O46">
        <v>0.15353576616788212</v>
      </c>
      <c r="P46">
        <v>0.11039907654116721</v>
      </c>
      <c r="Q46">
        <v>8.3686225878500081E-2</v>
      </c>
      <c r="R46">
        <v>4.3434343434343479</v>
      </c>
      <c r="S46">
        <v>8.9206243914443914E-2</v>
      </c>
      <c r="T46">
        <v>0.13812374850723153</v>
      </c>
      <c r="U46">
        <v>0.14185823557322721</v>
      </c>
    </row>
    <row r="47" spans="2:21">
      <c r="B47">
        <v>4.4444444444444491</v>
      </c>
      <c r="C47">
        <v>9.5420214774623882E-2</v>
      </c>
      <c r="D47">
        <v>0.13187004944841407</v>
      </c>
      <c r="E47">
        <v>0.12858718081235762</v>
      </c>
      <c r="F47">
        <v>4.4444444444444491</v>
      </c>
      <c r="G47">
        <v>0.13887646611016846</v>
      </c>
      <c r="H47">
        <v>0.13569077249357592</v>
      </c>
      <c r="I47">
        <v>0.11752539921459405</v>
      </c>
      <c r="J47">
        <v>4.4444444444444491</v>
      </c>
      <c r="K47">
        <v>4.874341546205431E-2</v>
      </c>
      <c r="L47">
        <v>9.5915314104828855E-2</v>
      </c>
      <c r="M47">
        <v>0.10280951268756902</v>
      </c>
      <c r="N47">
        <v>4.4444444444444491</v>
      </c>
      <c r="O47">
        <v>0.15379585753379524</v>
      </c>
      <c r="P47">
        <v>0.11223733063138698</v>
      </c>
      <c r="Q47">
        <v>8.531108000765987E-2</v>
      </c>
      <c r="R47">
        <v>4.4444444444444491</v>
      </c>
      <c r="S47">
        <v>8.513088141384309E-2</v>
      </c>
      <c r="T47">
        <v>0.13550205023777412</v>
      </c>
      <c r="U47">
        <v>0.13942035668127115</v>
      </c>
    </row>
    <row r="48" spans="2:21">
      <c r="B48">
        <v>4.5454545454545503</v>
      </c>
      <c r="C48">
        <v>8.8155575160465655E-2</v>
      </c>
      <c r="D48">
        <v>0.12620257937310267</v>
      </c>
      <c r="E48">
        <v>0.12433843824549733</v>
      </c>
      <c r="F48">
        <v>4.5454545454545503</v>
      </c>
      <c r="G48">
        <v>0.13217294570777335</v>
      </c>
      <c r="H48">
        <v>0.13185482283999522</v>
      </c>
      <c r="I48">
        <v>0.11551050462978985</v>
      </c>
      <c r="J48">
        <v>4.5454545454545503</v>
      </c>
      <c r="K48">
        <v>4.1808294298425613E-2</v>
      </c>
      <c r="L48">
        <v>8.8100656297931942E-2</v>
      </c>
      <c r="M48">
        <v>9.7117365001679112E-2</v>
      </c>
      <c r="N48">
        <v>4.5454545454545503</v>
      </c>
      <c r="O48">
        <v>0.15386456258469305</v>
      </c>
      <c r="P48">
        <v>0.11394704944751256</v>
      </c>
      <c r="Q48">
        <v>8.685747466628263E-2</v>
      </c>
      <c r="R48">
        <v>4.5454545454545503</v>
      </c>
      <c r="S48">
        <v>8.2636691496985951E-2</v>
      </c>
      <c r="T48">
        <v>0.1331052336461867</v>
      </c>
      <c r="U48">
        <v>0.13681858881728781</v>
      </c>
    </row>
    <row r="49" spans="2:21">
      <c r="B49">
        <v>4.6464646464646515</v>
      </c>
      <c r="C49">
        <v>8.1089089993853114E-2</v>
      </c>
      <c r="D49">
        <v>0.12038204872821807</v>
      </c>
      <c r="E49">
        <v>0.11992685185350238</v>
      </c>
      <c r="F49">
        <v>4.6464646464646515</v>
      </c>
      <c r="G49">
        <v>0.12497055447636481</v>
      </c>
      <c r="H49">
        <v>0.12793008947991225</v>
      </c>
      <c r="I49">
        <v>0.11342338459917846</v>
      </c>
      <c r="J49">
        <v>4.6464646464646515</v>
      </c>
      <c r="K49">
        <v>3.76340185340788E-2</v>
      </c>
      <c r="L49">
        <v>8.0964614113553796E-2</v>
      </c>
      <c r="M49">
        <v>9.1342591920169983E-2</v>
      </c>
      <c r="N49">
        <v>4.6464646464646515</v>
      </c>
      <c r="O49">
        <v>0.15382330193568375</v>
      </c>
      <c r="P49">
        <v>0.11553262178730989</v>
      </c>
      <c r="Q49">
        <v>8.8319386325329277E-2</v>
      </c>
      <c r="R49">
        <v>4.6464646464646515</v>
      </c>
      <c r="S49">
        <v>8.0772389634237815E-2</v>
      </c>
      <c r="T49">
        <v>0.13029942245191548</v>
      </c>
      <c r="U49">
        <v>0.13377473706158152</v>
      </c>
    </row>
    <row r="50" spans="2:21">
      <c r="B50">
        <v>4.7474747474747527</v>
      </c>
      <c r="C50">
        <v>7.4289611508114223E-2</v>
      </c>
      <c r="D50">
        <v>0.11441613732653454</v>
      </c>
      <c r="E50">
        <v>0.11535370788259876</v>
      </c>
      <c r="F50">
        <v>4.7474747474747527</v>
      </c>
      <c r="G50">
        <v>0.11735599532324256</v>
      </c>
      <c r="H50">
        <v>0.12397443561085694</v>
      </c>
      <c r="I50">
        <v>0.11129108235605475</v>
      </c>
      <c r="J50">
        <v>4.7474747474747527</v>
      </c>
      <c r="K50">
        <v>3.4809833972954597E-2</v>
      </c>
      <c r="L50">
        <v>7.4648802929310656E-2</v>
      </c>
      <c r="M50">
        <v>8.5559517333489002E-2</v>
      </c>
      <c r="N50">
        <v>4.7474747474747527</v>
      </c>
      <c r="O50">
        <v>0.15372144338203236</v>
      </c>
      <c r="P50">
        <v>0.11699072593828655</v>
      </c>
      <c r="Q50">
        <v>8.9689914786288363E-2</v>
      </c>
      <c r="R50">
        <v>4.7474747474747527</v>
      </c>
      <c r="S50">
        <v>7.8201671591853358E-2</v>
      </c>
      <c r="T50">
        <v>0.12642795979479152</v>
      </c>
      <c r="U50">
        <v>0.13005801416838755</v>
      </c>
    </row>
    <row r="51" spans="2:21">
      <c r="B51">
        <v>4.8484848484848539</v>
      </c>
      <c r="C51">
        <v>6.7822011006496624E-2</v>
      </c>
      <c r="D51">
        <v>0.10831290998435464</v>
      </c>
      <c r="E51">
        <v>0.11062840245514004</v>
      </c>
      <c r="F51">
        <v>4.8484848484848539</v>
      </c>
      <c r="G51">
        <v>0.10952736674645047</v>
      </c>
      <c r="H51">
        <v>0.12003824644785287</v>
      </c>
      <c r="I51">
        <v>0.10914426843771009</v>
      </c>
      <c r="J51">
        <v>4.8484848484848539</v>
      </c>
      <c r="K51">
        <v>3.2305096803130338E-2</v>
      </c>
      <c r="L51">
        <v>6.9047829229350571E-2</v>
      </c>
      <c r="M51">
        <v>7.982406215037284E-2</v>
      </c>
      <c r="N51">
        <v>4.8484848484848539</v>
      </c>
      <c r="O51">
        <v>0.15359315685969618</v>
      </c>
      <c r="P51">
        <v>0.11831829112765029</v>
      </c>
      <c r="Q51">
        <v>9.0961891031561076E-2</v>
      </c>
      <c r="R51">
        <v>4.8484848484848539</v>
      </c>
      <c r="S51">
        <v>7.3675307071753376E-2</v>
      </c>
      <c r="T51">
        <v>0.12104504768170074</v>
      </c>
      <c r="U51">
        <v>0.12553009660041356</v>
      </c>
    </row>
    <row r="52" spans="2:21">
      <c r="B52">
        <v>4.9494949494949552</v>
      </c>
      <c r="C52">
        <v>6.1714335930659406E-2</v>
      </c>
      <c r="D52">
        <v>0.10210693343592275</v>
      </c>
      <c r="E52">
        <v>0.10577753359718695</v>
      </c>
      <c r="F52">
        <v>4.9494949494949552</v>
      </c>
      <c r="G52">
        <v>0.10179236537959431</v>
      </c>
      <c r="H52">
        <v>0.11618979385039413</v>
      </c>
      <c r="I52">
        <v>0.10700713963928528</v>
      </c>
      <c r="J52">
        <v>4.9494949494949552</v>
      </c>
      <c r="K52">
        <v>2.9834922015397197E-2</v>
      </c>
      <c r="L52">
        <v>6.3924587857942597E-2</v>
      </c>
      <c r="M52">
        <v>7.4161728130564458E-2</v>
      </c>
      <c r="N52">
        <v>4.9494949494949552</v>
      </c>
      <c r="O52">
        <v>0.15343087588785756</v>
      </c>
      <c r="P52">
        <v>0.11951107684707334</v>
      </c>
      <c r="Q52">
        <v>9.2129349441586433E-2</v>
      </c>
      <c r="R52">
        <v>4.9494949494949552</v>
      </c>
      <c r="S52">
        <v>6.6639573461932194E-2</v>
      </c>
      <c r="T52">
        <v>0.11398700850558582</v>
      </c>
      <c r="U52">
        <v>0.120179750671179</v>
      </c>
    </row>
    <row r="53" spans="2:21">
      <c r="B53">
        <v>5.0505050505050564</v>
      </c>
      <c r="C53">
        <v>5.5965628873579559E-2</v>
      </c>
      <c r="D53">
        <v>9.5828994475201906E-2</v>
      </c>
      <c r="E53">
        <v>0.10083711090360029</v>
      </c>
      <c r="F53">
        <v>5.0505050505050564</v>
      </c>
      <c r="G53">
        <v>9.44863214808489E-2</v>
      </c>
      <c r="H53">
        <v>0.11249586838287613</v>
      </c>
      <c r="I53">
        <v>0.10490456493526204</v>
      </c>
      <c r="J53">
        <v>5.0505050505050564</v>
      </c>
      <c r="K53">
        <v>2.7480101353400059E-2</v>
      </c>
      <c r="L53">
        <v>5.8996611464285774E-2</v>
      </c>
      <c r="M53">
        <v>6.8588434133940723E-2</v>
      </c>
      <c r="N53">
        <v>5.0505050505050564</v>
      </c>
      <c r="O53">
        <v>0.15320048489979743</v>
      </c>
      <c r="P53">
        <v>0.12054937108754732</v>
      </c>
      <c r="Q53">
        <v>9.318751367498998E-2</v>
      </c>
      <c r="R53">
        <v>5.0505050505050564</v>
      </c>
      <c r="S53">
        <v>5.750989668191904E-2</v>
      </c>
      <c r="T53">
        <v>0.10548041177874984</v>
      </c>
      <c r="U53">
        <v>0.11414757018401529</v>
      </c>
    </row>
    <row r="54" spans="2:21">
      <c r="B54">
        <v>5.1515151515151576</v>
      </c>
      <c r="C54">
        <v>5.0527221452337082E-2</v>
      </c>
      <c r="D54">
        <v>8.9539043172433094E-2</v>
      </c>
      <c r="E54">
        <v>9.5848871211937081E-2</v>
      </c>
      <c r="F54">
        <v>5.1515151515151576</v>
      </c>
      <c r="G54">
        <v>8.792733121577187E-2</v>
      </c>
      <c r="H54">
        <v>0.10900935918002211</v>
      </c>
      <c r="I54">
        <v>0.10285518973628191</v>
      </c>
      <c r="J54">
        <v>5.1515151515151576</v>
      </c>
      <c r="K54">
        <v>2.5179741167706909E-2</v>
      </c>
      <c r="L54">
        <v>5.4024510707633547E-2</v>
      </c>
      <c r="M54">
        <v>6.3117859068112847E-2</v>
      </c>
      <c r="N54">
        <v>5.1515151515151576</v>
      </c>
      <c r="O54">
        <v>0.15283928742996114</v>
      </c>
      <c r="P54">
        <v>0.12141747839753973</v>
      </c>
      <c r="Q54">
        <v>9.4130612181191911E-2</v>
      </c>
      <c r="R54">
        <v>5.1515151515151576</v>
      </c>
      <c r="S54">
        <v>4.7482777184017805E-2</v>
      </c>
      <c r="T54">
        <v>9.6069039384602053E-2</v>
      </c>
      <c r="U54">
        <v>0.10767568033409179</v>
      </c>
    </row>
    <row r="55" spans="2:21">
      <c r="B55">
        <v>5.2525252525252588</v>
      </c>
      <c r="C55">
        <v>4.5343646480552474E-2</v>
      </c>
      <c r="D55">
        <v>8.3303189172389852E-2</v>
      </c>
      <c r="E55">
        <v>9.0866572196256865E-2</v>
      </c>
      <c r="F55">
        <v>5.2525252525252588</v>
      </c>
      <c r="G55">
        <v>8.2339678570859984E-2</v>
      </c>
      <c r="H55">
        <v>0.10577226927012637</v>
      </c>
      <c r="I55">
        <v>0.10086982280269612</v>
      </c>
      <c r="J55">
        <v>5.2525252525252588</v>
      </c>
      <c r="K55">
        <v>2.2568103666705228E-2</v>
      </c>
      <c r="L55">
        <v>4.8884841491221465E-2</v>
      </c>
      <c r="M55">
        <v>5.7763697934347373E-2</v>
      </c>
      <c r="N55">
        <v>5.2525252525252588</v>
      </c>
      <c r="O55">
        <v>0.15226599813260955</v>
      </c>
      <c r="P55">
        <v>0.12209861972946655</v>
      </c>
      <c r="Q55">
        <v>9.4954949743306899E-2</v>
      </c>
      <c r="R55">
        <v>5.2525252525252588</v>
      </c>
      <c r="S55">
        <v>3.8024821830302924E-2</v>
      </c>
      <c r="T55">
        <v>8.6539821647482779E-2</v>
      </c>
      <c r="U55">
        <v>0.10110968297862588</v>
      </c>
    </row>
    <row r="56" spans="2:21">
      <c r="B56">
        <v>5.35353535353536</v>
      </c>
      <c r="C56">
        <v>4.0376248532849768E-2</v>
      </c>
      <c r="D56">
        <v>7.7214358029190827E-2</v>
      </c>
      <c r="E56">
        <v>8.5947975089591455E-2</v>
      </c>
      <c r="F56">
        <v>5.35353535353536</v>
      </c>
      <c r="G56">
        <v>7.7825045070090845E-2</v>
      </c>
      <c r="H56">
        <v>0.10280574403880972</v>
      </c>
      <c r="I56">
        <v>9.8958555060381481E-2</v>
      </c>
      <c r="J56">
        <v>5.35353535353536</v>
      </c>
      <c r="K56">
        <v>1.9320586175994414E-2</v>
      </c>
      <c r="L56">
        <v>4.3591711961417486E-2</v>
      </c>
      <c r="M56">
        <v>5.2564004542400247E-2</v>
      </c>
      <c r="N56">
        <v>5.35353535353536</v>
      </c>
      <c r="O56">
        <v>0.15138582599462644</v>
      </c>
      <c r="P56">
        <v>0.12257287889918141</v>
      </c>
      <c r="Q56">
        <v>9.5655873775369882E-2</v>
      </c>
      <c r="R56">
        <v>5.35353535353536</v>
      </c>
      <c r="S56">
        <v>3.0310370220923762E-2</v>
      </c>
      <c r="T56">
        <v>7.7689689003968262E-2</v>
      </c>
      <c r="U56">
        <v>9.4814831954553688E-2</v>
      </c>
    </row>
    <row r="57" spans="2:21">
      <c r="B57">
        <v>5.4545454545454612</v>
      </c>
      <c r="C57">
        <v>3.5654966599903033E-2</v>
      </c>
      <c r="D57">
        <v>7.1377332081003025E-2</v>
      </c>
      <c r="E57">
        <v>8.1151080758484997E-2</v>
      </c>
      <c r="F57">
        <v>5.4545454545454612</v>
      </c>
      <c r="G57">
        <v>7.4355263211411532E-2</v>
      </c>
      <c r="H57">
        <v>0.1000960462144819</v>
      </c>
      <c r="I57">
        <v>9.7126452119753626E-2</v>
      </c>
      <c r="J57">
        <v>5.4545454545454612</v>
      </c>
      <c r="K57">
        <v>1.5519555183093192E-2</v>
      </c>
      <c r="L57">
        <v>3.828444790823151E-2</v>
      </c>
      <c r="M57">
        <v>4.7561377111758722E-2</v>
      </c>
      <c r="N57">
        <v>5.4545454545454612</v>
      </c>
      <c r="O57">
        <v>0.15011336621884763</v>
      </c>
      <c r="P57">
        <v>0.12282578231348826</v>
      </c>
      <c r="Q57">
        <v>9.6227872565447806E-2</v>
      </c>
      <c r="R57">
        <v>5.4545454545454612</v>
      </c>
      <c r="S57">
        <v>2.4849277483128464E-2</v>
      </c>
      <c r="T57">
        <v>7.0185705159101719E-2</v>
      </c>
      <c r="U57">
        <v>8.9116908162393635E-2</v>
      </c>
    </row>
    <row r="58" spans="2:21">
      <c r="B58">
        <v>5.5555555555555625</v>
      </c>
      <c r="C58">
        <v>3.1307670122694461E-2</v>
      </c>
      <c r="D58">
        <v>6.5900493012696751E-2</v>
      </c>
      <c r="E58">
        <v>7.6533948836747759E-2</v>
      </c>
      <c r="F58">
        <v>5.5555555555555625</v>
      </c>
      <c r="G58">
        <v>7.1767984967982049E-2</v>
      </c>
      <c r="H58">
        <v>9.7623661321216817E-2</v>
      </c>
      <c r="I58">
        <v>9.5372738623006714E-2</v>
      </c>
      <c r="J58">
        <v>5.5555555555555625</v>
      </c>
      <c r="K58">
        <v>1.1738040677484882E-2</v>
      </c>
      <c r="L58">
        <v>3.3188539198437568E-2</v>
      </c>
      <c r="M58">
        <v>4.2822427304493357E-2</v>
      </c>
      <c r="N58">
        <v>5.5555555555555625</v>
      </c>
      <c r="O58">
        <v>0.1483739420641477</v>
      </c>
      <c r="P58">
        <v>0.12284129894951992</v>
      </c>
      <c r="Q58">
        <v>9.6675491415685308E-2</v>
      </c>
      <c r="R58">
        <v>5.5555555555555625</v>
      </c>
      <c r="S58">
        <v>2.1517679741333038E-2</v>
      </c>
      <c r="T58">
        <v>6.4424582381718817E-2</v>
      </c>
      <c r="U58">
        <v>8.424891019952227E-2</v>
      </c>
    </row>
    <row r="59" spans="2:21">
      <c r="B59">
        <v>5.6565656565656637</v>
      </c>
      <c r="C59">
        <v>2.7521304954668771E-2</v>
      </c>
      <c r="D59">
        <v>6.0882057606703184E-2</v>
      </c>
      <c r="E59">
        <v>7.2146234195855224E-2</v>
      </c>
      <c r="F59">
        <v>5.6565656565656637</v>
      </c>
      <c r="G59">
        <v>6.9822600246626135E-2</v>
      </c>
      <c r="H59">
        <v>9.5339875348785533E-2</v>
      </c>
      <c r="I59">
        <v>9.3688478323450217E-2</v>
      </c>
      <c r="J59">
        <v>5.6565656565656637</v>
      </c>
      <c r="K59">
        <v>8.6972167358926843E-3</v>
      </c>
      <c r="L59">
        <v>2.8530796729072209E-2</v>
      </c>
      <c r="M59">
        <v>3.8423665181538891E-2</v>
      </c>
      <c r="N59">
        <v>5.6565656565656637</v>
      </c>
      <c r="O59">
        <v>0.14612461191983844</v>
      </c>
      <c r="P59">
        <v>0.1226123013180776</v>
      </c>
      <c r="Q59">
        <v>9.6992029964319298E-2</v>
      </c>
      <c r="R59">
        <v>5.6565656565656637</v>
      </c>
      <c r="S59">
        <v>1.9820539294658376E-2</v>
      </c>
      <c r="T59">
        <v>6.048424796262223E-2</v>
      </c>
      <c r="U59">
        <v>8.0331825813952595E-2</v>
      </c>
    </row>
    <row r="60" spans="2:21">
      <c r="B60">
        <v>5.7575757575757649</v>
      </c>
      <c r="C60">
        <v>2.4454856270709188E-2</v>
      </c>
      <c r="D60">
        <v>5.6383591851719032E-2</v>
      </c>
      <c r="E60">
        <v>6.8026708829035526E-2</v>
      </c>
      <c r="F60">
        <v>5.7575757575757649</v>
      </c>
      <c r="G60">
        <v>6.8214720452982144E-2</v>
      </c>
      <c r="H60">
        <v>9.3188710790524237E-2</v>
      </c>
      <c r="I60">
        <v>9.2070561140759719E-2</v>
      </c>
      <c r="J60">
        <v>5.7575757575757649</v>
      </c>
      <c r="K60">
        <v>6.8282101549959088E-3</v>
      </c>
      <c r="L60">
        <v>2.450484907591443E-2</v>
      </c>
      <c r="M60">
        <v>3.4443041809907489E-2</v>
      </c>
      <c r="N60">
        <v>5.7575757575757649</v>
      </c>
      <c r="O60">
        <v>0.1433498205279766</v>
      </c>
      <c r="P60">
        <v>0.12213421324293884</v>
      </c>
      <c r="Q60">
        <v>9.7176397193755051E-2</v>
      </c>
      <c r="R60">
        <v>5.7575757575757649</v>
      </c>
      <c r="S60">
        <v>1.9176336932041755E-2</v>
      </c>
      <c r="T60">
        <v>5.8155427685630069E-2</v>
      </c>
      <c r="U60">
        <v>7.7335057942338761E-2</v>
      </c>
    </row>
    <row r="61" spans="2:21">
      <c r="B61">
        <v>5.8585858585858661</v>
      </c>
      <c r="C61">
        <v>2.2134736147242054E-2</v>
      </c>
      <c r="D61">
        <v>5.2425563936471575E-2</v>
      </c>
      <c r="E61">
        <v>6.4213713595779695E-2</v>
      </c>
      <c r="F61">
        <v>5.8585858585858661</v>
      </c>
      <c r="G61">
        <v>6.6624340154877434E-2</v>
      </c>
      <c r="H61">
        <v>9.110754900464467E-2</v>
      </c>
      <c r="I61">
        <v>9.0504267202386912E-2</v>
      </c>
      <c r="J61">
        <v>5.8585858585858661</v>
      </c>
      <c r="K61">
        <v>6.0293475272579847E-3</v>
      </c>
      <c r="L61">
        <v>2.119256070249392E-2</v>
      </c>
      <c r="M61">
        <v>3.0952373401000658E-2</v>
      </c>
      <c r="N61">
        <v>5.8585858585858661</v>
      </c>
      <c r="O61">
        <v>0.1400721297348477</v>
      </c>
      <c r="P61">
        <v>0.12141124090396931</v>
      </c>
      <c r="Q61">
        <v>9.7229178676381034E-2</v>
      </c>
      <c r="R61">
        <v>5.8585858585858661</v>
      </c>
      <c r="S61">
        <v>1.9073600243438547E-2</v>
      </c>
      <c r="T61">
        <v>5.7026074767352455E-2</v>
      </c>
      <c r="U61">
        <v>7.5107573544802561E-2</v>
      </c>
    </row>
    <row r="62" spans="2:21">
      <c r="B62">
        <v>5.9595959595959673</v>
      </c>
      <c r="C62">
        <v>2.0431628052587452E-2</v>
      </c>
      <c r="D62">
        <v>4.8985257227426214E-2</v>
      </c>
      <c r="E62">
        <v>6.0724878227145368E-2</v>
      </c>
      <c r="F62">
        <v>5.9595959595959673</v>
      </c>
      <c r="G62">
        <v>6.477172403425463E-2</v>
      </c>
      <c r="H62">
        <v>8.9036529653718471E-2</v>
      </c>
      <c r="I62">
        <v>8.8983373153123921E-2</v>
      </c>
      <c r="J62">
        <v>5.9595959595959673</v>
      </c>
      <c r="K62">
        <v>5.7959310770082191E-3</v>
      </c>
      <c r="L62">
        <v>1.8606435199427659E-2</v>
      </c>
      <c r="M62">
        <v>2.8003661167683751E-2</v>
      </c>
      <c r="N62">
        <v>5.9595959595959673</v>
      </c>
      <c r="O62">
        <v>0.13634135670764852</v>
      </c>
      <c r="P62">
        <v>0.12045255568610523</v>
      </c>
      <c r="Q62">
        <v>9.7150395470209303E-2</v>
      </c>
      <c r="R62">
        <v>5.9595959595959673</v>
      </c>
      <c r="S62">
        <v>1.9121348468736202E-2</v>
      </c>
      <c r="T62">
        <v>5.6572290838272539E-2</v>
      </c>
      <c r="U62">
        <v>7.3418952461304254E-2</v>
      </c>
    </row>
    <row r="63" spans="2:21">
      <c r="B63">
        <v>6.0606060606060685</v>
      </c>
      <c r="C63">
        <v>1.9109947833918367E-2</v>
      </c>
      <c r="D63">
        <v>4.6001630116337115E-2</v>
      </c>
      <c r="E63">
        <v>5.7571849753312962E-2</v>
      </c>
      <c r="F63">
        <v>6.0606060606060685</v>
      </c>
      <c r="G63">
        <v>6.2461227234605426E-2</v>
      </c>
      <c r="H63">
        <v>8.6932670599647224E-2</v>
      </c>
      <c r="I63">
        <v>8.7495153120897978E-2</v>
      </c>
      <c r="J63">
        <v>6.0606060606060685</v>
      </c>
      <c r="K63">
        <v>5.5687377070195599E-3</v>
      </c>
      <c r="L63">
        <v>1.667411091235493E-2</v>
      </c>
      <c r="M63">
        <v>2.5633945809235972E-2</v>
      </c>
      <c r="N63">
        <v>6.0606060606060685</v>
      </c>
      <c r="O63">
        <v>0.13224129151838929</v>
      </c>
      <c r="P63">
        <v>0.11927378743318119</v>
      </c>
      <c r="Q63">
        <v>9.6939865140484596E-2</v>
      </c>
      <c r="R63">
        <v>6.0606060606060685</v>
      </c>
      <c r="S63">
        <v>1.9051969038168817E-2</v>
      </c>
      <c r="T63">
        <v>5.626940894729799E-2</v>
      </c>
      <c r="U63">
        <v>7.2017514846799871E-2</v>
      </c>
    </row>
    <row r="64" spans="2:21">
      <c r="B64">
        <v>6.1616161616161698</v>
      </c>
      <c r="C64">
        <v>1.7933569264513588E-2</v>
      </c>
      <c r="D64">
        <v>4.3394439969901187E-2</v>
      </c>
      <c r="E64">
        <v>5.4765279645271593E-2</v>
      </c>
      <c r="F64">
        <v>6.1616161616161698</v>
      </c>
      <c r="G64">
        <v>5.9596931495649423E-2</v>
      </c>
      <c r="H64">
        <v>8.4782593955197078E-2</v>
      </c>
      <c r="I64">
        <v>8.6032229164226662E-2</v>
      </c>
      <c r="J64">
        <v>6.1616161616161698</v>
      </c>
      <c r="K64">
        <v>5.0701355565777057E-3</v>
      </c>
      <c r="L64">
        <v>1.5322139523390364E-2</v>
      </c>
      <c r="M64">
        <v>2.3861246071938496E-2</v>
      </c>
      <c r="N64">
        <v>6.1616161616161698</v>
      </c>
      <c r="O64">
        <v>0.12787064664166115</v>
      </c>
      <c r="P64">
        <v>0.11789657529543963</v>
      </c>
      <c r="Q64">
        <v>9.6599842685520215E-2</v>
      </c>
      <c r="R64">
        <v>6.1616161616161698</v>
      </c>
      <c r="S64">
        <v>1.8681507216435685E-2</v>
      </c>
      <c r="T64">
        <v>5.5667758992078584E-2</v>
      </c>
      <c r="U64">
        <v>7.0591331097912963E-2</v>
      </c>
    </row>
    <row r="65" spans="2:21">
      <c r="B65">
        <v>6.262626262626271</v>
      </c>
      <c r="C65">
        <v>1.6750472694838418E-2</v>
      </c>
      <c r="D65">
        <v>4.1095298418950557E-2</v>
      </c>
      <c r="E65">
        <v>5.2302308772446064E-2</v>
      </c>
      <c r="F65">
        <v>6.262626262626271</v>
      </c>
      <c r="G65">
        <v>5.6201790792076586E-2</v>
      </c>
      <c r="H65">
        <v>8.2579308060641912E-2</v>
      </c>
      <c r="I65">
        <v>8.4591999561165171E-2</v>
      </c>
      <c r="J65">
        <v>6.262626262626271</v>
      </c>
      <c r="K65">
        <v>4.388498674575734E-3</v>
      </c>
      <c r="L65">
        <v>1.4490839611269802E-2</v>
      </c>
      <c r="M65">
        <v>2.2672740217519589E-2</v>
      </c>
      <c r="N65">
        <v>6.262626262626271</v>
      </c>
      <c r="O65">
        <v>0.12334399008688524</v>
      </c>
      <c r="P65">
        <v>0.11634260518338825</v>
      </c>
      <c r="Q65">
        <v>9.6132360494679214E-2</v>
      </c>
      <c r="R65">
        <v>6.262626262626271</v>
      </c>
      <c r="S65">
        <v>1.7935569551926808E-2</v>
      </c>
      <c r="T65">
        <v>5.4454946508136745E-2</v>
      </c>
      <c r="U65">
        <v>6.8938701145922418E-2</v>
      </c>
    </row>
    <row r="66" spans="2:21">
      <c r="B66">
        <v>6.3636363636363722</v>
      </c>
      <c r="C66">
        <v>1.5517613992079808E-2</v>
      </c>
      <c r="D66">
        <v>3.9042427340332399E-2</v>
      </c>
      <c r="E66">
        <v>5.0186304517446489E-2</v>
      </c>
      <c r="F66">
        <v>6.3636363636363722</v>
      </c>
      <c r="G66">
        <v>5.2413201275264679E-2</v>
      </c>
      <c r="H66">
        <v>8.0338980378034844E-2</v>
      </c>
      <c r="I66">
        <v>8.317300083003705E-2</v>
      </c>
      <c r="J66">
        <v>6.3636363636363722</v>
      </c>
      <c r="K66">
        <v>3.8106683424274225E-3</v>
      </c>
      <c r="L66">
        <v>1.4149379923543924E-2</v>
      </c>
      <c r="M66">
        <v>2.2050841546321389E-2</v>
      </c>
      <c r="N66">
        <v>6.3636363636363722</v>
      </c>
      <c r="O66">
        <v>0.1187635653144765</v>
      </c>
      <c r="P66">
        <v>0.11463435637094105</v>
      </c>
      <c r="Q66">
        <v>9.5540247407404619E-2</v>
      </c>
      <c r="R66">
        <v>6.3636363636363722</v>
      </c>
      <c r="S66">
        <v>1.6788115616233713E-2</v>
      </c>
      <c r="T66">
        <v>5.2464570092826172E-2</v>
      </c>
      <c r="U66">
        <v>6.6920528729974019E-2</v>
      </c>
    </row>
    <row r="67" spans="2:21">
      <c r="B67">
        <v>6.4646464646464734</v>
      </c>
      <c r="C67">
        <v>1.4271219776802626E-2</v>
      </c>
      <c r="D67">
        <v>3.721679331543961E-2</v>
      </c>
      <c r="E67">
        <v>4.8413483507328325E-2</v>
      </c>
      <c r="F67">
        <v>6.4646464646464734</v>
      </c>
      <c r="G67">
        <v>4.8460808261544093E-2</v>
      </c>
      <c r="H67">
        <v>7.8096689044941769E-2</v>
      </c>
      <c r="I67">
        <v>8.177978482240407E-2</v>
      </c>
      <c r="J67">
        <v>6.4646464646464734</v>
      </c>
      <c r="K67">
        <v>3.5729829892181208E-3</v>
      </c>
      <c r="L67">
        <v>1.4284052188667486E-2</v>
      </c>
      <c r="M67">
        <v>2.1957801624238597E-2</v>
      </c>
      <c r="N67">
        <v>6.4646464646464734</v>
      </c>
      <c r="O67">
        <v>0.11421606689791529</v>
      </c>
      <c r="P67">
        <v>0.11279818217774915</v>
      </c>
      <c r="Q67">
        <v>9.4827624482810194E-2</v>
      </c>
      <c r="R67">
        <v>6.4646464646464734</v>
      </c>
      <c r="S67">
        <v>1.5267444498167256E-2</v>
      </c>
      <c r="T67">
        <v>4.969559921784758E-2</v>
      </c>
      <c r="U67">
        <v>6.4496160409356018E-2</v>
      </c>
    </row>
    <row r="68" spans="2:21">
      <c r="B68">
        <v>6.5656565656565746</v>
      </c>
      <c r="C68">
        <v>1.3079325434068347E-2</v>
      </c>
      <c r="D68">
        <v>3.5627092203717785E-2</v>
      </c>
      <c r="E68">
        <v>4.6988296904342003E-2</v>
      </c>
      <c r="F68">
        <v>6.5656565656565746</v>
      </c>
      <c r="G68">
        <v>4.462235117392388E-2</v>
      </c>
      <c r="H68">
        <v>7.589271319198948E-2</v>
      </c>
      <c r="I68">
        <v>8.0406185876771147E-2</v>
      </c>
      <c r="J68">
        <v>6.5656565656565746</v>
      </c>
      <c r="K68">
        <v>3.744915564204664E-3</v>
      </c>
      <c r="L68">
        <v>1.4875001911189784E-2</v>
      </c>
      <c r="M68">
        <v>2.2352443579849619E-2</v>
      </c>
      <c r="N68">
        <v>6.5656565656565746</v>
      </c>
      <c r="O68">
        <v>0.1097812306959836</v>
      </c>
      <c r="P68">
        <v>0.11085475384328644</v>
      </c>
      <c r="Q68">
        <v>9.3996924947221144E-2</v>
      </c>
      <c r="R68">
        <v>6.5656565656565746</v>
      </c>
      <c r="S68">
        <v>1.3442781644738696E-2</v>
      </c>
      <c r="T68">
        <v>4.6270989599519398E-2</v>
      </c>
      <c r="U68">
        <v>6.1735411713219786E-2</v>
      </c>
    </row>
    <row r="69" spans="2:21">
      <c r="B69">
        <v>6.6666666666666758</v>
      </c>
      <c r="C69">
        <v>1.201268472600839E-2</v>
      </c>
      <c r="D69">
        <v>3.431283446410837E-2</v>
      </c>
      <c r="E69">
        <v>4.5903658177486407E-2</v>
      </c>
      <c r="F69">
        <v>6.6666666666666758</v>
      </c>
      <c r="G69">
        <v>4.1169322767515747E-2</v>
      </c>
      <c r="H69">
        <v>7.3769844786981939E-2</v>
      </c>
      <c r="I69">
        <v>7.9056854882730246E-2</v>
      </c>
      <c r="J69">
        <v>6.6666666666666758</v>
      </c>
      <c r="K69">
        <v>4.2647173847484175E-3</v>
      </c>
      <c r="L69">
        <v>1.5876370902192238E-2</v>
      </c>
      <c r="M69">
        <v>2.3175857315784108E-2</v>
      </c>
      <c r="N69">
        <v>6.6666666666666758</v>
      </c>
      <c r="O69">
        <v>0.10549954367217648</v>
      </c>
      <c r="P69">
        <v>0.10882486939968254</v>
      </c>
      <c r="Q69">
        <v>9.3052607509451352E-2</v>
      </c>
      <c r="R69">
        <v>6.6666666666666758</v>
      </c>
      <c r="S69">
        <v>1.1437938222767251E-2</v>
      </c>
      <c r="T69">
        <v>4.2414325585106057E-2</v>
      </c>
      <c r="U69">
        <v>5.8812041545297719E-2</v>
      </c>
    </row>
    <row r="70" spans="2:21">
      <c r="B70">
        <v>6.7676767676767771</v>
      </c>
      <c r="C70">
        <v>1.1124282065753784E-2</v>
      </c>
      <c r="D70">
        <v>3.3317268452599663E-2</v>
      </c>
      <c r="E70">
        <v>4.5156857194996305E-2</v>
      </c>
      <c r="F70">
        <v>6.7676767676767771</v>
      </c>
      <c r="G70">
        <v>3.8305990818334433E-2</v>
      </c>
      <c r="H70">
        <v>7.1753970603877906E-2</v>
      </c>
      <c r="I70">
        <v>7.7761982351348374E-2</v>
      </c>
      <c r="J70">
        <v>6.7676767676767771</v>
      </c>
      <c r="K70">
        <v>5.0263385129025433E-3</v>
      </c>
      <c r="L70">
        <v>1.7207119246913396E-2</v>
      </c>
      <c r="M70">
        <v>2.4368407871013922E-2</v>
      </c>
      <c r="N70">
        <v>6.7676767676767771</v>
      </c>
      <c r="O70">
        <v>0.10139300831224601</v>
      </c>
      <c r="P70">
        <v>0.10672218461808472</v>
      </c>
      <c r="Q70">
        <v>9.1998110139287589E-2</v>
      </c>
      <c r="R70">
        <v>6.7676767676767771</v>
      </c>
      <c r="S70">
        <v>9.4370031323846686E-3</v>
      </c>
      <c r="T70">
        <v>3.8424711739239996E-2</v>
      </c>
      <c r="U70">
        <v>5.5985960575941837E-2</v>
      </c>
    </row>
    <row r="71" spans="2:21">
      <c r="B71">
        <v>6.8686868686868783</v>
      </c>
      <c r="C71">
        <v>1.0464276125108229E-2</v>
      </c>
      <c r="D71">
        <v>3.2687939729255662E-2</v>
      </c>
      <c r="E71">
        <v>4.4737124983434413E-2</v>
      </c>
      <c r="F71">
        <v>6.8686868686868783</v>
      </c>
      <c r="G71">
        <v>3.6129628983074244E-2</v>
      </c>
      <c r="H71">
        <v>6.9864748504718521E-2</v>
      </c>
      <c r="I71">
        <v>7.648986005760923E-2</v>
      </c>
      <c r="J71">
        <v>6.8686868686868783</v>
      </c>
      <c r="K71">
        <v>5.9129447568609514E-3</v>
      </c>
      <c r="L71">
        <v>1.8748823460525366E-2</v>
      </c>
      <c r="M71">
        <v>2.5878521316331421E-2</v>
      </c>
      <c r="N71">
        <v>6.8686868686868783</v>
      </c>
      <c r="O71">
        <v>9.7453536955842149E-2</v>
      </c>
      <c r="P71">
        <v>0.10455427769919418</v>
      </c>
      <c r="Q71">
        <v>9.0838900909030212E-2</v>
      </c>
      <c r="R71">
        <v>6.8686868686868783</v>
      </c>
      <c r="S71">
        <v>7.6465818101058205E-3</v>
      </c>
      <c r="T71">
        <v>3.4590942948757489E-2</v>
      </c>
      <c r="U71">
        <v>5.3550547624901593E-2</v>
      </c>
    </row>
    <row r="72" spans="2:21">
      <c r="B72">
        <v>6.9696969696969795</v>
      </c>
      <c r="C72">
        <v>1.0072811539645669E-2</v>
      </c>
      <c r="D72">
        <v>3.2447057388944857E-2</v>
      </c>
      <c r="E72">
        <v>4.4628054060439133E-2</v>
      </c>
      <c r="F72">
        <v>6.9696969696969795</v>
      </c>
      <c r="G72">
        <v>3.4608745511397747E-2</v>
      </c>
      <c r="H72">
        <v>6.8098957978197455E-2</v>
      </c>
      <c r="I72">
        <v>7.5258813191434723E-2</v>
      </c>
      <c r="J72">
        <v>6.9696969696969795</v>
      </c>
      <c r="K72">
        <v>6.7962691389150207E-3</v>
      </c>
      <c r="L72">
        <v>2.0382357832067852E-2</v>
      </c>
      <c r="M72">
        <v>2.7663123616324458E-2</v>
      </c>
      <c r="N72">
        <v>6.9696969696969795</v>
      </c>
      <c r="O72">
        <v>9.3664933982514922E-2</v>
      </c>
      <c r="P72">
        <v>0.10232814382828331</v>
      </c>
      <c r="Q72">
        <v>8.9579738965938155E-2</v>
      </c>
      <c r="R72">
        <v>6.9696969696969795</v>
      </c>
      <c r="S72">
        <v>6.2319034843241403E-3</v>
      </c>
      <c r="T72">
        <v>3.1186095673009697E-2</v>
      </c>
      <c r="U72">
        <v>5.1859082401085325E-2</v>
      </c>
    </row>
    <row r="73" spans="2:21">
      <c r="B73">
        <v>7.0707070707070807</v>
      </c>
      <c r="C73">
        <v>9.9749733489286237E-3</v>
      </c>
      <c r="D73">
        <v>3.2579496452814487E-2</v>
      </c>
      <c r="E73">
        <v>4.4802067392314238E-2</v>
      </c>
      <c r="F73">
        <v>7.0707070707070807</v>
      </c>
      <c r="G73">
        <v>3.3589624835899869E-2</v>
      </c>
      <c r="H73">
        <v>6.6441681416342754E-2</v>
      </c>
      <c r="I73">
        <v>7.4073717169165165E-2</v>
      </c>
      <c r="J73">
        <v>7.0707070707070807</v>
      </c>
      <c r="K73">
        <v>7.5659139261372637E-3</v>
      </c>
      <c r="L73">
        <v>2.2001904775985126E-2</v>
      </c>
      <c r="M73">
        <v>2.9690170225635547E-2</v>
      </c>
      <c r="N73">
        <v>7.0707070707070807</v>
      </c>
      <c r="O73">
        <v>8.9991276391773234E-2</v>
      </c>
      <c r="P73">
        <v>0.10005047534302071</v>
      </c>
      <c r="Q73">
        <v>8.8225333916011131E-2</v>
      </c>
      <c r="R73">
        <v>7.0707070707070807</v>
      </c>
      <c r="S73">
        <v>5.2536796361508575E-3</v>
      </c>
      <c r="T73">
        <v>2.8438388752664977E-2</v>
      </c>
      <c r="U73">
        <v>5.1232657313428638E-2</v>
      </c>
    </row>
    <row r="74" spans="2:21">
      <c r="B74">
        <v>7.1717171717171819</v>
      </c>
      <c r="C74">
        <v>1.0147592300706774E-2</v>
      </c>
      <c r="D74">
        <v>3.3038559778833985E-2</v>
      </c>
      <c r="E74">
        <v>4.5229030161493163E-2</v>
      </c>
      <c r="F74">
        <v>7.1717171717171819</v>
      </c>
      <c r="G74">
        <v>3.2838390656226443E-2</v>
      </c>
      <c r="H74">
        <v>6.4867556983210534E-2</v>
      </c>
      <c r="I74">
        <v>7.2942141629400534E-2</v>
      </c>
      <c r="J74">
        <v>7.1717171717171819</v>
      </c>
      <c r="K74">
        <v>8.1568017488175618E-3</v>
      </c>
      <c r="L74">
        <v>2.3545383623875843E-2</v>
      </c>
      <c r="M74">
        <v>3.1925426293809907E-2</v>
      </c>
      <c r="N74">
        <v>7.1717171717171819</v>
      </c>
      <c r="O74">
        <v>8.6402609211584422E-2</v>
      </c>
      <c r="P74">
        <v>9.7713698091766707E-2</v>
      </c>
      <c r="Q74">
        <v>8.6782719479381307E-2</v>
      </c>
      <c r="R74">
        <v>7.1717171717171819</v>
      </c>
      <c r="S74">
        <v>4.6549769899043407E-3</v>
      </c>
      <c r="T74">
        <v>2.6536650053360766E-2</v>
      </c>
      <c r="U74">
        <v>5.1969463987233559E-2</v>
      </c>
    </row>
    <row r="75" spans="2:21">
      <c r="B75">
        <v>7.2727272727272831</v>
      </c>
      <c r="C75">
        <v>1.0503095864394379E-2</v>
      </c>
      <c r="D75">
        <v>3.374749786732207E-2</v>
      </c>
      <c r="E75">
        <v>4.5853049421650048E-2</v>
      </c>
      <c r="F75">
        <v>7.2727272727272831</v>
      </c>
      <c r="G75">
        <v>3.2105463594919476E-2</v>
      </c>
      <c r="H75">
        <v>6.3335159972575286E-2</v>
      </c>
      <c r="I75">
        <v>7.1873083415877254E-2</v>
      </c>
      <c r="J75">
        <v>7.2727272727272831</v>
      </c>
      <c r="K75">
        <v>8.5372794606822337E-3</v>
      </c>
      <c r="L75">
        <v>2.5019123973514162E-2</v>
      </c>
      <c r="M75">
        <v>3.4350194395484597E-2</v>
      </c>
      <c r="N75">
        <v>7.2727272727272831</v>
      </c>
      <c r="O75">
        <v>8.2866483272733674E-2</v>
      </c>
      <c r="P75">
        <v>9.5312276157268255E-2</v>
      </c>
      <c r="Q75">
        <v>8.5254587415694624E-2</v>
      </c>
      <c r="R75">
        <v>7.2727272727272831</v>
      </c>
      <c r="S75">
        <v>4.2990388887908142E-3</v>
      </c>
      <c r="T75">
        <v>2.5616301337088122E-2</v>
      </c>
      <c r="U75">
        <v>5.425632296885434E-2</v>
      </c>
    </row>
    <row r="76" spans="2:21">
      <c r="B76">
        <v>7.3737373737373844</v>
      </c>
      <c r="C76">
        <v>1.0904254055493376E-2</v>
      </c>
      <c r="D76">
        <v>3.4599505042230777E-2</v>
      </c>
      <c r="E76">
        <v>4.6619060463149335E-2</v>
      </c>
      <c r="F76">
        <v>7.3737373737373844</v>
      </c>
      <c r="G76">
        <v>3.1185307182566957E-2</v>
      </c>
      <c r="H76">
        <v>6.1812240354234084E-2</v>
      </c>
      <c r="I76">
        <v>7.0878931329710931E-2</v>
      </c>
      <c r="J76">
        <v>7.3737373737373844</v>
      </c>
      <c r="K76">
        <v>8.6724610502270441E-3</v>
      </c>
      <c r="L76">
        <v>2.6487501487546434E-2</v>
      </c>
      <c r="M76">
        <v>3.6941065859680863E-2</v>
      </c>
      <c r="N76">
        <v>7.3737373737373844</v>
      </c>
      <c r="O76">
        <v>7.9358642676846669E-2</v>
      </c>
      <c r="P76">
        <v>9.2846263082409064E-2</v>
      </c>
      <c r="Q76">
        <v>8.364918979881035E-2</v>
      </c>
      <c r="R76">
        <v>7.3737373737373844</v>
      </c>
      <c r="S76">
        <v>4.0332710385356059E-3</v>
      </c>
      <c r="T76">
        <v>2.5790347752869338E-2</v>
      </c>
      <c r="U76">
        <v>5.8156975998766125E-2</v>
      </c>
    </row>
    <row r="77" spans="2:21">
      <c r="B77">
        <v>7.4747474747474856</v>
      </c>
      <c r="C77">
        <v>1.1201206898862318E-2</v>
      </c>
      <c r="D77">
        <v>3.5489240243769614E-2</v>
      </c>
      <c r="E77">
        <v>4.7464217579621222E-2</v>
      </c>
      <c r="F77">
        <v>7.4747474747474856</v>
      </c>
      <c r="G77">
        <v>2.9946438841145829E-2</v>
      </c>
      <c r="H77">
        <v>6.0292556975939438E-2</v>
      </c>
      <c r="I77">
        <v>6.9973298166746273E-2</v>
      </c>
      <c r="J77">
        <v>7.4747474747474856</v>
      </c>
      <c r="K77">
        <v>8.5475107889997209E-3</v>
      </c>
      <c r="L77">
        <v>2.8070810967020701E-2</v>
      </c>
      <c r="M77">
        <v>3.9662033199861293E-2</v>
      </c>
      <c r="N77">
        <v>7.4747474747474856</v>
      </c>
      <c r="O77">
        <v>7.5862801449250519E-2</v>
      </c>
      <c r="P77">
        <v>9.0309934050373908E-2</v>
      </c>
      <c r="Q77">
        <v>8.1971612953614464E-2</v>
      </c>
      <c r="R77">
        <v>7.4747474747474856</v>
      </c>
      <c r="S77">
        <v>3.7626238454089573E-3</v>
      </c>
      <c r="T77">
        <v>2.7106280948718624E-2</v>
      </c>
      <c r="U77">
        <v>6.3566785651314184E-2</v>
      </c>
    </row>
    <row r="78" spans="2:21">
      <c r="B78">
        <v>7.5757575757575868</v>
      </c>
      <c r="C78">
        <v>1.1292274867314852E-2</v>
      </c>
      <c r="D78">
        <v>3.6319848236718695E-2</v>
      </c>
      <c r="E78">
        <v>4.8325099709096778E-2</v>
      </c>
      <c r="F78">
        <v>7.5757575757575868</v>
      </c>
      <c r="G78">
        <v>2.8368966868003671E-2</v>
      </c>
      <c r="H78">
        <v>5.8744777396021887E-2</v>
      </c>
      <c r="I78">
        <v>6.917882747264166E-2</v>
      </c>
      <c r="J78">
        <v>7.5757575757575868</v>
      </c>
      <c r="K78">
        <v>8.2569094664704159E-3</v>
      </c>
      <c r="L78">
        <v>2.9897446247820765E-2</v>
      </c>
      <c r="M78">
        <v>4.2467127110197442E-2</v>
      </c>
      <c r="N78">
        <v>7.5757575757575868</v>
      </c>
      <c r="O78">
        <v>7.236909168061248E-2</v>
      </c>
      <c r="P78">
        <v>8.7698174068839424E-2</v>
      </c>
      <c r="Q78">
        <v>8.0229430691875228E-2</v>
      </c>
      <c r="R78">
        <v>7.5757575757575868</v>
      </c>
      <c r="S78">
        <v>3.4925893974962394E-3</v>
      </c>
      <c r="T78">
        <v>2.9519673724384698E-2</v>
      </c>
      <c r="U78">
        <v>7.0190806939916958E-2</v>
      </c>
    </row>
    <row r="79" spans="2:21">
      <c r="B79">
        <v>7.676767676767688</v>
      </c>
      <c r="C79">
        <v>1.1162831079446923E-2</v>
      </c>
      <c r="D79">
        <v>3.7015020149939459E-2</v>
      </c>
      <c r="E79">
        <v>4.9136984156929915E-2</v>
      </c>
      <c r="F79">
        <v>7.676767676767688</v>
      </c>
      <c r="G79">
        <v>2.6507911496785299E-2</v>
      </c>
      <c r="H79">
        <v>5.7186437441303167E-2</v>
      </c>
      <c r="I79">
        <v>6.8518594041732703E-2</v>
      </c>
      <c r="J79">
        <v>7.676767676767688</v>
      </c>
      <c r="K79">
        <v>8.0413354122119071E-3</v>
      </c>
      <c r="L79">
        <v>3.2049749479218709E-2</v>
      </c>
      <c r="M79">
        <v>4.5278333593674981E-2</v>
      </c>
      <c r="N79">
        <v>7.676767676767688</v>
      </c>
      <c r="O79">
        <v>6.8876200582669619E-2</v>
      </c>
      <c r="P79">
        <v>8.5009998848640245E-2</v>
      </c>
      <c r="Q79">
        <v>7.8430500591121721E-2</v>
      </c>
      <c r="R79">
        <v>7.676767676767688</v>
      </c>
      <c r="S79">
        <v>3.3033187193967591E-3</v>
      </c>
      <c r="T79">
        <v>3.2844881452535696E-2</v>
      </c>
      <c r="U79">
        <v>7.7553494851430621E-2</v>
      </c>
    </row>
    <row r="80" spans="2:21">
      <c r="B80">
        <v>7.7777777777777892</v>
      </c>
      <c r="C80">
        <v>1.0877220235078125E-2</v>
      </c>
      <c r="D80">
        <v>3.7525450154461043E-2</v>
      </c>
      <c r="E80">
        <v>4.983530686454507E-2</v>
      </c>
      <c r="F80">
        <v>7.7777777777777892</v>
      </c>
      <c r="G80">
        <v>2.4481320020841905E-2</v>
      </c>
      <c r="H80">
        <v>5.5645635485240513E-2</v>
      </c>
      <c r="I80">
        <v>6.8024683388312857E-2</v>
      </c>
      <c r="J80">
        <v>7.7777777777777892</v>
      </c>
      <c r="K80">
        <v>8.2019053654840968E-3</v>
      </c>
      <c r="L80">
        <v>3.4518064746541607E-2</v>
      </c>
      <c r="M80">
        <v>4.7990835562515689E-2</v>
      </c>
      <c r="N80">
        <v>7.7777777777777892</v>
      </c>
      <c r="O80">
        <v>6.5385208039505205E-2</v>
      </c>
      <c r="P80">
        <v>8.2251548815894429E-2</v>
      </c>
      <c r="Q80">
        <v>7.6582533789874313E-2</v>
      </c>
      <c r="R80">
        <v>7.7777777777777892</v>
      </c>
      <c r="S80">
        <v>3.2836795337315909E-3</v>
      </c>
      <c r="T80">
        <v>3.6736046477531162E-2</v>
      </c>
      <c r="U80">
        <v>8.5028900456951939E-2</v>
      </c>
    </row>
    <row r="81" spans="2:21">
      <c r="B81">
        <v>7.8787878787878904</v>
      </c>
      <c r="C81">
        <v>1.0528602674095403E-2</v>
      </c>
      <c r="D81">
        <v>3.7812749153554787E-2</v>
      </c>
      <c r="E81">
        <v>5.0402454956270742E-2</v>
      </c>
      <c r="F81">
        <v>7.8787878787878904</v>
      </c>
      <c r="G81">
        <v>2.2427168693074071E-2</v>
      </c>
      <c r="H81">
        <v>5.4168403255158225E-2</v>
      </c>
      <c r="I81">
        <v>6.7732486582457646E-2</v>
      </c>
      <c r="J81">
        <v>7.8787878787878904</v>
      </c>
      <c r="K81">
        <v>8.9242327161541887E-3</v>
      </c>
      <c r="L81">
        <v>3.7140872597428966E-2</v>
      </c>
      <c r="M81">
        <v>5.0478735987716225E-2</v>
      </c>
      <c r="N81">
        <v>7.8787878787878904</v>
      </c>
      <c r="O81">
        <v>6.1900575526059563E-2</v>
      </c>
      <c r="P81">
        <v>7.9426523121442577E-2</v>
      </c>
      <c r="Q81">
        <v>7.4693032094597128E-2</v>
      </c>
      <c r="R81">
        <v>7.8787878787878904</v>
      </c>
      <c r="S81">
        <v>3.4550652519840137E-3</v>
      </c>
      <c r="T81">
        <v>4.0702829433702757E-2</v>
      </c>
      <c r="U81">
        <v>9.1911639641683376E-2</v>
      </c>
    </row>
    <row r="82" spans="2:21">
      <c r="B82">
        <v>7.9797979797979917</v>
      </c>
      <c r="C82">
        <v>1.0179632106034514E-2</v>
      </c>
      <c r="D82">
        <v>3.7853476516999419E-2</v>
      </c>
      <c r="E82">
        <v>5.0754689051571683E-2</v>
      </c>
      <c r="F82">
        <v>7.9797979797979917</v>
      </c>
      <c r="G82">
        <v>2.0475802364904143E-2</v>
      </c>
      <c r="H82">
        <v>5.2805251939227325E-2</v>
      </c>
      <c r="I82">
        <v>6.7679374523739844E-2</v>
      </c>
      <c r="J82">
        <v>7.9797979797979917</v>
      </c>
      <c r="K82">
        <v>1.0136797576993629E-2</v>
      </c>
      <c r="L82">
        <v>3.963260474683146E-2</v>
      </c>
      <c r="M82">
        <v>5.2602734325421917E-2</v>
      </c>
      <c r="N82">
        <v>7.9797979797979917</v>
      </c>
      <c r="O82">
        <v>5.8427335463612118E-2</v>
      </c>
      <c r="P82">
        <v>7.6546795693252817E-2</v>
      </c>
      <c r="Q82">
        <v>7.2770220642036407E-2</v>
      </c>
      <c r="R82">
        <v>7.9797979797979917</v>
      </c>
      <c r="S82">
        <v>3.734223389509142E-3</v>
      </c>
      <c r="T82">
        <v>4.4180367088354468E-2</v>
      </c>
      <c r="U82">
        <v>9.7500887020314383E-2</v>
      </c>
    </row>
    <row r="83" spans="2:21">
      <c r="B83">
        <v>8.080808080808092</v>
      </c>
      <c r="C83">
        <v>9.8376581628409447E-3</v>
      </c>
      <c r="D83">
        <v>3.7629735267876878E-2</v>
      </c>
      <c r="E83">
        <v>5.0884990770269707E-2</v>
      </c>
      <c r="F83">
        <v>8.080808080808092</v>
      </c>
      <c r="G83">
        <v>1.8734565654569182E-2</v>
      </c>
      <c r="H83">
        <v>5.1613707784042361E-2</v>
      </c>
      <c r="I83">
        <v>6.7903029027115966E-2</v>
      </c>
      <c r="J83">
        <v>8.080808080808092</v>
      </c>
      <c r="K83">
        <v>1.1478548517543933E-2</v>
      </c>
      <c r="L83">
        <v>4.1625998495513405E-2</v>
      </c>
      <c r="M83">
        <v>5.4229730041887962E-2</v>
      </c>
      <c r="N83">
        <v>8.080808080808092</v>
      </c>
      <c r="O83">
        <v>5.4977505733085394E-2</v>
      </c>
      <c r="P83">
        <v>7.3625946848103779E-2</v>
      </c>
      <c r="Q83">
        <v>7.0824207961069349E-2</v>
      </c>
      <c r="R83">
        <v>8.080808080808092</v>
      </c>
      <c r="S83">
        <v>3.9762029235862646E-3</v>
      </c>
      <c r="T83">
        <v>4.6673154625829938E-2</v>
      </c>
      <c r="U83">
        <v>0.10120074499505394</v>
      </c>
    </row>
    <row r="84" spans="2:21">
      <c r="B84">
        <v>8.1818181818181923</v>
      </c>
      <c r="C84">
        <v>9.4639914542223383E-3</v>
      </c>
      <c r="D84">
        <v>3.7125348188679651E-2</v>
      </c>
      <c r="E84">
        <v>5.078766736470755E-2</v>
      </c>
      <c r="F84">
        <v>8.1818181818181923</v>
      </c>
      <c r="G84">
        <v>1.7286080277588378E-2</v>
      </c>
      <c r="H84">
        <v>5.0648890588066979E-2</v>
      </c>
      <c r="I84">
        <v>6.8442467890278219E-2</v>
      </c>
      <c r="J84">
        <v>8.1818181818181923</v>
      </c>
      <c r="K84">
        <v>1.240775567402099E-2</v>
      </c>
      <c r="L84">
        <v>4.2765635492165152E-2</v>
      </c>
      <c r="M84">
        <v>5.5297178005970012E-2</v>
      </c>
      <c r="N84">
        <v>8.1818181818181923</v>
      </c>
      <c r="O84">
        <v>5.1569943885682604E-2</v>
      </c>
      <c r="P84">
        <v>7.0681582819932198E-2</v>
      </c>
      <c r="Q84">
        <v>6.8863012951736802E-2</v>
      </c>
      <c r="R84">
        <v>8.1818181818181923</v>
      </c>
      <c r="S84">
        <v>4.0760890022224867E-3</v>
      </c>
      <c r="T84">
        <v>4.784825609312808E-2</v>
      </c>
      <c r="U84">
        <v>0.10261062606230595</v>
      </c>
    </row>
    <row r="85" spans="2:21">
      <c r="B85">
        <v>8.2828282828282926</v>
      </c>
      <c r="C85">
        <v>9.0072854093519224E-3</v>
      </c>
      <c r="D85">
        <v>3.6327950693240331E-2</v>
      </c>
      <c r="E85">
        <v>5.0476503390200232E-2</v>
      </c>
      <c r="F85">
        <v>8.2828282828282926</v>
      </c>
      <c r="G85">
        <v>1.617633007165983E-2</v>
      </c>
      <c r="H85">
        <v>4.9954279935555637E-2</v>
      </c>
      <c r="I85">
        <v>6.9329216792458487E-2</v>
      </c>
      <c r="J85">
        <v>8.2828282828282926</v>
      </c>
      <c r="K85">
        <v>1.2432963232219114E-2</v>
      </c>
      <c r="L85">
        <v>4.2809984914910781E-2</v>
      </c>
      <c r="M85">
        <v>5.5681569175042488E-2</v>
      </c>
      <c r="N85">
        <v>8.2828282828282926</v>
      </c>
      <c r="O85">
        <v>4.8230412482366897E-2</v>
      </c>
      <c r="P85">
        <v>6.7735185690783226E-2</v>
      </c>
      <c r="Q85">
        <v>6.6896000101340364E-2</v>
      </c>
      <c r="R85">
        <v>8.2828282828282926</v>
      </c>
      <c r="S85">
        <v>4.0443288879225573E-3</v>
      </c>
      <c r="T85">
        <v>4.7611163385552123E-2</v>
      </c>
      <c r="U85">
        <v>0.10156062977585124</v>
      </c>
    </row>
    <row r="86" spans="2:21">
      <c r="B86">
        <v>8.383838383838393</v>
      </c>
      <c r="C86">
        <v>8.4362589228095964E-3</v>
      </c>
      <c r="D86">
        <v>3.5250121734340903E-2</v>
      </c>
      <c r="E86">
        <v>4.9986793117850953E-2</v>
      </c>
      <c r="F86">
        <v>8.383838383838393</v>
      </c>
      <c r="G86">
        <v>1.5422863072813544E-2</v>
      </c>
      <c r="H86">
        <v>4.9557494750053832E-2</v>
      </c>
      <c r="I86">
        <v>7.0587188706769763E-2</v>
      </c>
      <c r="J86">
        <v>8.383838383838393</v>
      </c>
      <c r="K86">
        <v>1.137766297045314E-2</v>
      </c>
      <c r="L86">
        <v>4.1711844654777307E-2</v>
      </c>
      <c r="M86">
        <v>5.5399655988263505E-2</v>
      </c>
      <c r="N86">
        <v>8.383838383838393</v>
      </c>
      <c r="O86">
        <v>4.4984080540576371E-2</v>
      </c>
      <c r="P86">
        <v>6.4807476689920013E-2</v>
      </c>
      <c r="Q86">
        <v>6.4933141070903533E-2</v>
      </c>
      <c r="R86">
        <v>8.383838383838393</v>
      </c>
      <c r="S86">
        <v>4.002497415521198E-3</v>
      </c>
      <c r="T86">
        <v>4.609923680017948E-2</v>
      </c>
      <c r="U86">
        <v>9.8124538933404393E-2</v>
      </c>
    </row>
    <row r="87" spans="2:21">
      <c r="B87">
        <v>8.4848484848484933</v>
      </c>
      <c r="C87">
        <v>7.7524796169268512E-3</v>
      </c>
      <c r="D87">
        <v>3.3915173688850123E-2</v>
      </c>
      <c r="E87">
        <v>4.9376565952636467E-2</v>
      </c>
      <c r="F87">
        <v>8.4848484848484933</v>
      </c>
      <c r="G87">
        <v>1.4997955707297847E-2</v>
      </c>
      <c r="H87">
        <v>4.9479494762125778E-2</v>
      </c>
      <c r="I87">
        <v>7.2230013817669789E-2</v>
      </c>
      <c r="J87">
        <v>8.4848484848484933</v>
      </c>
      <c r="K87">
        <v>9.5045059310313405E-3</v>
      </c>
      <c r="L87">
        <v>3.9627449575350623E-2</v>
      </c>
      <c r="M87">
        <v>5.4503743630568674E-2</v>
      </c>
      <c r="N87">
        <v>8.4848484848484933</v>
      </c>
      <c r="O87">
        <v>4.1865827365614623E-2</v>
      </c>
      <c r="P87">
        <v>6.1924649058102986E-2</v>
      </c>
      <c r="Q87">
        <v>6.2983899774579841E-2</v>
      </c>
      <c r="R87">
        <v>8.4848484848484933</v>
      </c>
      <c r="S87">
        <v>4.0854633905167198E-3</v>
      </c>
      <c r="T87">
        <v>4.3595780758211439E-2</v>
      </c>
      <c r="U87">
        <v>9.2597573033031982E-2</v>
      </c>
    </row>
    <row r="88" spans="2:21">
      <c r="B88">
        <v>8.5858585858585936</v>
      </c>
      <c r="C88">
        <v>6.9843337715316265E-3</v>
      </c>
      <c r="D88">
        <v>3.2404140731154371E-2</v>
      </c>
      <c r="E88">
        <v>4.8725391247084922E-2</v>
      </c>
      <c r="F88">
        <v>8.5858585858585936</v>
      </c>
      <c r="G88">
        <v>1.4835850513237095E-2</v>
      </c>
      <c r="H88">
        <v>4.9716789572004698E-2</v>
      </c>
      <c r="I88">
        <v>7.425917666088476E-2</v>
      </c>
      <c r="J88">
        <v>8.5858585858585936</v>
      </c>
      <c r="K88">
        <v>7.3852992531914857E-3</v>
      </c>
      <c r="L88">
        <v>3.6875174264687463E-2</v>
      </c>
      <c r="M88">
        <v>5.3099451353157884E-2</v>
      </c>
      <c r="N88">
        <v>8.5858585858585936</v>
      </c>
      <c r="O88">
        <v>3.8915170106789798E-2</v>
      </c>
      <c r="P88">
        <v>5.9113308135814752E-2</v>
      </c>
      <c r="Q88">
        <v>6.1057298504953027E-2</v>
      </c>
      <c r="R88">
        <v>8.5858585858585936</v>
      </c>
      <c r="S88">
        <v>4.3290184393120767E-3</v>
      </c>
      <c r="T88">
        <v>4.0409013744263943E-2</v>
      </c>
      <c r="U88">
        <v>8.5415313274144103E-2</v>
      </c>
    </row>
    <row r="89" spans="2:21">
      <c r="B89">
        <v>8.686868686868694</v>
      </c>
      <c r="C89">
        <v>6.181358332577761E-3</v>
      </c>
      <c r="D89">
        <v>3.0769582458124615E-2</v>
      </c>
      <c r="E89">
        <v>4.8136277895005929E-2</v>
      </c>
      <c r="F89">
        <v>8.686868686868694</v>
      </c>
      <c r="G89">
        <v>1.4838353644273817E-2</v>
      </c>
      <c r="H89">
        <v>5.0256096598179832E-2</v>
      </c>
      <c r="I89">
        <v>7.665479365040799E-2</v>
      </c>
      <c r="J89">
        <v>8.686868686868694</v>
      </c>
      <c r="K89">
        <v>5.5798736625406672E-3</v>
      </c>
      <c r="L89">
        <v>3.3835606508534476E-2</v>
      </c>
      <c r="M89">
        <v>5.1341545074870536E-2</v>
      </c>
      <c r="N89">
        <v>8.686868686868694</v>
      </c>
      <c r="O89">
        <v>3.6155303637676564E-2</v>
      </c>
      <c r="P89">
        <v>5.6392646234325675E-2</v>
      </c>
      <c r="Q89">
        <v>5.9162542690653935E-2</v>
      </c>
      <c r="R89">
        <v>8.686868686868694</v>
      </c>
      <c r="S89">
        <v>4.6180429751735809E-3</v>
      </c>
      <c r="T89">
        <v>3.6791496502273181E-2</v>
      </c>
      <c r="U89">
        <v>7.7083681585229352E-2</v>
      </c>
    </row>
    <row r="90" spans="2:21">
      <c r="B90">
        <v>8.7878787878787943</v>
      </c>
      <c r="C90">
        <v>5.4014528067780395E-3</v>
      </c>
      <c r="D90">
        <v>2.9115006263461182E-2</v>
      </c>
      <c r="E90">
        <v>4.7724652964235607E-2</v>
      </c>
      <c r="F90">
        <v>8.7878787878787943</v>
      </c>
      <c r="G90">
        <v>1.4883436703515954E-2</v>
      </c>
      <c r="H90">
        <v>5.1072315538096186E-2</v>
      </c>
      <c r="I90">
        <v>7.9380226724192454E-2</v>
      </c>
      <c r="J90">
        <v>8.7878787878787943</v>
      </c>
      <c r="K90">
        <v>4.3748579232386724E-3</v>
      </c>
      <c r="L90">
        <v>3.0871319918564847E-2</v>
      </c>
      <c r="M90">
        <v>4.9419614763188957E-2</v>
      </c>
      <c r="N90">
        <v>8.7878787878787943</v>
      </c>
      <c r="O90">
        <v>3.3607756873078015E-2</v>
      </c>
      <c r="P90">
        <v>5.3786152619095605E-2</v>
      </c>
      <c r="Q90">
        <v>5.7305915745299377E-2</v>
      </c>
      <c r="R90">
        <v>8.7878787878787943</v>
      </c>
      <c r="S90">
        <v>4.7454994650850332E-3</v>
      </c>
      <c r="T90">
        <v>3.2897077928148125E-2</v>
      </c>
      <c r="U90">
        <v>6.8115127928266433E-2</v>
      </c>
    </row>
    <row r="91" spans="2:21">
      <c r="B91">
        <v>8.8888888888888946</v>
      </c>
      <c r="C91">
        <v>4.6995796389242665E-3</v>
      </c>
      <c r="D91">
        <v>2.7546311546958375E-2</v>
      </c>
      <c r="E91">
        <v>4.7618817682964991E-2</v>
      </c>
      <c r="F91">
        <v>8.8888888888888946</v>
      </c>
      <c r="G91">
        <v>1.4854978443504025E-2</v>
      </c>
      <c r="H91">
        <v>5.2128173218794684E-2</v>
      </c>
      <c r="I91">
        <v>8.2377768448049907E-2</v>
      </c>
      <c r="J91">
        <v>8.8888888888888946</v>
      </c>
      <c r="K91">
        <v>3.7599859743470015E-3</v>
      </c>
      <c r="L91">
        <v>2.8181700612568646E-2</v>
      </c>
      <c r="M91">
        <v>4.7544304571190292E-2</v>
      </c>
      <c r="N91">
        <v>8.8888888888888946</v>
      </c>
      <c r="O91">
        <v>3.1285115484233371E-2</v>
      </c>
      <c r="P91">
        <v>5.1310904246815205E-2</v>
      </c>
      <c r="Q91">
        <v>5.5496236675754859E-2</v>
      </c>
      <c r="R91">
        <v>8.8888888888888946</v>
      </c>
      <c r="S91">
        <v>4.5332694822223301E-3</v>
      </c>
      <c r="T91">
        <v>2.8813174758732657E-2</v>
      </c>
      <c r="U91">
        <v>5.8973505791320664E-2</v>
      </c>
    </row>
    <row r="92" spans="2:21">
      <c r="B92">
        <v>8.9898989898989949</v>
      </c>
      <c r="C92">
        <v>4.122229438790888E-3</v>
      </c>
      <c r="D92">
        <v>2.6160030544526362E-2</v>
      </c>
      <c r="E92">
        <v>4.7944093369554686E-2</v>
      </c>
      <c r="F92">
        <v>8.9898989898989949</v>
      </c>
      <c r="G92">
        <v>1.4663173100073607E-2</v>
      </c>
      <c r="H92">
        <v>5.3375277101756297E-2</v>
      </c>
      <c r="I92">
        <v>8.5565490950916923E-2</v>
      </c>
      <c r="J92">
        <v>8.9898989898989949</v>
      </c>
      <c r="K92">
        <v>3.5720220830275048E-3</v>
      </c>
      <c r="L92">
        <v>2.5852345790851813E-2</v>
      </c>
      <c r="M92">
        <v>4.5941933081135755E-2</v>
      </c>
      <c r="N92">
        <v>8.9898989898989949</v>
      </c>
      <c r="O92">
        <v>2.918666192883785E-2</v>
      </c>
      <c r="P92">
        <v>4.89828677563766E-2</v>
      </c>
      <c r="Q92">
        <v>5.3740318139257073E-2</v>
      </c>
      <c r="R92">
        <v>8.9898989898989949</v>
      </c>
      <c r="S92">
        <v>3.941725245069104E-3</v>
      </c>
      <c r="T92">
        <v>2.4601228728761321E-2</v>
      </c>
      <c r="U92">
        <v>5.0032456091380767E-2</v>
      </c>
    </row>
    <row r="93" spans="2:21">
      <c r="B93">
        <v>9.0909090909090953</v>
      </c>
      <c r="C93">
        <v>3.7018321877773839E-3</v>
      </c>
      <c r="D93">
        <v>2.5054202895011576E-2</v>
      </c>
      <c r="E93">
        <v>4.8822972062403984E-2</v>
      </c>
      <c r="F93">
        <v>9.0909090909090953</v>
      </c>
      <c r="G93">
        <v>1.427402776940688E-2</v>
      </c>
      <c r="H93">
        <v>5.4756524595060495E-2</v>
      </c>
      <c r="I93">
        <v>8.884088088010518E-2</v>
      </c>
      <c r="J93">
        <v>9.0909090909090953</v>
      </c>
      <c r="K93">
        <v>3.6180842704272762E-3</v>
      </c>
      <c r="L93">
        <v>2.3849813748311341E-2</v>
      </c>
      <c r="M93">
        <v>4.4834739461609673E-2</v>
      </c>
      <c r="N93">
        <v>9.0909090909090953</v>
      </c>
      <c r="O93">
        <v>2.7307337866290169E-2</v>
      </c>
      <c r="P93">
        <v>4.6813705383243719E-2</v>
      </c>
      <c r="Q93">
        <v>5.2043233168377216E-2</v>
      </c>
      <c r="R93">
        <v>9.0909090909090953</v>
      </c>
      <c r="S93">
        <v>3.0856972623653435E-3</v>
      </c>
      <c r="T93">
        <v>2.0360428250717363E-2</v>
      </c>
      <c r="U93">
        <v>4.1583163825122532E-2</v>
      </c>
    </row>
    <row r="94" spans="2:21">
      <c r="B94">
        <v>9.1919191919191956</v>
      </c>
      <c r="C94">
        <v>3.4467771114465072E-3</v>
      </c>
      <c r="D94">
        <v>2.4315780498225192E-2</v>
      </c>
      <c r="E94">
        <v>5.0344069929361926E-2</v>
      </c>
      <c r="F94">
        <v>9.1919191919191956</v>
      </c>
      <c r="G94">
        <v>1.3700074772879531E-2</v>
      </c>
      <c r="H94">
        <v>5.6202193798848353E-2</v>
      </c>
      <c r="I94">
        <v>9.2084638489056431E-2</v>
      </c>
      <c r="J94">
        <v>9.1919191919191956</v>
      </c>
      <c r="K94">
        <v>3.7054131687048828E-3</v>
      </c>
      <c r="L94">
        <v>2.2103853224546961E-2</v>
      </c>
      <c r="M94">
        <v>4.443802933917939E-2</v>
      </c>
      <c r="N94">
        <v>9.1919191919191956</v>
      </c>
      <c r="O94">
        <v>2.5632879427445163E-2</v>
      </c>
      <c r="P94">
        <v>4.4807907938822264E-2</v>
      </c>
      <c r="Q94">
        <v>5.0410647366638729E-2</v>
      </c>
      <c r="R94">
        <v>9.1919191919191956</v>
      </c>
      <c r="S94">
        <v>2.1632910892018906E-3</v>
      </c>
      <c r="T94">
        <v>1.6239112927974954E-2</v>
      </c>
      <c r="U94">
        <v>3.3830939251569575E-2</v>
      </c>
    </row>
    <row r="95" spans="2:21">
      <c r="B95">
        <v>9.2929292929292959</v>
      </c>
      <c r="C95">
        <v>3.3337454258125219E-3</v>
      </c>
      <c r="D95">
        <v>2.4029580018752283E-2</v>
      </c>
      <c r="E95">
        <v>5.25609177137039E-2</v>
      </c>
      <c r="F95">
        <v>9.2929292929292959</v>
      </c>
      <c r="G95">
        <v>1.3013027773246835E-2</v>
      </c>
      <c r="H95">
        <v>5.7629993397399729E-2</v>
      </c>
      <c r="I95">
        <v>9.5156543266503968E-2</v>
      </c>
      <c r="J95">
        <v>9.2929292929292959</v>
      </c>
      <c r="K95">
        <v>3.6342848671572377E-3</v>
      </c>
      <c r="L95">
        <v>2.059228142207855E-2</v>
      </c>
      <c r="M95">
        <v>4.4942008943398691E-2</v>
      </c>
      <c r="N95">
        <v>9.2929292929292959</v>
      </c>
      <c r="O95">
        <v>2.4147598850323877E-2</v>
      </c>
      <c r="P95">
        <v>4.2968206864859922E-2</v>
      </c>
      <c r="Q95">
        <v>4.8845745636980735E-2</v>
      </c>
      <c r="R95">
        <v>9.2929292929292959</v>
      </c>
      <c r="S95">
        <v>1.3548688852693044E-3</v>
      </c>
      <c r="T95">
        <v>1.2422241875283886E-2</v>
      </c>
      <c r="U95">
        <v>2.6918100139945018E-2</v>
      </c>
    </row>
    <row r="96" spans="2:21">
      <c r="B96">
        <v>9.3939393939393963</v>
      </c>
      <c r="C96">
        <v>3.3032012378973177E-3</v>
      </c>
      <c r="D96">
        <v>2.4286052380973457E-2</v>
      </c>
      <c r="E96">
        <v>5.5469775695144788E-2</v>
      </c>
      <c r="F96">
        <v>9.3939393939393963</v>
      </c>
      <c r="G96">
        <v>1.2294837324940838E-2</v>
      </c>
      <c r="H96">
        <v>5.8940097691919997E-2</v>
      </c>
      <c r="I96">
        <v>9.7913134290623247E-2</v>
      </c>
      <c r="J96">
        <v>9.3939393939393963</v>
      </c>
      <c r="K96">
        <v>3.2711474781609339E-3</v>
      </c>
      <c r="L96">
        <v>1.9401774203522862E-2</v>
      </c>
      <c r="M96">
        <v>4.6494379613881948E-2</v>
      </c>
      <c r="N96">
        <v>9.3939393939393963</v>
      </c>
      <c r="O96">
        <v>2.2836025131378997E-2</v>
      </c>
      <c r="P96">
        <v>4.1297698161927895E-2</v>
      </c>
      <c r="Q96">
        <v>4.7351539799973023E-2</v>
      </c>
      <c r="R96">
        <v>9.3939393939393963</v>
      </c>
      <c r="S96">
        <v>7.566890997742396E-4</v>
      </c>
      <c r="T96">
        <v>9.0746004643492261E-3</v>
      </c>
      <c r="U96">
        <v>2.0914855302166503E-2</v>
      </c>
    </row>
    <row r="97" spans="2:21">
      <c r="B97">
        <v>9.4949494949494966</v>
      </c>
      <c r="C97">
        <v>3.2756569401567025E-3</v>
      </c>
      <c r="D97">
        <v>2.515246697379003E-2</v>
      </c>
      <c r="E97">
        <v>5.8993643101672932E-2</v>
      </c>
      <c r="F97">
        <v>9.4949494949494966</v>
      </c>
      <c r="G97">
        <v>1.1625627963956003E-2</v>
      </c>
      <c r="H97">
        <v>6.0018419231747222E-2</v>
      </c>
      <c r="I97">
        <v>0.1002040887094679</v>
      </c>
      <c r="J97">
        <v>9.4949494949494966</v>
      </c>
      <c r="K97">
        <v>2.6303880780491843E-3</v>
      </c>
      <c r="L97">
        <v>1.8752587393893006E-2</v>
      </c>
      <c r="M97">
        <v>4.9172026168026635E-2</v>
      </c>
      <c r="N97">
        <v>9.4949494949494966</v>
      </c>
      <c r="O97">
        <v>2.168475800730181E-2</v>
      </c>
      <c r="P97">
        <v>3.97865886550164E-2</v>
      </c>
      <c r="Q97">
        <v>4.5930581885363579E-2</v>
      </c>
      <c r="R97">
        <v>9.4949494949494966</v>
      </c>
      <c r="S97">
        <v>3.7729735048299144E-4</v>
      </c>
      <c r="T97">
        <v>6.3106175854123116E-3</v>
      </c>
      <c r="U97">
        <v>1.584443257675178E-2</v>
      </c>
    </row>
    <row r="98" spans="2:21">
      <c r="B98">
        <v>9.5959595959595969</v>
      </c>
      <c r="C98">
        <v>3.1923383007978986E-3</v>
      </c>
      <c r="D98">
        <v>2.6670068537942598E-2</v>
      </c>
      <c r="E98">
        <v>6.298375937484714E-2</v>
      </c>
      <c r="F98">
        <v>9.5959595959595969</v>
      </c>
      <c r="G98">
        <v>1.1049410752426183E-2</v>
      </c>
      <c r="H98">
        <v>6.0744733203841467E-2</v>
      </c>
      <c r="I98">
        <v>0.10188157271343855</v>
      </c>
      <c r="J98">
        <v>9.5959595959595969</v>
      </c>
      <c r="K98">
        <v>1.8822541236190335E-3</v>
      </c>
      <c r="L98">
        <v>1.8957295482219874E-2</v>
      </c>
      <c r="M98">
        <v>5.2945146601677151E-2</v>
      </c>
      <c r="N98">
        <v>9.5959595959595969</v>
      </c>
      <c r="O98">
        <v>2.068297938307722E-2</v>
      </c>
      <c r="P98">
        <v>3.8426054138728336E-2</v>
      </c>
      <c r="Q98">
        <v>4.458208348340393E-2</v>
      </c>
      <c r="R98">
        <v>9.5959595959595969</v>
      </c>
      <c r="S98">
        <v>1.6771101722986683E-4</v>
      </c>
      <c r="T98">
        <v>4.1678954598190106E-3</v>
      </c>
      <c r="U98">
        <v>1.1682245332972064E-2</v>
      </c>
    </row>
    <row r="99" spans="2:21">
      <c r="B99">
        <v>9.6969696969696972</v>
      </c>
      <c r="C99">
        <v>3.0564538770677298E-3</v>
      </c>
      <c r="D99">
        <v>2.8812129744885603E-2</v>
      </c>
      <c r="E99">
        <v>6.7208466551699902E-2</v>
      </c>
      <c r="F99">
        <v>9.6969696969696972</v>
      </c>
      <c r="G99">
        <v>1.0563896773361602E-2</v>
      </c>
      <c r="H99">
        <v>6.0993668100731015E-2</v>
      </c>
      <c r="I99">
        <v>0.10281368413356881</v>
      </c>
      <c r="J99">
        <v>9.6969696969696972</v>
      </c>
      <c r="K99">
        <v>1.2629993250514004E-3</v>
      </c>
      <c r="L99">
        <v>2.0308400039501039E-2</v>
      </c>
      <c r="M99">
        <v>5.7657957906445574E-2</v>
      </c>
      <c r="N99">
        <v>9.6969696969696972</v>
      </c>
      <c r="O99">
        <v>1.981662412448025E-2</v>
      </c>
      <c r="P99">
        <v>3.7204126012649601E-2</v>
      </c>
      <c r="Q99">
        <v>4.3306087827088953E-2</v>
      </c>
      <c r="R99">
        <v>9.6969696969696972</v>
      </c>
      <c r="S99">
        <v>6.6458569257546462E-5</v>
      </c>
      <c r="T99">
        <v>2.6099461895088467E-3</v>
      </c>
      <c r="U99">
        <v>8.3745332053744796E-3</v>
      </c>
    </row>
    <row r="100" spans="2:21">
      <c r="B100">
        <v>9.7979797979797976</v>
      </c>
      <c r="C100">
        <v>2.9380200480764768E-3</v>
      </c>
      <c r="D100">
        <v>3.1445193029089678E-2</v>
      </c>
      <c r="E100">
        <v>7.1375170212947495E-2</v>
      </c>
      <c r="F100">
        <v>9.7979797979797976</v>
      </c>
      <c r="G100">
        <v>1.0122338737790332E-2</v>
      </c>
      <c r="H100">
        <v>6.0653145892769177E-2</v>
      </c>
      <c r="I100">
        <v>0.10289039815279198</v>
      </c>
      <c r="J100">
        <v>9.7979797979797976</v>
      </c>
      <c r="K100">
        <v>9.7055382808176882E-4</v>
      </c>
      <c r="L100">
        <v>2.2959089146566643E-2</v>
      </c>
      <c r="M100">
        <v>6.3015175485749531E-2</v>
      </c>
      <c r="N100">
        <v>9.7979797979797976</v>
      </c>
      <c r="O100">
        <v>1.9076575403062564E-2</v>
      </c>
      <c r="P100">
        <v>3.610533257829604E-2</v>
      </c>
      <c r="Q100">
        <v>4.210056595058681E-2</v>
      </c>
      <c r="R100">
        <v>9.7979797979797976</v>
      </c>
      <c r="S100">
        <v>2.3477504624978176E-5</v>
      </c>
      <c r="T100">
        <v>1.5477498805377876E-3</v>
      </c>
      <c r="U100">
        <v>5.8266669835560659E-3</v>
      </c>
    </row>
    <row r="101" spans="2:21">
      <c r="B101">
        <v>9.8989898989898979</v>
      </c>
      <c r="C101">
        <v>2.9292163723718661E-3</v>
      </c>
      <c r="D101">
        <v>3.4315721257535736E-2</v>
      </c>
      <c r="E101">
        <v>7.5141310280287865E-2</v>
      </c>
      <c r="F101">
        <v>9.8989898989898979</v>
      </c>
      <c r="G101">
        <v>9.6532204007691962E-3</v>
      </c>
      <c r="H101">
        <v>5.9629139843265087E-2</v>
      </c>
      <c r="I101">
        <v>0.10202945771377125</v>
      </c>
      <c r="J101">
        <v>9.8989898989898979</v>
      </c>
      <c r="K101">
        <v>1.1125153416565181E-3</v>
      </c>
      <c r="L101">
        <v>2.6783612640632219E-2</v>
      </c>
      <c r="M101">
        <v>6.8588245779863721E-2</v>
      </c>
      <c r="N101">
        <v>9.8989898989898979</v>
      </c>
      <c r="O101">
        <v>1.8441426391847881E-2</v>
      </c>
      <c r="P101">
        <v>3.5115695127709616E-2</v>
      </c>
      <c r="Q101">
        <v>4.0963862963012694E-2</v>
      </c>
      <c r="R101">
        <v>9.8989898989898979</v>
      </c>
      <c r="S101">
        <v>7.3937443756859982E-6</v>
      </c>
      <c r="T101">
        <v>8.6164009416377107E-4</v>
      </c>
      <c r="U101">
        <v>3.9297162660728961E-3</v>
      </c>
    </row>
  </sheetData>
  <mergeCells count="5">
    <mergeCell ref="R1:U1"/>
    <mergeCell ref="B1:E1"/>
    <mergeCell ref="F1:I1"/>
    <mergeCell ref="J1:M1"/>
    <mergeCell ref="N1:Q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6"/>
  <sheetViews>
    <sheetView topLeftCell="B1" workbookViewId="0">
      <selection activeCell="B3" sqref="B3:P10"/>
    </sheetView>
  </sheetViews>
  <sheetFormatPr defaultRowHeight="15.75"/>
  <cols>
    <col min="1" max="1" width="14.625" customWidth="1"/>
    <col min="3" max="3" width="27.125" customWidth="1"/>
  </cols>
  <sheetData>
    <row r="1" spans="1:16">
      <c r="B1" s="177" t="s">
        <v>100</v>
      </c>
      <c r="C1" s="177"/>
      <c r="D1" s="177"/>
      <c r="E1" s="177" t="s">
        <v>120</v>
      </c>
      <c r="F1" s="177"/>
      <c r="G1" s="177"/>
      <c r="H1" s="177" t="s">
        <v>121</v>
      </c>
      <c r="I1" s="177"/>
      <c r="J1" s="177"/>
      <c r="K1" s="177" t="s">
        <v>122</v>
      </c>
      <c r="L1" s="177"/>
      <c r="M1" s="177"/>
      <c r="N1" s="177" t="s">
        <v>123</v>
      </c>
      <c r="O1" s="177"/>
      <c r="P1" s="177"/>
    </row>
    <row r="2" spans="1:16">
      <c r="B2" s="61" t="s">
        <v>124</v>
      </c>
      <c r="C2" s="61" t="s">
        <v>114</v>
      </c>
      <c r="D2" s="61" t="s">
        <v>115</v>
      </c>
      <c r="E2" s="61" t="s">
        <v>124</v>
      </c>
      <c r="F2" s="61" t="s">
        <v>114</v>
      </c>
      <c r="G2" s="61" t="s">
        <v>115</v>
      </c>
      <c r="H2" s="61" t="s">
        <v>124</v>
      </c>
      <c r="I2" s="61" t="s">
        <v>114</v>
      </c>
      <c r="J2" s="61" t="s">
        <v>115</v>
      </c>
      <c r="K2" s="61" t="s">
        <v>124</v>
      </c>
      <c r="L2" s="61" t="s">
        <v>114</v>
      </c>
      <c r="M2" s="61" t="s">
        <v>115</v>
      </c>
      <c r="N2" s="61" t="s">
        <v>124</v>
      </c>
      <c r="O2" s="61" t="s">
        <v>114</v>
      </c>
      <c r="P2" s="61" t="s">
        <v>115</v>
      </c>
    </row>
    <row r="3" spans="1:16">
      <c r="A3" t="s">
        <v>110</v>
      </c>
      <c r="B3">
        <v>3.2043263842744532</v>
      </c>
      <c r="C3">
        <v>2.4459823790504172</v>
      </c>
      <c r="D3">
        <v>2.1300263738176479</v>
      </c>
      <c r="E3">
        <v>4.1546647639104677</v>
      </c>
      <c r="F3">
        <v>3.0437300665791009</v>
      </c>
      <c r="G3">
        <v>2.6424138480682595</v>
      </c>
      <c r="H3">
        <v>2.5999655364773337</v>
      </c>
      <c r="I3">
        <v>1.9521744002837362</v>
      </c>
      <c r="J3">
        <v>1.6648223430143516</v>
      </c>
      <c r="K3">
        <v>6.0324763149214498</v>
      </c>
      <c r="L3">
        <v>4.694989526633238</v>
      </c>
      <c r="M3">
        <v>3.9981808141360879</v>
      </c>
      <c r="N3">
        <v>3.1328006711197158</v>
      </c>
      <c r="O3">
        <v>2.3666751765840104</v>
      </c>
      <c r="P3">
        <v>2.1633504841463802</v>
      </c>
    </row>
    <row r="4" spans="1:16">
      <c r="A4" t="s">
        <v>111</v>
      </c>
      <c r="B4">
        <v>3.5279529870471475</v>
      </c>
      <c r="C4">
        <v>2.5470595106637921</v>
      </c>
      <c r="D4">
        <v>2.1351093445846558</v>
      </c>
      <c r="E4">
        <v>4.4544709195001584</v>
      </c>
      <c r="F4">
        <v>3.1846604800275831</v>
      </c>
      <c r="G4">
        <v>2.6149727780392937</v>
      </c>
      <c r="H4">
        <v>2.9631527164142599</v>
      </c>
      <c r="I4">
        <v>2.0617145067488654</v>
      </c>
      <c r="J4">
        <v>1.731487315977448</v>
      </c>
      <c r="K4">
        <v>6.6488118668784573</v>
      </c>
      <c r="L4">
        <v>4.7825371974811945</v>
      </c>
      <c r="M4">
        <v>3.9848620519877689</v>
      </c>
      <c r="N4">
        <v>3.3228259622842229</v>
      </c>
      <c r="O4">
        <v>2.487170460541086</v>
      </c>
      <c r="P4">
        <v>2.1258816782781542</v>
      </c>
    </row>
    <row r="5" spans="1:16">
      <c r="A5" t="s">
        <v>116</v>
      </c>
      <c r="B5">
        <v>0</v>
      </c>
      <c r="C5">
        <v>0.758344005224036</v>
      </c>
      <c r="D5">
        <v>1.0743000104568052</v>
      </c>
      <c r="E5">
        <v>0</v>
      </c>
      <c r="F5">
        <v>1.1109346973313667</v>
      </c>
      <c r="G5">
        <v>1.5122509158422082</v>
      </c>
      <c r="H5">
        <v>0</v>
      </c>
      <c r="I5">
        <v>0.64779113619359752</v>
      </c>
      <c r="J5">
        <v>0.93514319346298214</v>
      </c>
      <c r="K5">
        <v>0</v>
      </c>
      <c r="L5">
        <v>1.3374867882882118</v>
      </c>
      <c r="M5">
        <v>2.0342955007853618</v>
      </c>
      <c r="N5">
        <v>0</v>
      </c>
      <c r="O5">
        <v>0.76612549453570544</v>
      </c>
      <c r="P5">
        <v>0.96945018697333563</v>
      </c>
    </row>
    <row r="6" spans="1:16">
      <c r="A6" t="s">
        <v>117</v>
      </c>
      <c r="B6">
        <v>0</v>
      </c>
      <c r="C6">
        <v>0.98089347638335544</v>
      </c>
      <c r="D6">
        <v>1.3928436424624917</v>
      </c>
      <c r="E6">
        <v>0</v>
      </c>
      <c r="F6">
        <v>1.2698104394725753</v>
      </c>
      <c r="G6">
        <v>1.8394981414608647</v>
      </c>
      <c r="H6">
        <v>0</v>
      </c>
      <c r="I6">
        <v>0.90143820966539456</v>
      </c>
      <c r="J6">
        <v>1.2316654004368119</v>
      </c>
      <c r="K6">
        <v>0</v>
      </c>
      <c r="L6">
        <v>1.8662746693972627</v>
      </c>
      <c r="M6">
        <v>2.6639498148906884</v>
      </c>
      <c r="N6">
        <v>0</v>
      </c>
      <c r="O6">
        <v>0.83565550174313685</v>
      </c>
      <c r="P6">
        <v>1.1969442840060687</v>
      </c>
    </row>
    <row r="7" spans="1:16">
      <c r="A7" t="s">
        <v>112</v>
      </c>
      <c r="B7">
        <v>4.1703237632247328E-2</v>
      </c>
      <c r="C7">
        <v>4.0203521372920929E-2</v>
      </c>
      <c r="D7">
        <v>4.4966675012767604E-2</v>
      </c>
      <c r="E7">
        <v>0.17800392763927808</v>
      </c>
      <c r="F7">
        <v>0.1258091113053422</v>
      </c>
      <c r="G7">
        <v>0.16989459210361618</v>
      </c>
      <c r="H7">
        <v>0.10739117038158669</v>
      </c>
      <c r="I7">
        <v>0.12241825538574214</v>
      </c>
      <c r="J7">
        <v>9.5544457874711275E-2</v>
      </c>
      <c r="K7">
        <v>0.14480685024013956</v>
      </c>
      <c r="L7">
        <v>0.15440948902377941</v>
      </c>
      <c r="M7">
        <v>0.16217922019441577</v>
      </c>
      <c r="N7">
        <v>0.14590325027179005</v>
      </c>
      <c r="O7">
        <v>9.3090045669105906E-2</v>
      </c>
      <c r="P7">
        <v>7.6795974679225568E-2</v>
      </c>
    </row>
    <row r="8" spans="1:16">
      <c r="A8" t="s">
        <v>113</v>
      </c>
      <c r="B8">
        <v>4.6432160531609659E-2</v>
      </c>
      <c r="C8">
        <v>3.6941029762397153E-2</v>
      </c>
      <c r="D8">
        <v>3.9372008602081128E-2</v>
      </c>
      <c r="E8">
        <v>0.13581328932228315</v>
      </c>
      <c r="F8">
        <v>0.12312251472771799</v>
      </c>
      <c r="G8">
        <v>0.13467029133867142</v>
      </c>
      <c r="H8">
        <v>0.10235951337011259</v>
      </c>
      <c r="I8">
        <v>8.4611390302258574E-2</v>
      </c>
      <c r="J8">
        <v>8.6696011072952314E-2</v>
      </c>
      <c r="K8">
        <v>0.16628255625776242</v>
      </c>
      <c r="L8">
        <v>0.13484667250901239</v>
      </c>
      <c r="M8">
        <v>0.14542014483871826</v>
      </c>
      <c r="N8">
        <v>9.2167192259105787E-2</v>
      </c>
      <c r="O8">
        <v>8.3719472493620703E-2</v>
      </c>
      <c r="P8">
        <v>8.8225949581968929E-2</v>
      </c>
    </row>
    <row r="9" spans="1:16">
      <c r="A9" t="s">
        <v>118</v>
      </c>
      <c r="B9">
        <v>0</v>
      </c>
      <c r="C9">
        <v>3.9135006299805181E-2</v>
      </c>
      <c r="D9">
        <v>5.0083431249866681E-2</v>
      </c>
      <c r="E9">
        <v>0</v>
      </c>
      <c r="F9">
        <v>0.16205364668573771</v>
      </c>
      <c r="G9">
        <v>0.21306539165648833</v>
      </c>
      <c r="H9">
        <v>0</v>
      </c>
      <c r="I9">
        <v>0.10583098309040888</v>
      </c>
      <c r="J9">
        <v>0.11509627158328606</v>
      </c>
      <c r="K9">
        <v>0</v>
      </c>
      <c r="L9">
        <v>0.13984835957171507</v>
      </c>
      <c r="M9">
        <v>0.14769353718045644</v>
      </c>
      <c r="N9">
        <v>0</v>
      </c>
      <c r="O9">
        <v>0.12819509488638986</v>
      </c>
      <c r="P9">
        <v>0.14959326808304452</v>
      </c>
    </row>
    <row r="10" spans="1:16">
      <c r="A10" t="s">
        <v>119</v>
      </c>
      <c r="B10">
        <v>0</v>
      </c>
      <c r="C10">
        <v>2.6393857552806241E-2</v>
      </c>
      <c r="D10">
        <v>3.5649527431176019E-2</v>
      </c>
      <c r="E10">
        <v>0</v>
      </c>
      <c r="F10">
        <v>7.4032057814073793E-2</v>
      </c>
      <c r="G10">
        <v>0.10693361321548824</v>
      </c>
      <c r="H10">
        <v>0</v>
      </c>
      <c r="I10">
        <v>6.3418099567196379E-2</v>
      </c>
      <c r="J10">
        <v>8.4640324043694468E-2</v>
      </c>
      <c r="K10">
        <v>0</v>
      </c>
      <c r="L10">
        <v>9.3190699588169473E-2</v>
      </c>
      <c r="M10">
        <v>0.12452103627297789</v>
      </c>
      <c r="N10">
        <v>0</v>
      </c>
      <c r="O10">
        <v>4.6929141555216061E-2</v>
      </c>
      <c r="P10">
        <v>6.7803106290598381E-2</v>
      </c>
    </row>
    <row r="15" spans="1:16">
      <c r="C15" s="13"/>
      <c r="D15" s="13">
        <v>1</v>
      </c>
      <c r="E15" s="13">
        <v>2</v>
      </c>
      <c r="F15" s="13">
        <v>3</v>
      </c>
      <c r="G15" s="13">
        <v>4</v>
      </c>
      <c r="H15" s="13">
        <v>5</v>
      </c>
    </row>
    <row r="16" spans="1:16" ht="16.5" thickBot="1">
      <c r="C16" s="8"/>
    </row>
    <row r="17" spans="2:8" ht="31.5" customHeight="1" thickTop="1">
      <c r="D17" s="179" t="s">
        <v>3</v>
      </c>
      <c r="E17" s="179"/>
      <c r="F17" s="179"/>
      <c r="G17" s="179"/>
      <c r="H17" s="179"/>
    </row>
    <row r="18" spans="2:8" ht="63">
      <c r="D18" s="16" t="s">
        <v>4</v>
      </c>
      <c r="E18" s="16" t="s">
        <v>21</v>
      </c>
      <c r="F18" s="16" t="s">
        <v>15</v>
      </c>
      <c r="G18" s="16" t="s">
        <v>16</v>
      </c>
      <c r="H18" s="51" t="s">
        <v>32</v>
      </c>
    </row>
    <row r="19" spans="2:8" ht="31.5">
      <c r="B19" s="62">
        <v>1</v>
      </c>
      <c r="C19" s="15" t="s">
        <v>125</v>
      </c>
      <c r="D19" s="64">
        <f>1000*INDEX($C$6:$P$6,3*(D$15-1)+1)</f>
        <v>980.89347638335539</v>
      </c>
      <c r="E19" s="64">
        <f>1000*INDEX($C$6:$P$6,3*(E$15-1)+1)</f>
        <v>1269.8104394725754</v>
      </c>
      <c r="F19" s="64">
        <f>1000*INDEX($C$6:$P$6,3*(F$15-1)+1)</f>
        <v>901.43820966539454</v>
      </c>
      <c r="G19" s="64">
        <f>1000*INDEX($C$6:$P$6,3*(G$15-1)+1)</f>
        <v>1866.2746693972626</v>
      </c>
      <c r="H19" s="64">
        <f>1000*INDEX($C$6:$P$6,3*(H$15-1)+1)</f>
        <v>835.65550174313682</v>
      </c>
    </row>
    <row r="20" spans="2:8" ht="24.75" customHeight="1">
      <c r="B20" s="62">
        <v>1</v>
      </c>
      <c r="C20" s="15"/>
      <c r="D20" s="63">
        <f>-1000*INDEX($C$10:$P$10,3*(D$15-1)+1)</f>
        <v>-26.393857552806242</v>
      </c>
      <c r="E20" s="63">
        <f>-1000*INDEX($C$10:$P$10,3*(E$15-1)+1)</f>
        <v>-74.032057814073795</v>
      </c>
      <c r="F20" s="63">
        <f>-1000*INDEX($C$10:$P$10,3*(F$15-1)+1)</f>
        <v>-63.418099567196379</v>
      </c>
      <c r="G20" s="63">
        <f>-1000*INDEX($C$10:$P$10,3*(G$15-1)+1)</f>
        <v>-93.19069958816948</v>
      </c>
      <c r="H20" s="63">
        <f>-1000*INDEX($C$10:$P$10,3*(H$15-1)+1)</f>
        <v>-46.929141555216063</v>
      </c>
    </row>
    <row r="21" spans="2:8" ht="31.5">
      <c r="B21" s="62">
        <v>2</v>
      </c>
      <c r="C21" s="15" t="s">
        <v>126</v>
      </c>
      <c r="D21" s="64">
        <f>1000*INDEX($C$6:$P$6,3*(D$15-1)+2)</f>
        <v>1392.8436424624917</v>
      </c>
      <c r="E21" s="64">
        <f>1000*INDEX($C$6:$P$6,3*(E$15-1)+2)</f>
        <v>1839.4981414608646</v>
      </c>
      <c r="F21" s="64">
        <f>1000*INDEX($C$6:$P$6,3*(F$15-1)+2)</f>
        <v>1231.665400436812</v>
      </c>
      <c r="G21" s="64">
        <f>1000*INDEX($C$6:$P$6,3*(G$15-1)+2)</f>
        <v>2663.9498148906882</v>
      </c>
      <c r="H21" s="64">
        <f>1000*INDEX($C$6:$P$6,3*(H$15-1)+2)</f>
        <v>1196.9442840060688</v>
      </c>
    </row>
    <row r="22" spans="2:8" ht="29.25" customHeight="1" thickBot="1">
      <c r="B22" s="62">
        <v>2</v>
      </c>
      <c r="C22" s="65"/>
      <c r="D22" s="66">
        <f>-1000*INDEX($C$10:$P$10,3*(D$15-1)+2)</f>
        <v>-35.649527431176018</v>
      </c>
      <c r="E22" s="66">
        <f>-1000*INDEX($C$10:$P$10,3*(E$15-1)+2)</f>
        <v>-106.93361321548824</v>
      </c>
      <c r="F22" s="66">
        <f>-1000*INDEX($C$10:$P$10,3*(F$15-1)+2)</f>
        <v>-84.640324043694463</v>
      </c>
      <c r="G22" s="66">
        <f>-1000*INDEX($C$10:$P$10,3*(G$15-1)+2)</f>
        <v>-124.5210362729779</v>
      </c>
      <c r="H22" s="66">
        <f>-1000*INDEX($C$10:$P$10,3*(H$15-1)+2)</f>
        <v>-67.803106290598379</v>
      </c>
    </row>
    <row r="23" spans="2:8" ht="16.5" thickTop="1">
      <c r="C23" s="32" t="s">
        <v>127</v>
      </c>
    </row>
    <row r="26" spans="2:8" ht="38.25" customHeight="1">
      <c r="D26" s="178" t="s">
        <v>134</v>
      </c>
      <c r="E26" s="178"/>
      <c r="F26" s="178"/>
    </row>
    <row r="27" spans="2:8">
      <c r="C27" s="5" t="s">
        <v>0</v>
      </c>
      <c r="D27" s="70" t="s">
        <v>124</v>
      </c>
      <c r="E27" s="70" t="s">
        <v>114</v>
      </c>
      <c r="F27" s="70" t="s">
        <v>115</v>
      </c>
    </row>
    <row r="28" spans="2:8">
      <c r="C28" s="71">
        <f>'B dist'!B3</f>
        <v>0</v>
      </c>
      <c r="D28">
        <v>1.9344722565466973E-3</v>
      </c>
      <c r="E28">
        <v>2.9101824551975531E-3</v>
      </c>
      <c r="F28">
        <v>3.9033475176007159E-3</v>
      </c>
    </row>
    <row r="29" spans="2:8">
      <c r="C29" s="71">
        <f>'B dist'!B4</f>
        <v>0.10101010101010101</v>
      </c>
      <c r="D29">
        <v>3.1050376855757951E-3</v>
      </c>
      <c r="E29">
        <v>5.9808381025066911E-3</v>
      </c>
      <c r="F29">
        <v>9.2926527312576172E-3</v>
      </c>
    </row>
    <row r="30" spans="2:8">
      <c r="C30" s="71">
        <f>'B dist'!B5</f>
        <v>0.20202020202020202</v>
      </c>
      <c r="D30">
        <v>4.7777369110153624E-3</v>
      </c>
      <c r="E30">
        <v>1.1037040790173007E-2</v>
      </c>
      <c r="F30">
        <v>1.9101240789741517E-2</v>
      </c>
    </row>
    <row r="31" spans="2:8">
      <c r="C31" s="71">
        <f>'B dist'!B6</f>
        <v>0.30303030303030304</v>
      </c>
      <c r="D31">
        <v>7.0637363339221323E-3</v>
      </c>
      <c r="E31">
        <v>1.842405955006822E-2</v>
      </c>
      <c r="F31">
        <v>3.4199022465402379E-2</v>
      </c>
    </row>
    <row r="32" spans="2:8">
      <c r="C32" s="71">
        <f>'B dist'!B7</f>
        <v>0.40404040404040403</v>
      </c>
      <c r="D32">
        <v>1.0062238560631572E-2</v>
      </c>
      <c r="E32">
        <v>2.8083319484160138E-2</v>
      </c>
      <c r="F32">
        <v>5.4010701795813867E-2</v>
      </c>
    </row>
    <row r="33" spans="3:6">
      <c r="C33" s="71">
        <f>'B dist'!B8</f>
        <v>0.50505050505050508</v>
      </c>
      <c r="D33">
        <v>1.3854620130619175E-2</v>
      </c>
      <c r="E33">
        <v>3.9542049549655227E-2</v>
      </c>
      <c r="F33">
        <v>7.6555289818741004E-2</v>
      </c>
    </row>
    <row r="34" spans="3:6">
      <c r="C34" s="71">
        <f>'B dist'!B9</f>
        <v>0.60606060606060608</v>
      </c>
      <c r="D34">
        <v>1.850655927748877E-2</v>
      </c>
      <c r="E34">
        <v>5.2121284521199927E-2</v>
      </c>
      <c r="F34">
        <v>9.9523627661786004E-2</v>
      </c>
    </row>
    <row r="35" spans="3:6">
      <c r="C35" s="71">
        <f>'B dist'!B10</f>
        <v>0.70707070707070707</v>
      </c>
      <c r="D35">
        <v>2.4079416110896427E-2</v>
      </c>
      <c r="E35">
        <v>6.524252885877263E-2</v>
      </c>
      <c r="F35">
        <v>0.12151560066692514</v>
      </c>
    </row>
    <row r="36" spans="3:6">
      <c r="C36" s="71">
        <f>'B dist'!B11</f>
        <v>0.80808080808080807</v>
      </c>
      <c r="D36">
        <v>3.0648300243213442E-2</v>
      </c>
      <c r="E36">
        <v>7.8661863819648847E-2</v>
      </c>
      <c r="F36">
        <v>0.14237589187531022</v>
      </c>
    </row>
    <row r="37" spans="3:6">
      <c r="C37" s="71">
        <f>'B dist'!B12</f>
        <v>0.90909090909090906</v>
      </c>
      <c r="D37">
        <v>3.8320437799150786E-2</v>
      </c>
      <c r="E37">
        <v>9.2566202502277872E-2</v>
      </c>
      <c r="F37">
        <v>0.16267939355852565</v>
      </c>
    </row>
    <row r="38" spans="3:6">
      <c r="C38" s="71">
        <f>'B dist'!B13</f>
        <v>1.0101010101010102</v>
      </c>
      <c r="D38">
        <v>4.7245408978407684E-2</v>
      </c>
      <c r="E38">
        <v>0.10758560357720875</v>
      </c>
      <c r="F38">
        <v>0.18335847615006481</v>
      </c>
    </row>
    <row r="39" spans="3:6">
      <c r="C39" s="71">
        <f>'B dist'!B14</f>
        <v>1.1111111111111112</v>
      </c>
      <c r="D39">
        <v>5.760983110680324E-2</v>
      </c>
      <c r="E39">
        <v>0.12475379443073094</v>
      </c>
      <c r="F39">
        <v>0.20595346994500435</v>
      </c>
    </row>
    <row r="40" spans="3:6">
      <c r="C40" s="71">
        <f>'B dist'!B15</f>
        <v>1.2121212121212122</v>
      </c>
      <c r="D40">
        <v>6.9613136928107319E-2</v>
      </c>
      <c r="E40">
        <v>0.14533978290879812</v>
      </c>
      <c r="F40">
        <v>0.23277707556909391</v>
      </c>
    </row>
    <row r="41" spans="3:6">
      <c r="C41" s="71">
        <f>'B dist'!B16</f>
        <v>1.3131313131313131</v>
      </c>
      <c r="D41">
        <v>8.3426914941835295E-2</v>
      </c>
      <c r="E41">
        <v>0.17047891806841581</v>
      </c>
      <c r="F41">
        <v>0.2661030815507528</v>
      </c>
    </row>
    <row r="42" spans="3:6">
      <c r="C42" s="71">
        <f>'B dist'!B17</f>
        <v>1.4141414141414141</v>
      </c>
      <c r="D42">
        <v>9.9145745727268114E-2</v>
      </c>
      <c r="E42">
        <v>0.2007138881282223</v>
      </c>
      <c r="F42">
        <v>0.30666442975739627</v>
      </c>
    </row>
    <row r="43" spans="3:6">
      <c r="C43" s="71">
        <f>'B dist'!B18</f>
        <v>1.5151515151515151</v>
      </c>
      <c r="D43">
        <v>0.11674069598198279</v>
      </c>
      <c r="E43">
        <v>0.23570384384368506</v>
      </c>
      <c r="F43">
        <v>0.35282058075874595</v>
      </c>
    </row>
    <row r="44" spans="3:6">
      <c r="C44" s="71">
        <f>'B dist'!B19</f>
        <v>1.6161616161616161</v>
      </c>
      <c r="D44">
        <v>0.13602670332197553</v>
      </c>
      <c r="E44">
        <v>0.2742490848784368</v>
      </c>
      <c r="F44">
        <v>0.40119889847826623</v>
      </c>
    </row>
    <row r="45" spans="3:6">
      <c r="C45" s="71">
        <f>'B dist'!B20</f>
        <v>1.7171717171717171</v>
      </c>
      <c r="D45">
        <v>0.15665222786117036</v>
      </c>
      <c r="E45">
        <v>0.31451385082011446</v>
      </c>
      <c r="F45">
        <v>0.44797115033071566</v>
      </c>
    </row>
    <row r="46" spans="3:6">
      <c r="C46" s="71">
        <f>'B dist'!B21</f>
        <v>1.8181818181818181</v>
      </c>
      <c r="D46">
        <v>0.17811475441874705</v>
      </c>
      <c r="E46">
        <v>0.35423969019055457</v>
      </c>
      <c r="F46">
        <v>0.48943883703310342</v>
      </c>
    </row>
    <row r="47" spans="3:6">
      <c r="C47" s="71">
        <f>'B dist'!B22</f>
        <v>1.9191919191919191</v>
      </c>
      <c r="D47">
        <v>0.19980022494152941</v>
      </c>
      <c r="E47">
        <v>0.3909152571517539</v>
      </c>
      <c r="F47">
        <v>0.5219360226360118</v>
      </c>
    </row>
    <row r="48" spans="3:6">
      <c r="C48" s="71">
        <f>'B dist'!B23</f>
        <v>2.0202020202020203</v>
      </c>
      <c r="D48">
        <v>0.22103940762313967</v>
      </c>
      <c r="E48">
        <v>0.42202896673175289</v>
      </c>
      <c r="F48">
        <v>0.54208288878476452</v>
      </c>
    </row>
    <row r="49" spans="3:6">
      <c r="C49" s="71">
        <f>'B dist'!B24</f>
        <v>2.1212121212121215</v>
      </c>
      <c r="D49">
        <v>0.24117059695930582</v>
      </c>
      <c r="E49">
        <v>0.44546019506596429</v>
      </c>
      <c r="F49">
        <v>0.54767339396436598</v>
      </c>
    </row>
    <row r="50" spans="3:6">
      <c r="C50" s="71">
        <f>'B dist'!B25</f>
        <v>2.2222222222222228</v>
      </c>
      <c r="D50">
        <v>0.25959679489366916</v>
      </c>
      <c r="E50">
        <v>0.45988737947620534</v>
      </c>
      <c r="F50">
        <v>0.53843293332331099</v>
      </c>
    </row>
    <row r="51" spans="3:6">
      <c r="C51" s="71">
        <f>'B dist'!B26</f>
        <v>2.323232323232324</v>
      </c>
      <c r="D51">
        <v>0.27582721302504837</v>
      </c>
      <c r="E51">
        <v>0.46502249841660204</v>
      </c>
      <c r="F51">
        <v>0.51606941798331785</v>
      </c>
    </row>
    <row r="52" spans="3:6">
      <c r="C52" s="71">
        <f>'B dist'!B27</f>
        <v>2.4242424242424252</v>
      </c>
      <c r="D52">
        <v>0.28949740691630088</v>
      </c>
      <c r="E52">
        <v>0.46155161000923894</v>
      </c>
      <c r="F52">
        <v>0.4837015029005291</v>
      </c>
    </row>
    <row r="53" spans="3:6">
      <c r="C53" s="71">
        <f>'B dist'!B28</f>
        <v>2.5252525252525264</v>
      </c>
      <c r="D53">
        <v>0.30036850031128004</v>
      </c>
      <c r="E53">
        <v>0.45080410998430481</v>
      </c>
      <c r="F53">
        <v>0.44491948501121614</v>
      </c>
    </row>
    <row r="54" spans="3:6">
      <c r="C54" s="71">
        <f>'B dist'!B29</f>
        <v>2.6262626262626276</v>
      </c>
      <c r="D54">
        <v>0.30831189287791316</v>
      </c>
      <c r="E54">
        <v>0.4343246055038863</v>
      </c>
      <c r="F54">
        <v>0.40284324658589771</v>
      </c>
    </row>
    <row r="55" spans="3:6">
      <c r="C55" s="71">
        <f>'B dist'!B30</f>
        <v>2.7272727272727288</v>
      </c>
      <c r="D55">
        <v>0.31328948594581979</v>
      </c>
      <c r="E55">
        <v>0.4135563886420312</v>
      </c>
      <c r="F55">
        <v>0.35972185701710407</v>
      </c>
    </row>
    <row r="56" spans="3:6">
      <c r="C56" s="71">
        <f>'B dist'!B31</f>
        <v>2.8282828282828301</v>
      </c>
      <c r="D56">
        <v>0.31533929985678516</v>
      </c>
      <c r="E56">
        <v>0.38969471549161361</v>
      </c>
      <c r="F56">
        <v>0.3171757619974136</v>
      </c>
    </row>
    <row r="57" spans="3:6">
      <c r="C57" s="71">
        <f>'B dist'!B32</f>
        <v>2.9292929292929313</v>
      </c>
      <c r="D57">
        <v>0.31457215542028022</v>
      </c>
      <c r="E57">
        <v>0.36361681978565547</v>
      </c>
      <c r="F57">
        <v>0.27645644392156521</v>
      </c>
    </row>
    <row r="58" spans="3:6">
      <c r="C58" s="71">
        <f>'B dist'!B33</f>
        <v>3.0303030303030325</v>
      </c>
      <c r="D58">
        <v>0.31117824103921737</v>
      </c>
      <c r="E58">
        <v>0.33586442809818856</v>
      </c>
      <c r="F58">
        <v>0.23831000654484244</v>
      </c>
    </row>
    <row r="59" spans="3:6">
      <c r="C59" s="71">
        <f>'B dist'!B34</f>
        <v>3.1313131313131337</v>
      </c>
      <c r="D59">
        <v>0.30543568675313754</v>
      </c>
      <c r="E59">
        <v>0.30679845711243625</v>
      </c>
      <c r="F59">
        <v>0.2029016086613194</v>
      </c>
    </row>
    <row r="60" spans="3:6">
      <c r="C60" s="71">
        <f>'B dist'!B35</f>
        <v>3.2323232323232349</v>
      </c>
      <c r="D60">
        <v>0.29770994817770491</v>
      </c>
      <c r="E60">
        <v>0.27694057480867157</v>
      </c>
      <c r="F60">
        <v>0.17026034536400023</v>
      </c>
    </row>
    <row r="61" spans="3:6">
      <c r="C61" s="71">
        <f>'B dist'!B36</f>
        <v>3.3333333333333361</v>
      </c>
      <c r="D61">
        <v>0.28843496891521458</v>
      </c>
      <c r="E61">
        <v>0.24723364202601755</v>
      </c>
      <c r="F61">
        <v>0.14080335663173282</v>
      </c>
    </row>
    <row r="62" spans="3:6">
      <c r="C62" s="71">
        <f>'B dist'!B37</f>
        <v>3.4343434343434374</v>
      </c>
      <c r="D62">
        <v>0.27807431559931195</v>
      </c>
      <c r="E62">
        <v>0.2189233816279986</v>
      </c>
      <c r="F62">
        <v>0.11524233863721742</v>
      </c>
    </row>
    <row r="63" spans="3:6">
      <c r="C63" s="71">
        <f>'B dist'!B38</f>
        <v>3.5353535353535386</v>
      </c>
      <c r="D63">
        <v>0.26706959689089022</v>
      </c>
      <c r="E63">
        <v>0.19311086336503741</v>
      </c>
      <c r="F63">
        <v>9.3994905529575498E-2</v>
      </c>
    </row>
    <row r="64" spans="3:6">
      <c r="C64" s="71">
        <f>'B dist'!B39</f>
        <v>3.6363636363636398</v>
      </c>
      <c r="D64">
        <v>0.25579001696865616</v>
      </c>
      <c r="E64">
        <v>0.17034414160398964</v>
      </c>
      <c r="F64">
        <v>7.6823576942525049E-2</v>
      </c>
    </row>
    <row r="65" spans="3:6">
      <c r="C65" s="71">
        <f>'B dist'!B40</f>
        <v>3.737373737373741</v>
      </c>
      <c r="D65">
        <v>0.24449755201920886</v>
      </c>
      <c r="E65">
        <v>0.1505445976717355</v>
      </c>
      <c r="F65">
        <v>6.302360636648327E-2</v>
      </c>
    </row>
    <row r="66" spans="3:6">
      <c r="C66" s="71">
        <f>'B dist'!B41</f>
        <v>3.8383838383838422</v>
      </c>
      <c r="D66">
        <v>0.23333671757347227</v>
      </c>
      <c r="E66">
        <v>0.13324040632001419</v>
      </c>
      <c r="F66">
        <v>5.1828100008591754E-2</v>
      </c>
    </row>
    <row r="67" spans="3:6">
      <c r="C67" s="71">
        <f>'B dist'!B42</f>
        <v>3.9393939393939434</v>
      </c>
      <c r="D67">
        <v>0.22234911058538345</v>
      </c>
      <c r="E67">
        <v>0.11787955840001622</v>
      </c>
      <c r="F67">
        <v>4.2635391425028271E-2</v>
      </c>
    </row>
    <row r="68" spans="3:6">
      <c r="C68" s="71">
        <f>'B dist'!B43</f>
        <v>4.0404040404040442</v>
      </c>
      <c r="D68">
        <v>0.21150511001495018</v>
      </c>
      <c r="E68">
        <v>0.10404013256554671</v>
      </c>
      <c r="F68">
        <v>3.5009919449241901E-2</v>
      </c>
    </row>
    <row r="69" spans="3:6">
      <c r="C69" s="71">
        <f>'B dist'!B44</f>
        <v>4.1414141414141454</v>
      </c>
      <c r="D69">
        <v>0.200741463237471</v>
      </c>
      <c r="E69">
        <v>9.1489837995328741E-2</v>
      </c>
      <c r="F69">
        <v>2.8604620187762525E-2</v>
      </c>
    </row>
    <row r="70" spans="3:6">
      <c r="C70" s="71">
        <f>'B dist'!B45</f>
        <v>4.2424242424242466</v>
      </c>
      <c r="D70">
        <v>0.18999455987407987</v>
      </c>
      <c r="E70">
        <v>8.0131304924992014E-2</v>
      </c>
      <c r="F70">
        <v>2.3105348018547314E-2</v>
      </c>
    </row>
    <row r="71" spans="3:6">
      <c r="C71" s="71">
        <f>'B dist'!B46</f>
        <v>4.3434343434343479</v>
      </c>
      <c r="D71">
        <v>0.17922326264362071</v>
      </c>
      <c r="E71">
        <v>6.9904684484361782E-2</v>
      </c>
      <c r="F71">
        <v>1.8229673818570595E-2</v>
      </c>
    </row>
    <row r="72" spans="3:6">
      <c r="C72" s="71">
        <f>'B dist'!B47</f>
        <v>4.4444444444444491</v>
      </c>
      <c r="D72">
        <v>0.16841968154402256</v>
      </c>
      <c r="E72">
        <v>6.0726639909511548E-2</v>
      </c>
      <c r="F72">
        <v>1.3789789900325098E-2</v>
      </c>
    </row>
    <row r="73" spans="3:6">
      <c r="C73" s="71">
        <f>'B dist'!B48</f>
        <v>4.5454545454545503</v>
      </c>
      <c r="D73">
        <v>0.15760946898326386</v>
      </c>
      <c r="E73">
        <v>5.2501846869949263E-2</v>
      </c>
      <c r="F73">
        <v>9.7729592930901089E-3</v>
      </c>
    </row>
    <row r="74" spans="3:6">
      <c r="C74" s="71">
        <f>'B dist'!B49</f>
        <v>4.6464646464646515</v>
      </c>
      <c r="D74">
        <v>0.14684472353253339</v>
      </c>
      <c r="E74">
        <v>4.5164190473047816E-2</v>
      </c>
      <c r="F74">
        <v>6.3377143939487759E-3</v>
      </c>
    </row>
    <row r="75" spans="3:6">
      <c r="C75" s="71">
        <f>'B dist'!B50</f>
        <v>4.7474747474747527</v>
      </c>
      <c r="D75">
        <v>0.13619304101435717</v>
      </c>
      <c r="E75">
        <v>3.867550416647033E-2</v>
      </c>
      <c r="F75">
        <v>3.683520076578128E-3</v>
      </c>
    </row>
    <row r="76" spans="3:6">
      <c r="C76" s="71">
        <f>'B dist'!B51</f>
        <v>4.8484848484848539</v>
      </c>
      <c r="D76">
        <v>0.1257263214541946</v>
      </c>
      <c r="E76">
        <v>3.2973635343420758E-2</v>
      </c>
      <c r="F76">
        <v>1.8875076003666837E-3</v>
      </c>
    </row>
    <row r="77" spans="3:6">
      <c r="C77" s="71">
        <f>'B dist'!B52</f>
        <v>4.9494949494949552</v>
      </c>
      <c r="D77">
        <v>0.11551273391349039</v>
      </c>
      <c r="E77">
        <v>2.7938438293396397E-2</v>
      </c>
      <c r="F77">
        <v>8.4243850493898292E-4</v>
      </c>
    </row>
    <row r="78" spans="3:6">
      <c r="C78" s="71">
        <f>'B dist'!B53</f>
        <v>5.0505050505050564</v>
      </c>
      <c r="D78">
        <v>0.10561433842095179</v>
      </c>
      <c r="E78">
        <v>2.3430214805657403E-2</v>
      </c>
      <c r="F78">
        <v>3.2468211491821472E-4</v>
      </c>
    </row>
    <row r="79" spans="3:6">
      <c r="C79" s="71">
        <f>'B dist'!B54</f>
        <v>5.1515151515151576</v>
      </c>
      <c r="D79">
        <v>9.6090882563974411E-2</v>
      </c>
      <c r="E79">
        <v>1.9369347597355157E-2</v>
      </c>
      <c r="F79">
        <v>1.0740531823337045E-4</v>
      </c>
    </row>
    <row r="80" spans="3:6">
      <c r="C80" s="71">
        <f>'B dist'!B55</f>
        <v>5.2525252525252588</v>
      </c>
      <c r="D80">
        <v>8.7007490325258216E-2</v>
      </c>
      <c r="E80">
        <v>1.5780380794924016E-2</v>
      </c>
      <c r="F80">
        <v>3.0368184367465842E-5</v>
      </c>
    </row>
    <row r="81" spans="3:6">
      <c r="C81" s="71">
        <f>'B dist'!B56</f>
        <v>5.35353535353536</v>
      </c>
      <c r="D81">
        <v>7.8441442918363302E-2</v>
      </c>
      <c r="E81">
        <v>1.2763713883530335E-2</v>
      </c>
      <c r="F81">
        <v>7.3176668003248516E-6</v>
      </c>
    </row>
    <row r="82" spans="3:6">
      <c r="C82" s="71">
        <f>'B dist'!B57</f>
        <v>5.4545454545454612</v>
      </c>
      <c r="D82">
        <v>7.048252756585742E-2</v>
      </c>
      <c r="E82">
        <v>1.0417002462052669E-2</v>
      </c>
      <c r="F82">
        <v>1.4997059609034316E-6</v>
      </c>
    </row>
    <row r="83" spans="3:6">
      <c r="C83" s="71">
        <f>'B dist'!B58</f>
        <v>5.5555555555555625</v>
      </c>
      <c r="D83">
        <v>6.3223505728503729E-2</v>
      </c>
      <c r="E83">
        <v>8.7475005381481164E-3</v>
      </c>
      <c r="F83">
        <v>2.6103740740579747E-7</v>
      </c>
    </row>
    <row r="84" spans="3:6">
      <c r="C84" s="71">
        <f>'B dist'!B59</f>
        <v>5.6565656565656637</v>
      </c>
      <c r="D84">
        <v>5.6741731203312079E-2</v>
      </c>
      <c r="E84">
        <v>7.6162056852834272E-3</v>
      </c>
      <c r="F84">
        <v>3.8550409131177212E-8</v>
      </c>
    </row>
    <row r="85" spans="3:6">
      <c r="C85" s="71">
        <f>'B dist'!B60</f>
        <v>5.7575757575757649</v>
      </c>
      <c r="D85">
        <v>5.1077847228998059E-2</v>
      </c>
      <c r="E85">
        <v>6.7569648162174104E-3</v>
      </c>
      <c r="F85">
        <v>4.8270143669502439E-9</v>
      </c>
    </row>
    <row r="86" spans="3:6">
      <c r="C86" s="71">
        <f>'B dist'!B61</f>
        <v>5.8585858585858661</v>
      </c>
      <c r="D86">
        <v>4.6220137675181669E-2</v>
      </c>
      <c r="E86">
        <v>5.8850268074123295E-3</v>
      </c>
      <c r="F86">
        <v>5.1219376397747219E-10</v>
      </c>
    </row>
    <row r="87" spans="3:6">
      <c r="C87" s="71">
        <f>'B dist'!B62</f>
        <v>5.9595959595959673</v>
      </c>
      <c r="D87">
        <v>4.2101739109007733E-2</v>
      </c>
      <c r="E87">
        <v>4.8372611190037789E-3</v>
      </c>
      <c r="F87">
        <v>4.6040643440945931E-11</v>
      </c>
    </row>
    <row r="88" spans="3:6">
      <c r="C88" s="71">
        <f>'B dist'!B63</f>
        <v>6.0606060606060685</v>
      </c>
      <c r="D88">
        <v>3.8612938004983867E-2</v>
      </c>
      <c r="E88">
        <v>3.6415577821296715E-3</v>
      </c>
      <c r="F88">
        <v>3.5050110733416479E-12</v>
      </c>
    </row>
    <row r="89" spans="3:6">
      <c r="C89" s="71">
        <f>'B dist'!B64</f>
        <v>6.1616161616161698</v>
      </c>
      <c r="D89">
        <v>3.5624665083007281E-2</v>
      </c>
      <c r="E89">
        <v>2.4635401592074365E-3</v>
      </c>
      <c r="F89">
        <v>2.2594315364817565E-13</v>
      </c>
    </row>
    <row r="90" spans="3:6">
      <c r="C90" s="71">
        <f>'B dist'!B65</f>
        <v>6.262626262626271</v>
      </c>
      <c r="D90">
        <v>3.3015154258905492E-2</v>
      </c>
      <c r="E90">
        <v>1.4813482994677481E-3</v>
      </c>
      <c r="F90">
        <v>1.2331444790436798E-14</v>
      </c>
    </row>
    <row r="91" spans="3:6">
      <c r="C91" s="71">
        <f>'B dist'!B66</f>
        <v>6.3636363636363722</v>
      </c>
      <c r="D91">
        <v>3.069139272096677E-2</v>
      </c>
      <c r="E91">
        <v>7.8696532218738857E-4</v>
      </c>
      <c r="F91">
        <v>5.6976121339158163E-16</v>
      </c>
    </row>
    <row r="92" spans="3:6">
      <c r="C92" s="71">
        <f>'B dist'!B67</f>
        <v>6.4646464646464734</v>
      </c>
      <c r="D92">
        <v>2.8600053518338778E-2</v>
      </c>
      <c r="E92">
        <v>3.6815928263828041E-4</v>
      </c>
      <c r="F92">
        <v>2.228468634046719E-17</v>
      </c>
    </row>
    <row r="93" spans="3:6">
      <c r="C93" s="71">
        <f>'B dist'!B68</f>
        <v>6.5656565656565746</v>
      </c>
      <c r="D93">
        <v>2.6726978070817798E-2</v>
      </c>
      <c r="E93">
        <v>1.5140333614430319E-4</v>
      </c>
      <c r="F93">
        <v>7.3779156248968492E-19</v>
      </c>
    </row>
    <row r="94" spans="3:6">
      <c r="C94" s="71">
        <f>'B dist'!B69</f>
        <v>6.6666666666666758</v>
      </c>
      <c r="D94">
        <v>2.5087696667142893E-2</v>
      </c>
      <c r="E94">
        <v>5.4682174431913306E-5</v>
      </c>
      <c r="F94">
        <v>2.067564394561131E-20</v>
      </c>
    </row>
    <row r="95" spans="3:6">
      <c r="C95" s="71">
        <f>'B dist'!B70</f>
        <v>6.7676767676767771</v>
      </c>
      <c r="D95">
        <v>2.3712857290508399E-2</v>
      </c>
      <c r="E95">
        <v>1.7335931534333942E-5</v>
      </c>
      <c r="F95">
        <v>4.9042380677155385E-22</v>
      </c>
    </row>
    <row r="96" spans="3:6">
      <c r="C96" s="71">
        <f>'B dist'!B71</f>
        <v>6.8686868686868783</v>
      </c>
      <c r="D96">
        <v>2.2632184398634968E-2</v>
      </c>
      <c r="E96">
        <v>4.82304784014261E-6</v>
      </c>
      <c r="F96">
        <v>9.8460760261100641E-24</v>
      </c>
    </row>
    <row r="97" spans="3:6">
      <c r="C97" s="71">
        <f>'B dist'!B72</f>
        <v>6.9696969696969795</v>
      </c>
      <c r="D97">
        <v>2.185985615682641E-2</v>
      </c>
      <c r="E97">
        <v>1.1773492480476308E-6</v>
      </c>
      <c r="F97">
        <v>1.6731242020396884E-25</v>
      </c>
    </row>
    <row r="98" spans="3:6">
      <c r="C98" s="71">
        <f>'B dist'!B73</f>
        <v>7.0707070707070807</v>
      </c>
      <c r="D98">
        <v>2.1383776039080371E-2</v>
      </c>
      <c r="E98">
        <v>2.5215296533648453E-7</v>
      </c>
      <c r="F98">
        <v>2.4063696802602026E-27</v>
      </c>
    </row>
    <row r="99" spans="3:6">
      <c r="C99" s="71">
        <f>'B dist'!B74</f>
        <v>7.1717171717171819</v>
      </c>
      <c r="D99">
        <v>2.1161013601560013E-2</v>
      </c>
      <c r="E99">
        <v>4.7378285097672664E-8</v>
      </c>
      <c r="F99">
        <v>2.9292918974876026E-29</v>
      </c>
    </row>
    <row r="100" spans="3:6">
      <c r="C100" s="71">
        <f>'B dist'!B75</f>
        <v>7.2727272727272831</v>
      </c>
      <c r="D100">
        <v>2.1120961402788064E-2</v>
      </c>
      <c r="E100">
        <v>7.8098206382150668E-9</v>
      </c>
      <c r="F100">
        <v>3.0180532393888738E-31</v>
      </c>
    </row>
    <row r="101" spans="3:6">
      <c r="C101" s="71">
        <f>'B dist'!B76</f>
        <v>7.3737373737373844</v>
      </c>
      <c r="D101">
        <v>2.117596178700731E-2</v>
      </c>
      <c r="E101">
        <v>1.1293897128016642E-9</v>
      </c>
      <c r="F101">
        <v>2.6318037161918581E-33</v>
      </c>
    </row>
    <row r="102" spans="3:6">
      <c r="C102" s="71">
        <f>'B dist'!B77</f>
        <v>7.4747474747474856</v>
      </c>
      <c r="D102">
        <v>2.1236643175142216E-2</v>
      </c>
      <c r="E102">
        <v>1.4327971414065831E-10</v>
      </c>
      <c r="F102">
        <v>1.9424117484377481E-35</v>
      </c>
    </row>
    <row r="103" spans="3:6">
      <c r="C103" s="71">
        <f>'B dist'!B78</f>
        <v>7.5757575757575868</v>
      </c>
      <c r="D103">
        <v>2.1227180346549468E-2</v>
      </c>
      <c r="E103">
        <v>1.594637996786555E-11</v>
      </c>
      <c r="F103">
        <v>1.2133594113467239E-37</v>
      </c>
    </row>
    <row r="104" spans="3:6">
      <c r="C104" s="71">
        <f>'B dist'!B79</f>
        <v>7.676767676767688</v>
      </c>
      <c r="D104">
        <v>2.1095477671828081E-2</v>
      </c>
      <c r="E104">
        <v>1.5569518186752237E-12</v>
      </c>
      <c r="F104">
        <v>6.4150107971707661E-40</v>
      </c>
    </row>
    <row r="105" spans="3:6">
      <c r="C105" s="71">
        <f>'B dist'!B80</f>
        <v>7.7777777777777892</v>
      </c>
      <c r="D105">
        <v>2.0815331893940942E-2</v>
      </c>
      <c r="E105">
        <v>1.3335933940373436E-13</v>
      </c>
      <c r="F105">
        <v>2.8705468787661959E-42</v>
      </c>
    </row>
    <row r="106" spans="3:6">
      <c r="C106" s="71">
        <f>'B dist'!B81</f>
        <v>7.8787878787878904</v>
      </c>
      <c r="D106">
        <v>2.0381101690338629E-2</v>
      </c>
      <c r="E106">
        <v>1.0020898037605781E-14</v>
      </c>
      <c r="F106">
        <v>1.08715358282857E-44</v>
      </c>
    </row>
    <row r="107" spans="3:6">
      <c r="C107" s="71">
        <f>'B dist'!B82</f>
        <v>7.9797979797979917</v>
      </c>
      <c r="D107">
        <v>1.9798531473547338E-2</v>
      </c>
      <c r="E107">
        <v>6.6057884227970368E-16</v>
      </c>
      <c r="F107">
        <v>3.4847845665326962E-47</v>
      </c>
    </row>
    <row r="108" spans="3:6">
      <c r="C108" s="71">
        <f>'B dist'!B83</f>
        <v>8.080808080808092</v>
      </c>
      <c r="D108">
        <v>1.9076536608060961E-2</v>
      </c>
      <c r="E108">
        <v>3.8201235627372791E-17</v>
      </c>
      <c r="F108">
        <v>9.4540866060154389E-50</v>
      </c>
    </row>
    <row r="109" spans="3:6">
      <c r="C109" s="71">
        <f>'B dist'!B84</f>
        <v>8.1818181818181923</v>
      </c>
      <c r="D109">
        <v>1.8223474386430346E-2</v>
      </c>
      <c r="E109">
        <v>1.9380494587823853E-18</v>
      </c>
      <c r="F109">
        <v>2.1708094611947928E-52</v>
      </c>
    </row>
    <row r="110" spans="3:6">
      <c r="C110" s="71">
        <f>'B dist'!B85</f>
        <v>8.2828282828282926</v>
      </c>
      <c r="D110">
        <v>1.7248584227964117E-2</v>
      </c>
      <c r="E110">
        <v>8.6255535221175035E-20</v>
      </c>
      <c r="F110">
        <v>4.2187348917362778E-55</v>
      </c>
    </row>
    <row r="111" spans="3:6">
      <c r="C111" s="71">
        <f>'B dist'!B86</f>
        <v>8.383838383838393</v>
      </c>
      <c r="D111">
        <v>1.6166517891668807E-2</v>
      </c>
      <c r="E111">
        <v>3.3677803121853078E-21</v>
      </c>
      <c r="F111">
        <v>6.9390673104709482E-58</v>
      </c>
    </row>
    <row r="112" spans="3:6">
      <c r="C112" s="71">
        <f>'B dist'!B87</f>
        <v>8.4848484848484933</v>
      </c>
      <c r="D112">
        <v>1.5001581372943818E-2</v>
      </c>
      <c r="E112">
        <v>1.1535467179126379E-22</v>
      </c>
      <c r="F112">
        <v>9.6600251211723695E-61</v>
      </c>
    </row>
    <row r="113" spans="3:6">
      <c r="C113" s="71">
        <f>'B dist'!B88</f>
        <v>8.5858585858585936</v>
      </c>
      <c r="D113">
        <v>1.378888314803812E-2</v>
      </c>
      <c r="E113">
        <v>3.4662610991303971E-24</v>
      </c>
      <c r="F113">
        <v>1.1381871236237774E-63</v>
      </c>
    </row>
    <row r="114" spans="3:6">
      <c r="C114" s="71">
        <f>'B dist'!B89</f>
        <v>8.686868686868694</v>
      </c>
      <c r="D114">
        <v>1.2571404519078719E-2</v>
      </c>
      <c r="E114">
        <v>9.1373867637120109E-26</v>
      </c>
      <c r="F114">
        <v>1.1350299278085724E-66</v>
      </c>
    </row>
    <row r="115" spans="3:6">
      <c r="C115" s="71">
        <f>'B dist'!B90</f>
        <v>8.7878787878787943</v>
      </c>
      <c r="D115">
        <v>1.1393952369952335E-2</v>
      </c>
      <c r="E115">
        <v>2.1130870624968034E-27</v>
      </c>
      <c r="F115">
        <v>9.5798602273682285E-70</v>
      </c>
    </row>
    <row r="116" spans="3:6">
      <c r="C116" s="71">
        <f>'B dist'!B91</f>
        <v>8.8888888888888946</v>
      </c>
      <c r="D116">
        <v>1.0296101762219723E-2</v>
      </c>
      <c r="E116">
        <v>4.2869401654656486E-29</v>
      </c>
      <c r="F116">
        <v>6.8433575992904248E-73</v>
      </c>
    </row>
    <row r="117" spans="3:6">
      <c r="C117" s="71">
        <f>'B dist'!B92</f>
        <v>8.9898989898989949</v>
      </c>
      <c r="D117">
        <v>9.3063062279243238E-3</v>
      </c>
      <c r="E117">
        <v>7.6297814901460192E-31</v>
      </c>
      <c r="F117">
        <v>4.1374950726088265E-76</v>
      </c>
    </row>
    <row r="118" spans="3:6">
      <c r="C118" s="71">
        <f>'B dist'!B93</f>
        <v>9.0909090909090953</v>
      </c>
      <c r="D118">
        <v>8.438674462350684E-3</v>
      </c>
      <c r="E118">
        <v>1.1912733495166024E-32</v>
      </c>
      <c r="F118">
        <v>2.1172099719229766E-79</v>
      </c>
    </row>
    <row r="119" spans="3:6">
      <c r="C119" s="71">
        <f>'B dist'!B94</f>
        <v>9.1919191919191956</v>
      </c>
      <c r="D119">
        <v>7.6930198697248119E-3</v>
      </c>
      <c r="E119">
        <v>1.6317191073560854E-34</v>
      </c>
      <c r="F119">
        <v>9.1695612012897394E-83</v>
      </c>
    </row>
    <row r="120" spans="3:6">
      <c r="C120" s="71">
        <f>'B dist'!B95</f>
        <v>9.2929292929292959</v>
      </c>
      <c r="D120">
        <v>7.0580064466879092E-3</v>
      </c>
      <c r="E120">
        <v>1.960712959610286E-36</v>
      </c>
      <c r="F120">
        <v>3.3611767758958985E-86</v>
      </c>
    </row>
    <row r="121" spans="3:6">
      <c r="C121" s="71">
        <f>'B dist'!B96</f>
        <v>9.3939393939393963</v>
      </c>
      <c r="D121">
        <v>6.5165265284959804E-3</v>
      </c>
      <c r="E121">
        <v>2.0668896323489378E-38</v>
      </c>
      <c r="F121">
        <v>1.0427791285790094E-89</v>
      </c>
    </row>
    <row r="122" spans="3:6">
      <c r="C122" s="71">
        <f>'B dist'!B97</f>
        <v>9.4949494949494966</v>
      </c>
      <c r="D122">
        <v>6.0517507128736679E-3</v>
      </c>
      <c r="E122">
        <v>1.9114159312019034E-40</v>
      </c>
      <c r="F122">
        <v>2.7381137086829038E-93</v>
      </c>
    </row>
    <row r="123" spans="3:6">
      <c r="C123" s="71">
        <f>'B dist'!B98</f>
        <v>9.5959595959595969</v>
      </c>
      <c r="D123">
        <v>5.6517503876819851E-3</v>
      </c>
      <c r="E123">
        <v>1.550699915476516E-42</v>
      </c>
      <c r="F123">
        <v>6.0851151554814127E-97</v>
      </c>
    </row>
    <row r="124" spans="3:6">
      <c r="C124" s="71">
        <f>'B dist'!B99</f>
        <v>9.6969696969696972</v>
      </c>
      <c r="D124">
        <v>5.3106956990133106E-3</v>
      </c>
      <c r="E124">
        <v>1.1036591600743276E-44</v>
      </c>
      <c r="F124">
        <v>1.1445751013114837E-100</v>
      </c>
    </row>
    <row r="125" spans="3:6">
      <c r="C125" s="71">
        <f>'B dist'!B100</f>
        <v>9.7979797979797976</v>
      </c>
      <c r="D125">
        <v>5.0257979691243999E-3</v>
      </c>
      <c r="E125">
        <v>6.8909139748870955E-47</v>
      </c>
      <c r="F125">
        <v>1.8221241222672912E-104</v>
      </c>
    </row>
    <row r="126" spans="3:6">
      <c r="C126" s="71">
        <f>'B dist'!B101</f>
        <v>9.8989898989898979</v>
      </c>
      <c r="D126">
        <v>4.791202642571467E-3</v>
      </c>
      <c r="E126">
        <v>3.7744470007305515E-49</v>
      </c>
      <c r="F126">
        <v>2.4551034183303572E-108</v>
      </c>
    </row>
    <row r="127" spans="3:6">
      <c r="D127">
        <v>7.3838454264979392E-14</v>
      </c>
      <c r="E127">
        <v>4.1552178451823644E-17</v>
      </c>
      <c r="F127">
        <v>3.3848811661509548E-21</v>
      </c>
    </row>
    <row r="128" spans="3:6">
      <c r="D128">
        <v>1.5417137627048519E-14</v>
      </c>
      <c r="E128">
        <v>7.212787477172835E-18</v>
      </c>
      <c r="F128">
        <v>4.6882291543347372E-22</v>
      </c>
    </row>
    <row r="129" spans="4:6">
      <c r="D129">
        <v>3.0866558075903844E-15</v>
      </c>
      <c r="E129">
        <v>1.1988448699019101E-18</v>
      </c>
      <c r="F129">
        <v>6.2155674703849956E-23</v>
      </c>
    </row>
    <row r="130" spans="4:6">
      <c r="D130">
        <v>5.925490545827907E-16</v>
      </c>
      <c r="E130">
        <v>1.9079217783405657E-19</v>
      </c>
      <c r="F130">
        <v>7.8877064098791613E-24</v>
      </c>
    </row>
    <row r="131" spans="4:6">
      <c r="D131">
        <v>1.0906897344471495E-16</v>
      </c>
      <c r="E131">
        <v>2.907261115003224E-20</v>
      </c>
      <c r="F131">
        <v>9.5809980802163881E-25</v>
      </c>
    </row>
    <row r="132" spans="4:6">
      <c r="D132">
        <v>1.9249030056820678E-17</v>
      </c>
      <c r="E132">
        <v>4.2415292210285658E-21</v>
      </c>
      <c r="F132">
        <v>1.1139186195910902E-25</v>
      </c>
    </row>
    <row r="133" spans="4:6">
      <c r="D133">
        <v>3.2571499810636771E-18</v>
      </c>
      <c r="E133">
        <v>5.92469072827007E-22</v>
      </c>
      <c r="F133">
        <v>1.2395727425219351E-26</v>
      </c>
    </row>
    <row r="134" spans="4:6">
      <c r="D134">
        <v>5.2841986060478025E-19</v>
      </c>
      <c r="E134">
        <v>7.9232667739075567E-23</v>
      </c>
      <c r="F134">
        <v>1.3202617560458576E-27</v>
      </c>
    </row>
    <row r="135" spans="4:6">
      <c r="D135">
        <v>8.2191087813744951E-20</v>
      </c>
      <c r="E135">
        <v>1.0144472810881027E-23</v>
      </c>
      <c r="F135">
        <v>1.3458963215173533E-28</v>
      </c>
    </row>
    <row r="136" spans="4:6">
      <c r="D136">
        <v>1.2256509751958562E-20</v>
      </c>
      <c r="E136">
        <v>1.2434637839535492E-24</v>
      </c>
      <c r="F136">
        <v>1.3131706801744345E-29</v>
      </c>
    </row>
    <row r="137" spans="4:6">
      <c r="D137">
        <v>1.7522583459012219E-21</v>
      </c>
      <c r="E137">
        <v>1.4591759248852823E-25</v>
      </c>
      <c r="F137">
        <v>1.2262629351994784E-30</v>
      </c>
    </row>
    <row r="138" spans="4:6">
      <c r="D138">
        <v>2.4016619514887662E-22</v>
      </c>
      <c r="E138">
        <v>1.6392528214063405E-26</v>
      </c>
      <c r="F138">
        <v>1.0959583946219944E-31</v>
      </c>
    </row>
    <row r="139" spans="4:6">
      <c r="D139">
        <v>3.1557429749233685E-23</v>
      </c>
      <c r="E139">
        <v>1.7629556141012582E-27</v>
      </c>
      <c r="F139">
        <v>9.3744993444162559E-33</v>
      </c>
    </row>
    <row r="140" spans="4:6">
      <c r="D140">
        <v>3.9752215369675389E-24</v>
      </c>
      <c r="E140">
        <v>1.8150466422234683E-28</v>
      </c>
      <c r="F140">
        <v>7.6743473223691169E-34</v>
      </c>
    </row>
    <row r="141" spans="4:6">
      <c r="D141">
        <v>4.8004872614293372E-25</v>
      </c>
      <c r="E141">
        <v>1.7888725302292674E-29</v>
      </c>
      <c r="F141">
        <v>6.0127098215328561E-35</v>
      </c>
    </row>
    <row r="142" spans="4:6">
      <c r="D142">
        <v>5.557355833364886E-26</v>
      </c>
      <c r="E142">
        <v>1.6877603736710372E-30</v>
      </c>
      <c r="F142">
        <v>4.5084867194124961E-36</v>
      </c>
    </row>
    <row r="143" spans="4:6">
      <c r="D143">
        <v>6.1674396895303279E-27</v>
      </c>
      <c r="E143">
        <v>1.524322634205623E-31</v>
      </c>
      <c r="F143">
        <v>3.2353380286886661E-37</v>
      </c>
    </row>
    <row r="144" spans="4:6">
      <c r="D144">
        <v>6.5613112480966483E-28</v>
      </c>
      <c r="E144">
        <v>1.3178712605872989E-32</v>
      </c>
      <c r="F144">
        <v>2.2219466594920118E-38</v>
      </c>
    </row>
    <row r="145" spans="4:6">
      <c r="D145">
        <v>6.6914594145190348E-29</v>
      </c>
      <c r="E145">
        <v>1.0906731049813542E-33</v>
      </c>
      <c r="F145">
        <v>1.460392779245381E-39</v>
      </c>
    </row>
    <row r="146" spans="4:6">
      <c r="D146">
        <v>6.5417091870451942E-30</v>
      </c>
      <c r="E146">
        <v>8.6404741552544911E-35</v>
      </c>
      <c r="F146">
        <v>9.1859690470477037E-41</v>
      </c>
    </row>
    <row r="147" spans="4:6">
      <c r="D147">
        <v>6.1305256934197287E-31</v>
      </c>
      <c r="E147">
        <v>6.55236354370557E-36</v>
      </c>
      <c r="F147">
        <v>5.5296402475231596E-42</v>
      </c>
    </row>
    <row r="148" spans="4:6">
      <c r="D148">
        <v>5.5072707555087894E-32</v>
      </c>
      <c r="E148">
        <v>4.7563319368896837E-37</v>
      </c>
      <c r="F148">
        <v>3.1855387021855347E-43</v>
      </c>
    </row>
    <row r="149" spans="4:6">
      <c r="D149">
        <v>4.7424601856904393E-33</v>
      </c>
      <c r="E149">
        <v>3.3048871306303014E-38</v>
      </c>
      <c r="F149">
        <v>1.7562270591748013E-44</v>
      </c>
    </row>
    <row r="150" spans="4:6">
      <c r="D150">
        <v>3.9146777859798091E-34</v>
      </c>
      <c r="E150">
        <v>2.1981036480690561E-39</v>
      </c>
      <c r="F150">
        <v>9.2659086907816169E-46</v>
      </c>
    </row>
    <row r="151" spans="4:6">
      <c r="D151">
        <v>3.0974912813433296E-35</v>
      </c>
      <c r="E151">
        <v>1.3994059249310505E-40</v>
      </c>
      <c r="F151">
        <v>4.678459533480644E-47</v>
      </c>
    </row>
    <row r="152" spans="4:6">
      <c r="D152">
        <v>2.3493230995888993E-36</v>
      </c>
      <c r="E152">
        <v>8.5278663356403947E-42</v>
      </c>
      <c r="F152">
        <v>2.2605978343690763E-48</v>
      </c>
    </row>
    <row r="153" spans="4:6">
      <c r="D153">
        <v>1.7080122585641945E-37</v>
      </c>
      <c r="E153">
        <v>4.974340324785737E-43</v>
      </c>
      <c r="F153">
        <v>1.0453157178362919E-49</v>
      </c>
    </row>
    <row r="154" spans="4:6">
      <c r="D154">
        <v>1.1902876604903396E-38</v>
      </c>
      <c r="E154">
        <v>2.7773236721347727E-44</v>
      </c>
      <c r="F154">
        <v>4.6256597146876043E-51</v>
      </c>
    </row>
    <row r="155" spans="4:6">
      <c r="D155">
        <v>7.9510202990311803E-40</v>
      </c>
      <c r="E155">
        <v>1.4842634546540926E-45</v>
      </c>
      <c r="F155">
        <v>1.958845990105E-52</v>
      </c>
    </row>
    <row r="156" spans="4:6">
      <c r="D156">
        <v>5.0909774243822451E-41</v>
      </c>
      <c r="E156">
        <v>7.5925338399165077E-47</v>
      </c>
      <c r="F156">
        <v>7.9382686551488602E-54</v>
      </c>
    </row>
    <row r="157" spans="4:6">
      <c r="D157">
        <v>3.1245276508871222E-42</v>
      </c>
      <c r="E157">
        <v>3.7175053111582953E-48</v>
      </c>
      <c r="F157">
        <v>3.0785679991828518E-55</v>
      </c>
    </row>
    <row r="158" spans="4:6">
      <c r="D158">
        <v>1.838104057646005E-43</v>
      </c>
      <c r="E158">
        <v>1.7422223377850558E-49</v>
      </c>
      <c r="F158">
        <v>1.1425305374310931E-56</v>
      </c>
    </row>
    <row r="159" spans="4:6">
      <c r="D159">
        <v>1.036470205962797E-44</v>
      </c>
      <c r="E159">
        <v>7.8152124858405182E-51</v>
      </c>
      <c r="F159">
        <v>4.0577166705831695E-58</v>
      </c>
    </row>
    <row r="160" spans="4:6">
      <c r="D160">
        <v>5.6057726961526336E-46</v>
      </c>
      <c r="E160">
        <v>3.3555325643897322E-52</v>
      </c>
      <c r="F160">
        <v>1.3790793645404303E-59</v>
      </c>
    </row>
    <row r="161" spans="4:6">
      <c r="D161">
        <v>3.668464511502474E-47</v>
      </c>
      <c r="E161">
        <v>1.3789988482108307E-53</v>
      </c>
      <c r="F161">
        <v>4.4852774179132433E-61</v>
      </c>
    </row>
    <row r="162" spans="4:6">
      <c r="D162">
        <v>1.4910385456200125E-46</v>
      </c>
      <c r="E162">
        <v>5.4243355336311887E-55</v>
      </c>
      <c r="F162">
        <v>1.395985164112909E-62</v>
      </c>
    </row>
    <row r="163" spans="4:6">
      <c r="D163">
        <v>2.7269564485780718E-45</v>
      </c>
      <c r="E163">
        <v>2.042245244636664E-56</v>
      </c>
      <c r="F163">
        <v>4.157791767381477E-64</v>
      </c>
    </row>
    <row r="164" spans="4:6">
      <c r="D164">
        <v>4.8260834099435466E-44</v>
      </c>
      <c r="E164">
        <v>7.3594699898599678E-58</v>
      </c>
      <c r="F164">
        <v>1.1850431341899915E-65</v>
      </c>
    </row>
    <row r="165" spans="4:6">
      <c r="D165">
        <v>8.1856564988646236E-43</v>
      </c>
      <c r="E165">
        <v>2.5384063947415305E-59</v>
      </c>
      <c r="F165">
        <v>3.2321698814651744E-67</v>
      </c>
    </row>
    <row r="166" spans="4:6">
      <c r="D166">
        <v>1.3305875018260222E-41</v>
      </c>
      <c r="E166">
        <v>8.3801247362531294E-61</v>
      </c>
      <c r="F166">
        <v>8.4361045403463484E-69</v>
      </c>
    </row>
    <row r="167" spans="4:6">
      <c r="D167">
        <v>2.0728342068385096E-40</v>
      </c>
      <c r="E167">
        <v>2.6479717322868886E-62</v>
      </c>
      <c r="F167">
        <v>2.107058936786629E-70</v>
      </c>
    </row>
    <row r="168" spans="4:6">
      <c r="D168">
        <v>3.0946881889831007E-39</v>
      </c>
      <c r="E168">
        <v>8.0084527954292128E-64</v>
      </c>
      <c r="F168">
        <v>5.0361379621384621E-72</v>
      </c>
    </row>
    <row r="169" spans="4:6">
      <c r="D169">
        <v>4.4279267840776058E-38</v>
      </c>
      <c r="E169">
        <v>2.3182232318559785E-65</v>
      </c>
      <c r="F169">
        <v>1.1518715425189964E-73</v>
      </c>
    </row>
    <row r="170" spans="4:6">
      <c r="D170">
        <v>6.071767990272364E-37</v>
      </c>
      <c r="E170">
        <v>6.4229160942639695E-67</v>
      </c>
      <c r="F170">
        <v>2.5211303660361917E-75</v>
      </c>
    </row>
    <row r="171" spans="4:6">
      <c r="D171">
        <v>7.9792322957986963E-36</v>
      </c>
      <c r="E171">
        <v>1.703251039821056E-68</v>
      </c>
      <c r="F171">
        <v>5.2804477379595034E-77</v>
      </c>
    </row>
    <row r="172" spans="4:6">
      <c r="D172">
        <v>1.0049356484583477E-34</v>
      </c>
      <c r="E172">
        <v>4.3230833214126869E-70</v>
      </c>
      <c r="F172">
        <v>1.0583511514496279E-78</v>
      </c>
    </row>
    <row r="173" spans="4:6">
      <c r="D173">
        <v>1.2129603354852701E-33</v>
      </c>
      <c r="E173">
        <v>1.0502102132630455E-71</v>
      </c>
      <c r="F173">
        <v>2.0298869527080244E-80</v>
      </c>
    </row>
    <row r="174" spans="4:6">
      <c r="D174">
        <v>1.4030920043012098E-32</v>
      </c>
      <c r="E174">
        <v>2.441888120994591E-73</v>
      </c>
      <c r="F174">
        <v>3.7256015964338735E-82</v>
      </c>
    </row>
    <row r="175" spans="4:6">
      <c r="D175">
        <v>1.555453037691905E-31</v>
      </c>
      <c r="E175">
        <v>5.4342727073481315E-75</v>
      </c>
      <c r="F175">
        <v>6.5433923014854651E-84</v>
      </c>
    </row>
    <row r="176" spans="4:6">
      <c r="D176">
        <v>1.6525661790680454E-30</v>
      </c>
      <c r="E176">
        <v>1.157504070561487E-76</v>
      </c>
      <c r="F176">
        <v>1.099742523580583E-85</v>
      </c>
    </row>
    <row r="177" spans="4:6">
      <c r="D177">
        <v>1.6826431453464647E-29</v>
      </c>
      <c r="E177">
        <v>2.3597629884092095E-78</v>
      </c>
      <c r="F177">
        <v>1.7687242841987526E-87</v>
      </c>
    </row>
    <row r="178" spans="4:6">
      <c r="D178">
        <v>1.6419366019530728E-28</v>
      </c>
      <c r="E178">
        <v>4.6044564361294933E-80</v>
      </c>
      <c r="F178">
        <v>2.7221364687533357E-89</v>
      </c>
    </row>
    <row r="179" spans="4:6">
      <c r="D179">
        <v>1.5355075321658257E-27</v>
      </c>
      <c r="E179">
        <v>8.599077754781399E-82</v>
      </c>
      <c r="F179">
        <v>4.0090353070206153E-91</v>
      </c>
    </row>
    <row r="180" spans="4:6">
      <c r="D180">
        <v>1.3761910254529279E-26</v>
      </c>
      <c r="E180">
        <v>1.5370512198636232E-83</v>
      </c>
      <c r="F180">
        <v>5.650016539893887E-93</v>
      </c>
    </row>
    <row r="181" spans="4:6">
      <c r="D181">
        <v>1.1820523068650865E-25</v>
      </c>
      <c r="E181">
        <v>2.6295850561701516E-85</v>
      </c>
      <c r="F181">
        <v>7.6197206209057109E-95</v>
      </c>
    </row>
    <row r="182" spans="4:6">
      <c r="D182">
        <v>9.7302919632447777E-25</v>
      </c>
      <c r="E182">
        <v>4.3057421339434773E-87</v>
      </c>
      <c r="F182">
        <v>9.8334865301087303E-97</v>
      </c>
    </row>
    <row r="183" spans="4:6">
      <c r="D183">
        <v>7.6761994754828058E-24</v>
      </c>
      <c r="E183">
        <v>6.7479249010387787E-89</v>
      </c>
      <c r="F183">
        <v>1.2143806384647295E-98</v>
      </c>
    </row>
    <row r="184" spans="4:6">
      <c r="D184">
        <v>5.8036048551873577E-23</v>
      </c>
      <c r="E184">
        <v>1.0121699491858609E-90</v>
      </c>
      <c r="F184">
        <v>1.4350950452805148E-100</v>
      </c>
    </row>
    <row r="185" spans="4:6">
      <c r="D185">
        <v>4.2051415780370711E-22</v>
      </c>
      <c r="E185">
        <v>1.4531056185387437E-92</v>
      </c>
      <c r="F185">
        <v>1.62287373250826E-102</v>
      </c>
    </row>
    <row r="186" spans="4:6">
      <c r="D186">
        <v>2.9200790752746064E-21</v>
      </c>
      <c r="E186">
        <v>1.9966459499597085E-94</v>
      </c>
      <c r="F186">
        <v>1.7561708310881936E-104</v>
      </c>
    </row>
    <row r="187" spans="4:6">
      <c r="D187">
        <v>1.9432997985112999E-20</v>
      </c>
      <c r="E187">
        <v>2.6258184295415954E-96</v>
      </c>
      <c r="F187">
        <v>1.8185552206663794E-106</v>
      </c>
    </row>
    <row r="188" spans="4:6">
      <c r="D188">
        <v>1.2394134431503488E-19</v>
      </c>
      <c r="E188">
        <v>3.3051236261323721E-98</v>
      </c>
      <c r="F188">
        <v>1.8020369321356155E-108</v>
      </c>
    </row>
    <row r="189" spans="4:6">
      <c r="D189">
        <v>7.5757180412240957E-19</v>
      </c>
      <c r="E189">
        <v>3.9817112800703194E-100</v>
      </c>
      <c r="F189">
        <v>1.7087483653415472E-110</v>
      </c>
    </row>
    <row r="190" spans="4:6">
      <c r="D190">
        <v>4.4377476812236736E-18</v>
      </c>
      <c r="E190">
        <v>4.5910342791036577E-102</v>
      </c>
      <c r="F190">
        <v>1.5504920674076368E-112</v>
      </c>
    </row>
    <row r="191" spans="4:6">
      <c r="D191">
        <v>2.4913377711645825E-17</v>
      </c>
      <c r="E191">
        <v>5.0665193865607093E-104</v>
      </c>
      <c r="F191">
        <v>1.3462874287568099E-114</v>
      </c>
    </row>
    <row r="192" spans="4:6">
      <c r="D192">
        <v>1.3403981580956896E-16</v>
      </c>
      <c r="E192">
        <v>5.3513947980232387E-106</v>
      </c>
      <c r="F192">
        <v>1.1186201604418522E-116</v>
      </c>
    </row>
    <row r="193" spans="4:6">
      <c r="D193">
        <v>6.9114032942998219E-16</v>
      </c>
      <c r="E193">
        <v>5.4098111887766291E-108</v>
      </c>
      <c r="F193">
        <v>8.894139129097071E-119</v>
      </c>
    </row>
    <row r="194" spans="4:6">
      <c r="D194">
        <v>3.4153078179392913E-15</v>
      </c>
      <c r="E194">
        <v>5.2342539889155762E-110</v>
      </c>
      <c r="F194">
        <v>6.7670820948256305E-121</v>
      </c>
    </row>
    <row r="195" spans="4:6">
      <c r="D195">
        <v>1.617426938876498E-14</v>
      </c>
      <c r="E195">
        <v>4.8471314517310231E-112</v>
      </c>
      <c r="F195">
        <v>4.9269148409117854E-123</v>
      </c>
    </row>
    <row r="196" spans="4:6">
      <c r="D196">
        <v>7.3409234510926716E-14</v>
      </c>
      <c r="E196">
        <v>4.2960753204534937E-114</v>
      </c>
      <c r="F196">
        <v>3.4326110317792909E-125</v>
      </c>
    </row>
    <row r="197" spans="4:6">
      <c r="D197">
        <v>3.193066195104766E-13</v>
      </c>
      <c r="E197">
        <v>3.6443143988164758E-116</v>
      </c>
      <c r="F197">
        <v>2.2884947007619413E-127</v>
      </c>
    </row>
    <row r="198" spans="4:6">
      <c r="D198">
        <v>1.3310560746635032E-12</v>
      </c>
      <c r="E198">
        <v>2.9588056270915382E-118</v>
      </c>
      <c r="F198">
        <v>1.4599933143107226E-129</v>
      </c>
    </row>
    <row r="199" spans="4:6">
      <c r="D199">
        <v>5.3176039083022815E-12</v>
      </c>
      <c r="E199">
        <v>2.2991827027124964E-120</v>
      </c>
      <c r="F199">
        <v>8.913070235306797E-132</v>
      </c>
    </row>
    <row r="200" spans="4:6">
      <c r="D200">
        <v>2.0359486559244923E-11</v>
      </c>
      <c r="E200">
        <v>1.7099633003496057E-122</v>
      </c>
      <c r="F200">
        <v>5.2068992036610029E-134</v>
      </c>
    </row>
    <row r="201" spans="4:6">
      <c r="D201">
        <v>7.4704860865465037E-11</v>
      </c>
      <c r="E201">
        <v>1.2171838297900172E-124</v>
      </c>
      <c r="F201">
        <v>2.9107591635662798E-136</v>
      </c>
    </row>
    <row r="202" spans="4:6">
      <c r="D202">
        <v>2.6270122886517099E-10</v>
      </c>
      <c r="E202">
        <v>8.2924233668588235E-127</v>
      </c>
      <c r="F202">
        <v>1.5570713882051295E-138</v>
      </c>
    </row>
    <row r="203" spans="4:6">
      <c r="D203">
        <v>8.853327926618911E-10</v>
      </c>
      <c r="E203">
        <v>5.4070763964989018E-129</v>
      </c>
      <c r="F203">
        <v>7.9705046071382128E-141</v>
      </c>
    </row>
    <row r="204" spans="4:6">
      <c r="D204">
        <v>2.8594479823360869E-9</v>
      </c>
      <c r="E204">
        <v>3.3744200127149415E-131</v>
      </c>
      <c r="F204">
        <v>3.9042538794521405E-143</v>
      </c>
    </row>
    <row r="205" spans="4:6">
      <c r="D205">
        <v>8.8509330061045709E-9</v>
      </c>
      <c r="E205">
        <v>2.0155390584300165E-133</v>
      </c>
      <c r="F205">
        <v>1.8300591583537711E-145</v>
      </c>
    </row>
    <row r="206" spans="4:6">
      <c r="D206">
        <v>2.6255912106759704E-8</v>
      </c>
      <c r="E206">
        <v>1.1522284912558858E-135</v>
      </c>
      <c r="F206">
        <v>8.2085597154523814E-148</v>
      </c>
    </row>
    <row r="207" spans="4:6">
      <c r="D207">
        <v>7.4644251856521265E-8</v>
      </c>
      <c r="E207">
        <v>6.304362564513442E-138</v>
      </c>
      <c r="F207">
        <v>3.5232500263861531E-150</v>
      </c>
    </row>
    <row r="208" spans="4:6">
      <c r="D208">
        <v>2.0337465655422192E-7</v>
      </c>
      <c r="E208">
        <v>3.3014050409835794E-140</v>
      </c>
      <c r="F208">
        <v>1.4470867053701605E-152</v>
      </c>
    </row>
    <row r="209" spans="4:6">
      <c r="D209">
        <v>5.3104154529451602E-7</v>
      </c>
      <c r="E209">
        <v>1.654669944805306E-142</v>
      </c>
      <c r="F209">
        <v>5.6874835612860474E-155</v>
      </c>
    </row>
    <row r="210" spans="4:6">
      <c r="D210">
        <v>1.3288971451727003E-6</v>
      </c>
      <c r="E210">
        <v>7.9374093028669441E-145</v>
      </c>
      <c r="F210">
        <v>2.1390463421082899E-157</v>
      </c>
    </row>
    <row r="211" spans="4:6">
      <c r="D211">
        <v>3.1870247882057996E-6</v>
      </c>
      <c r="E211">
        <v>3.6441890341096581E-147</v>
      </c>
      <c r="F211">
        <v>7.6982959400139463E-160</v>
      </c>
    </row>
    <row r="212" spans="4:6">
      <c r="D212">
        <v>7.3250520934208468E-6</v>
      </c>
      <c r="E212">
        <v>1.6013182087958994E-149</v>
      </c>
      <c r="F212">
        <v>2.6512050329242671E-162</v>
      </c>
    </row>
    <row r="213" spans="4:6">
      <c r="D213">
        <v>1.6134934144446128E-5</v>
      </c>
      <c r="E213">
        <v>6.7345551978079208E-152</v>
      </c>
      <c r="F213">
        <v>8.7370791780431095E-165</v>
      </c>
    </row>
    <row r="214" spans="4:6">
      <c r="D214">
        <v>3.4060802808559155E-5</v>
      </c>
      <c r="E214">
        <v>2.7107822395473274E-154</v>
      </c>
      <c r="F214">
        <v>2.7552652301735674E-167</v>
      </c>
    </row>
    <row r="215" spans="4:6">
      <c r="D215">
        <v>6.8908653890016215E-5</v>
      </c>
      <c r="E215">
        <v>1.0443226596387457E-156</v>
      </c>
      <c r="F215">
        <v>8.3144721132597377E-170</v>
      </c>
    </row>
    <row r="216" spans="4:6">
      <c r="D216">
        <v>1.3360535202956001E-4</v>
      </c>
      <c r="E216">
        <v>3.8506056682663098E-159</v>
      </c>
      <c r="F216">
        <v>2.4009329236035702E-172</v>
      </c>
    </row>
    <row r="217" spans="4:6">
      <c r="D217">
        <v>2.4825908390248909E-4</v>
      </c>
      <c r="E217">
        <v>1.3588689914996568E-161</v>
      </c>
      <c r="F217">
        <v>6.634365596035774E-175</v>
      </c>
    </row>
    <row r="218" spans="4:6">
      <c r="D218">
        <v>4.4209707810239892E-4</v>
      </c>
      <c r="E218">
        <v>4.5896572795883447E-164</v>
      </c>
      <c r="F218">
        <v>1.7542551236949942E-177</v>
      </c>
    </row>
    <row r="219" spans="4:6">
      <c r="D219">
        <v>7.5450364816900513E-4</v>
      </c>
      <c r="E219">
        <v>1.4836688640195531E-166</v>
      </c>
      <c r="F219">
        <v>4.4387434336843594E-180</v>
      </c>
    </row>
    <row r="220" spans="4:6">
      <c r="D220">
        <v>1.2340599180047623E-3</v>
      </c>
      <c r="E220">
        <v>4.5903700863105974E-169</v>
      </c>
      <c r="F220">
        <v>1.0747345875812375E-182</v>
      </c>
    </row>
    <row r="221" spans="4:6">
      <c r="D221">
        <v>1.9343824922205721E-3</v>
      </c>
      <c r="E221">
        <v>1.3592907118157986E-171</v>
      </c>
      <c r="F221">
        <v>2.4900969855413692E-185</v>
      </c>
    </row>
    <row r="222" spans="4:6">
      <c r="D222">
        <v>2.9058932903177938E-3</v>
      </c>
      <c r="E222">
        <v>3.8523955268657483E-174</v>
      </c>
      <c r="F222">
        <v>5.5208394215326095E-188</v>
      </c>
    </row>
    <row r="223" spans="4:6">
      <c r="D223">
        <v>4.1835809315814224E-3</v>
      </c>
      <c r="E223">
        <v>1.0449685192710707E-176</v>
      </c>
      <c r="F223">
        <v>1.1712989362593777E-190</v>
      </c>
    </row>
    <row r="224" spans="4:6">
      <c r="D224">
        <v>5.7722866626887422E-3</v>
      </c>
      <c r="E224">
        <v>2.7128720317595437E-179</v>
      </c>
      <c r="F224">
        <v>2.3779577214654736E-193</v>
      </c>
    </row>
    <row r="225" spans="4:6">
      <c r="D225">
        <v>7.6327108470885825E-3</v>
      </c>
      <c r="E225">
        <v>6.7407640176655761E-182</v>
      </c>
      <c r="F225">
        <v>4.6197047844775743E-196</v>
      </c>
    </row>
    <row r="226" spans="4:6">
      <c r="D226">
        <v>9.6725488726806946E-3</v>
      </c>
      <c r="E226">
        <v>1.6030335270470969E-184</v>
      </c>
      <c r="F226">
        <v>8.588117987984081E-199</v>
      </c>
    </row>
  </sheetData>
  <mergeCells count="7">
    <mergeCell ref="D26:F26"/>
    <mergeCell ref="D17:H17"/>
    <mergeCell ref="N1:P1"/>
    <mergeCell ref="B1:D1"/>
    <mergeCell ref="E1:G1"/>
    <mergeCell ref="H1:J1"/>
    <mergeCell ref="K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200"/>
  <sheetViews>
    <sheetView workbookViewId="0">
      <selection activeCell="B2" sqref="B2:C100"/>
    </sheetView>
  </sheetViews>
  <sheetFormatPr defaultRowHeight="15.75"/>
  <sheetData>
    <row r="2" spans="2:3">
      <c r="B2">
        <v>0</v>
      </c>
      <c r="C2">
        <v>5.5734244653583825E-3</v>
      </c>
    </row>
    <row r="3" spans="2:3">
      <c r="B3">
        <v>0.10101010101010101</v>
      </c>
      <c r="C3">
        <v>7.4805553457099128E-3</v>
      </c>
    </row>
    <row r="4" spans="2:3">
      <c r="B4">
        <v>0.20202020202020202</v>
      </c>
      <c r="C4">
        <v>9.9428304877535456E-3</v>
      </c>
    </row>
    <row r="5" spans="2:3">
      <c r="B5">
        <v>0.30303030303030304</v>
      </c>
      <c r="C5">
        <v>1.3077874395543925E-2</v>
      </c>
    </row>
    <row r="6" spans="2:3">
      <c r="B6">
        <v>0.40404040404040403</v>
      </c>
      <c r="C6">
        <v>1.7008752415001171E-2</v>
      </c>
    </row>
    <row r="7" spans="2:3">
      <c r="B7">
        <v>0.50505050505050508</v>
      </c>
      <c r="C7">
        <v>2.1848484151359305E-2</v>
      </c>
    </row>
    <row r="8" spans="2:3">
      <c r="B8">
        <v>0.60606060606060608</v>
      </c>
      <c r="C8">
        <v>2.7691114416314413E-2</v>
      </c>
    </row>
    <row r="9" spans="2:3">
      <c r="B9">
        <v>0.70707070707070707</v>
      </c>
      <c r="C9">
        <v>3.4597509847444689E-2</v>
      </c>
    </row>
    <row r="10" spans="2:3">
      <c r="B10">
        <v>0.80808080808080807</v>
      </c>
      <c r="C10">
        <v>4.2585457322797789E-2</v>
      </c>
    </row>
    <row r="11" spans="2:3">
      <c r="B11">
        <v>0.90909090909090906</v>
      </c>
      <c r="C11">
        <v>5.1627172402972092E-2</v>
      </c>
    </row>
    <row r="12" spans="2:3">
      <c r="B12">
        <v>1.0101010101010102</v>
      </c>
      <c r="C12">
        <v>6.1639475547347986E-2</v>
      </c>
    </row>
    <row r="13" spans="2:3">
      <c r="B13">
        <v>1.1111111111111112</v>
      </c>
      <c r="C13">
        <v>7.2489916499959492E-2</v>
      </c>
    </row>
    <row r="14" spans="2:3">
      <c r="B14">
        <v>1.2121212121212122</v>
      </c>
      <c r="C14">
        <v>8.400697358865615E-2</v>
      </c>
    </row>
    <row r="15" spans="2:3">
      <c r="B15">
        <v>1.3131313131313131</v>
      </c>
      <c r="C15">
        <v>9.5989847991919439E-2</v>
      </c>
    </row>
    <row r="16" spans="2:3">
      <c r="B16">
        <v>1.4141414141414141</v>
      </c>
      <c r="C16">
        <v>0.10822113265431707</v>
      </c>
    </row>
    <row r="17" spans="2:3">
      <c r="B17">
        <v>1.5151515151515151</v>
      </c>
      <c r="C17">
        <v>0.12049515243482663</v>
      </c>
    </row>
    <row r="18" spans="2:3">
      <c r="B18">
        <v>1.6161616161616161</v>
      </c>
      <c r="C18">
        <v>0.1326150735960997</v>
      </c>
    </row>
    <row r="19" spans="2:3">
      <c r="B19">
        <v>1.7171717171717171</v>
      </c>
      <c r="C19">
        <v>0.14441441063973409</v>
      </c>
    </row>
    <row r="20" spans="2:3">
      <c r="B20">
        <v>1.8181818181818181</v>
      </c>
      <c r="C20">
        <v>0.15575383543756507</v>
      </c>
    </row>
    <row r="21" spans="2:3">
      <c r="B21">
        <v>1.9191919191919191</v>
      </c>
      <c r="C21">
        <v>0.16653461305896275</v>
      </c>
    </row>
    <row r="22" spans="2:3">
      <c r="B22">
        <v>2.0202020202020203</v>
      </c>
      <c r="C22">
        <v>0.17667659461879973</v>
      </c>
    </row>
    <row r="23" spans="2:3">
      <c r="B23">
        <v>2.1212121212121215</v>
      </c>
      <c r="C23">
        <v>0.18612053461441705</v>
      </c>
    </row>
    <row r="24" spans="2:3">
      <c r="B24">
        <v>2.2222222222222228</v>
      </c>
      <c r="C24">
        <v>0.19481894976786168</v>
      </c>
    </row>
    <row r="25" spans="2:3">
      <c r="B25">
        <v>2.323232323232324</v>
      </c>
      <c r="C25">
        <v>0.20272710502219918</v>
      </c>
    </row>
    <row r="26" spans="2:3">
      <c r="B26">
        <v>2.4242424242424252</v>
      </c>
      <c r="C26">
        <v>0.20978119438308368</v>
      </c>
    </row>
    <row r="27" spans="2:3">
      <c r="B27">
        <v>2.5252525252525264</v>
      </c>
      <c r="C27">
        <v>0.21591245359039685</v>
      </c>
    </row>
    <row r="28" spans="2:3">
      <c r="B28">
        <v>2.6262626262626276</v>
      </c>
      <c r="C28">
        <v>0.22103775276211424</v>
      </c>
    </row>
    <row r="29" spans="2:3">
      <c r="B29">
        <v>2.7272727272727288</v>
      </c>
      <c r="C29">
        <v>0.22506976427477904</v>
      </c>
    </row>
    <row r="30" spans="2:3">
      <c r="B30">
        <v>2.8282828282828301</v>
      </c>
      <c r="C30">
        <v>0.227933687033508</v>
      </c>
    </row>
    <row r="31" spans="2:3">
      <c r="B31">
        <v>2.9292929292929313</v>
      </c>
      <c r="C31">
        <v>0.22957982550019285</v>
      </c>
    </row>
    <row r="32" spans="2:3">
      <c r="B32">
        <v>3.0303030303030325</v>
      </c>
      <c r="C32">
        <v>0.23000072290474879</v>
      </c>
    </row>
    <row r="33" spans="2:3">
      <c r="B33">
        <v>3.1313131313131337</v>
      </c>
      <c r="C33">
        <v>0.22923135664565217</v>
      </c>
    </row>
    <row r="34" spans="2:3">
      <c r="B34">
        <v>3.2323232323232349</v>
      </c>
      <c r="C34">
        <v>0.22734382250457821</v>
      </c>
    </row>
    <row r="35" spans="2:3">
      <c r="B35">
        <v>3.3333333333333361</v>
      </c>
      <c r="C35">
        <v>0.22443650384295261</v>
      </c>
    </row>
    <row r="36" spans="2:3">
      <c r="B36">
        <v>3.4343434343434374</v>
      </c>
      <c r="C36">
        <v>0.22062419918195084</v>
      </c>
    </row>
    <row r="37" spans="2:3">
      <c r="B37">
        <v>3.5353535353535386</v>
      </c>
      <c r="C37">
        <v>0.21601736417892206</v>
      </c>
    </row>
    <row r="38" spans="2:3">
      <c r="B38">
        <v>3.6363636363636398</v>
      </c>
      <c r="C38">
        <v>0.21072763025215888</v>
      </c>
    </row>
    <row r="39" spans="2:3">
      <c r="B39">
        <v>3.737373737373741</v>
      </c>
      <c r="C39">
        <v>0.20486623641192792</v>
      </c>
    </row>
    <row r="40" spans="2:3">
      <c r="B40">
        <v>3.8383838383838422</v>
      </c>
      <c r="C40">
        <v>0.1985567558141737</v>
      </c>
    </row>
    <row r="41" spans="2:3">
      <c r="B41">
        <v>3.9393939393939434</v>
      </c>
      <c r="C41">
        <v>0.19193767115075155</v>
      </c>
    </row>
    <row r="42" spans="2:3">
      <c r="B42">
        <v>4.0404040404040442</v>
      </c>
      <c r="C42">
        <v>0.18515663441431854</v>
      </c>
    </row>
    <row r="43" spans="2:3">
      <c r="B43">
        <v>4.1414141414141454</v>
      </c>
      <c r="C43">
        <v>0.17837276897510998</v>
      </c>
    </row>
    <row r="44" spans="2:3">
      <c r="B44">
        <v>4.2424242424242466</v>
      </c>
      <c r="C44">
        <v>0.17172193150092907</v>
      </c>
    </row>
    <row r="45" spans="2:3">
      <c r="B45">
        <v>4.3434343434343479</v>
      </c>
      <c r="C45">
        <v>0.16530980120515965</v>
      </c>
    </row>
    <row r="46" spans="2:3">
      <c r="B46">
        <v>4.4444444444444491</v>
      </c>
      <c r="C46">
        <v>0.15918570601168724</v>
      </c>
    </row>
    <row r="47" spans="2:3">
      <c r="B47">
        <v>4.5454545454545503</v>
      </c>
      <c r="C47">
        <v>0.15334229553437631</v>
      </c>
    </row>
    <row r="48" spans="2:3">
      <c r="B48">
        <v>4.6464646464646515</v>
      </c>
      <c r="C48">
        <v>0.14773183750235039</v>
      </c>
    </row>
    <row r="49" spans="2:3">
      <c r="B49">
        <v>4.7474747474747527</v>
      </c>
      <c r="C49">
        <v>0.14228217320456263</v>
      </c>
    </row>
    <row r="50" spans="2:3">
      <c r="B50">
        <v>4.8484848484848539</v>
      </c>
      <c r="C50">
        <v>0.13692979043510436</v>
      </c>
    </row>
    <row r="51" spans="2:3">
      <c r="B51">
        <v>4.9494949494949552</v>
      </c>
      <c r="C51">
        <v>0.13165272388419103</v>
      </c>
    </row>
    <row r="52" spans="2:3">
      <c r="B52">
        <v>5.0505050505050564</v>
      </c>
      <c r="C52">
        <v>0.12647576422302506</v>
      </c>
    </row>
    <row r="53" spans="2:3">
      <c r="B53">
        <v>5.1515151515151576</v>
      </c>
      <c r="C53">
        <v>0.12147040615199436</v>
      </c>
    </row>
    <row r="54" spans="2:3">
      <c r="B54">
        <v>5.2525252525252588</v>
      </c>
      <c r="C54">
        <v>0.11673532039984666</v>
      </c>
    </row>
    <row r="55" spans="2:3">
      <c r="B55">
        <v>5.35353535353536</v>
      </c>
      <c r="C55">
        <v>0.11235965131436129</v>
      </c>
    </row>
    <row r="56" spans="2:3">
      <c r="B56">
        <v>5.4545454545454612</v>
      </c>
      <c r="C56">
        <v>0.10838922218825117</v>
      </c>
    </row>
    <row r="57" spans="2:3">
      <c r="B57">
        <v>5.5555555555555625</v>
      </c>
      <c r="C57">
        <v>0.10480194884653944</v>
      </c>
    </row>
    <row r="58" spans="2:3">
      <c r="B58">
        <v>5.6565656565656637</v>
      </c>
      <c r="C58">
        <v>0.10151211765789675</v>
      </c>
    </row>
    <row r="59" spans="2:3">
      <c r="B59">
        <v>5.7575757575757649</v>
      </c>
      <c r="C59">
        <v>9.8373668954462493E-2</v>
      </c>
    </row>
    <row r="60" spans="2:3">
      <c r="B60">
        <v>5.8585858585858661</v>
      </c>
      <c r="C60">
        <v>9.521706487836018E-2</v>
      </c>
    </row>
    <row r="61" spans="2:3">
      <c r="B61">
        <v>5.9595959595959673</v>
      </c>
      <c r="C61">
        <v>9.187944565279052E-2</v>
      </c>
    </row>
    <row r="62" spans="2:3">
      <c r="B62">
        <v>6.0606060606060685</v>
      </c>
      <c r="C62">
        <v>8.8242172978925212E-2</v>
      </c>
    </row>
    <row r="63" spans="2:3">
      <c r="B63">
        <v>6.1616161616161698</v>
      </c>
      <c r="C63">
        <v>8.4241707240470601E-2</v>
      </c>
    </row>
    <row r="64" spans="2:3">
      <c r="B64">
        <v>6.262626262626271</v>
      </c>
      <c r="C64">
        <v>7.9878024068909148E-2</v>
      </c>
    </row>
    <row r="65" spans="2:3">
      <c r="B65">
        <v>6.3636363636363722</v>
      </c>
      <c r="C65">
        <v>7.5212022299002396E-2</v>
      </c>
    </row>
    <row r="66" spans="2:3">
      <c r="B66">
        <v>6.4646464646464734</v>
      </c>
      <c r="C66">
        <v>7.034534361953175E-2</v>
      </c>
    </row>
    <row r="67" spans="2:3">
      <c r="B67">
        <v>6.5656565656565746</v>
      </c>
      <c r="C67">
        <v>6.5407515689390641E-2</v>
      </c>
    </row>
    <row r="68" spans="2:3">
      <c r="B68">
        <v>6.6666666666666758</v>
      </c>
      <c r="C68">
        <v>6.0535512730343875E-2</v>
      </c>
    </row>
    <row r="69" spans="2:3">
      <c r="B69">
        <v>6.7676767676767771</v>
      </c>
      <c r="C69">
        <v>5.5856762353462958E-2</v>
      </c>
    </row>
    <row r="70" spans="2:3">
      <c r="B70">
        <v>6.8686868686868783</v>
      </c>
      <c r="C70">
        <v>5.1481041716284238E-2</v>
      </c>
    </row>
    <row r="71" spans="2:3">
      <c r="B71">
        <v>6.9696969696969795</v>
      </c>
      <c r="C71">
        <v>4.7480130398613776E-2</v>
      </c>
    </row>
    <row r="72" spans="2:3">
      <c r="B72">
        <v>7.0707070707070807</v>
      </c>
      <c r="C72">
        <v>4.389548864072771E-2</v>
      </c>
    </row>
    <row r="73" spans="2:3">
      <c r="B73">
        <v>7.1717171717171819</v>
      </c>
      <c r="C73">
        <v>4.0731279771608515E-2</v>
      </c>
    </row>
    <row r="74" spans="2:3">
      <c r="B74">
        <v>7.2727272727272831</v>
      </c>
      <c r="C74">
        <v>3.7966732039784061E-2</v>
      </c>
    </row>
    <row r="75" spans="2:3">
      <c r="B75">
        <v>7.3737373737373844</v>
      </c>
      <c r="C75">
        <v>3.5563154407794693E-2</v>
      </c>
    </row>
    <row r="76" spans="2:3">
      <c r="B76">
        <v>7.4747474747474856</v>
      </c>
      <c r="C76">
        <v>3.3481040587333651E-2</v>
      </c>
    </row>
    <row r="77" spans="2:3">
      <c r="B77">
        <v>7.5757575757575868</v>
      </c>
      <c r="C77">
        <v>3.1681475745168657E-2</v>
      </c>
    </row>
    <row r="78" spans="2:3">
      <c r="B78">
        <v>7.676767676767688</v>
      </c>
      <c r="C78">
        <v>3.0134736063485844E-2</v>
      </c>
    </row>
    <row r="79" spans="2:3">
      <c r="B79">
        <v>7.7777777777777892</v>
      </c>
      <c r="C79">
        <v>2.8808862450800114E-2</v>
      </c>
    </row>
    <row r="80" spans="2:3">
      <c r="B80">
        <v>7.8787878787878904</v>
      </c>
      <c r="C80">
        <v>2.7669448477176232E-2</v>
      </c>
    </row>
    <row r="81" spans="2:3">
      <c r="B81">
        <v>7.9797979797979917</v>
      </c>
      <c r="C81">
        <v>2.6671248032865219E-2</v>
      </c>
    </row>
    <row r="82" spans="2:3">
      <c r="B82">
        <v>8.080808080808092</v>
      </c>
      <c r="C82">
        <v>2.5757441998339924E-2</v>
      </c>
    </row>
    <row r="83" spans="2:3">
      <c r="B83">
        <v>8.1818181818181923</v>
      </c>
      <c r="C83">
        <v>2.4866200728259232E-2</v>
      </c>
    </row>
    <row r="84" spans="2:3">
      <c r="B84">
        <v>8.2828282828282926</v>
      </c>
      <c r="C84">
        <v>2.394059165325306E-2</v>
      </c>
    </row>
    <row r="85" spans="2:3">
      <c r="B85">
        <v>8.383838383838393</v>
      </c>
      <c r="C85">
        <v>2.2937303401198074E-2</v>
      </c>
    </row>
    <row r="86" spans="2:3">
      <c r="B86">
        <v>8.4848484848484933</v>
      </c>
      <c r="C86">
        <v>2.1837556360575185E-2</v>
      </c>
    </row>
    <row r="87" spans="2:3">
      <c r="B87">
        <v>8.5858585858585936</v>
      </c>
      <c r="C87">
        <v>2.0645991296034498E-2</v>
      </c>
    </row>
    <row r="88" spans="2:3">
      <c r="B88">
        <v>8.686868686868694</v>
      </c>
      <c r="C88">
        <v>1.9391947696646761E-2</v>
      </c>
    </row>
    <row r="89" spans="2:3">
      <c r="B89">
        <v>8.7878787878787943</v>
      </c>
      <c r="C89">
        <v>1.8115394396005662E-2</v>
      </c>
    </row>
    <row r="90" spans="2:3">
      <c r="B90">
        <v>8.8888888888888946</v>
      </c>
      <c r="C90">
        <v>1.6862068678649644E-2</v>
      </c>
    </row>
    <row r="91" spans="2:3">
      <c r="B91">
        <v>8.9898989898989949</v>
      </c>
      <c r="C91">
        <v>1.5671788202805799E-2</v>
      </c>
    </row>
    <row r="92" spans="2:3">
      <c r="B92">
        <v>9.0909090909090953</v>
      </c>
      <c r="C92">
        <v>1.4570202756415537E-2</v>
      </c>
    </row>
    <row r="93" spans="2:3">
      <c r="B93">
        <v>9.1919191919191956</v>
      </c>
      <c r="C93">
        <v>1.3568492690176017E-2</v>
      </c>
    </row>
    <row r="94" spans="2:3">
      <c r="B94">
        <v>9.2929292929292959</v>
      </c>
      <c r="C94">
        <v>1.2665034910892442E-2</v>
      </c>
    </row>
    <row r="95" spans="2:3">
      <c r="B95">
        <v>9.3939393939393963</v>
      </c>
      <c r="C95">
        <v>1.1847322547971016E-2</v>
      </c>
    </row>
    <row r="96" spans="2:3">
      <c r="B96">
        <v>9.4949494949494966</v>
      </c>
      <c r="C96">
        <v>1.1095449969321851E-2</v>
      </c>
    </row>
    <row r="97" spans="2:3">
      <c r="B97">
        <v>9.5959595959595969</v>
      </c>
      <c r="C97">
        <v>1.0397039467073779E-2</v>
      </c>
    </row>
    <row r="98" spans="2:3">
      <c r="B98">
        <v>9.6969696969696972</v>
      </c>
      <c r="C98">
        <v>9.7463232159985744E-3</v>
      </c>
    </row>
    <row r="99" spans="2:3">
      <c r="B99">
        <v>9.7979797979797976</v>
      </c>
      <c r="C99">
        <v>9.1540958743983099E-3</v>
      </c>
    </row>
    <row r="100" spans="2:3">
      <c r="B100">
        <v>9.8989898989898979</v>
      </c>
      <c r="C100">
        <v>8.6443304221041871E-3</v>
      </c>
    </row>
    <row r="101" spans="2:3">
      <c r="B101">
        <v>4.9748743718592969</v>
      </c>
      <c r="C101">
        <v>0.13034000606359364</v>
      </c>
    </row>
    <row r="102" spans="2:3">
      <c r="B102">
        <v>5.025125628140704</v>
      </c>
      <c r="C102">
        <v>0.12776417309920743</v>
      </c>
    </row>
    <row r="103" spans="2:3">
      <c r="B103">
        <v>5.075376884422111</v>
      </c>
      <c r="C103">
        <v>0.12522296589332677</v>
      </c>
    </row>
    <row r="104" spans="2:3">
      <c r="B104">
        <v>5.125628140703518</v>
      </c>
      <c r="C104">
        <v>0.12273097389499564</v>
      </c>
    </row>
    <row r="105" spans="2:3">
      <c r="B105">
        <v>5.1758793969849251</v>
      </c>
      <c r="C105">
        <v>0.12029971646095229</v>
      </c>
    </row>
    <row r="106" spans="2:3">
      <c r="B106">
        <v>5.2261306532663321</v>
      </c>
      <c r="C106">
        <v>0.11794147920032665</v>
      </c>
    </row>
    <row r="107" spans="2:3">
      <c r="B107">
        <v>5.2763819095477391</v>
      </c>
      <c r="C107">
        <v>0.11566748598820756</v>
      </c>
    </row>
    <row r="108" spans="2:3">
      <c r="B108">
        <v>5.3266331658291461</v>
      </c>
      <c r="C108">
        <v>0.11348707260873317</v>
      </c>
    </row>
    <row r="109" spans="2:3">
      <c r="B109">
        <v>5.3768844221105532</v>
      </c>
      <c r="C109">
        <v>0.11140563461892511</v>
      </c>
    </row>
    <row r="110" spans="2:3">
      <c r="B110">
        <v>5.4271356783919602</v>
      </c>
      <c r="C110">
        <v>0.10942703228441474</v>
      </c>
    </row>
    <row r="111" spans="2:3">
      <c r="B111">
        <v>5.4773869346733672</v>
      </c>
      <c r="C111">
        <v>0.10754634919437045</v>
      </c>
    </row>
    <row r="112" spans="2:3">
      <c r="B112">
        <v>5.5276381909547743</v>
      </c>
      <c r="C112">
        <v>0.10575930857111078</v>
      </c>
    </row>
    <row r="113" spans="2:3">
      <c r="B113">
        <v>5.5778894472361813</v>
      </c>
      <c r="C113">
        <v>0.10405399069011383</v>
      </c>
    </row>
    <row r="114" spans="2:3">
      <c r="B114">
        <v>5.6281407035175883</v>
      </c>
      <c r="C114">
        <v>0.10241644967074956</v>
      </c>
    </row>
    <row r="115" spans="2:3">
      <c r="B115">
        <v>5.6783919597989954</v>
      </c>
      <c r="C115">
        <v>0.10082677537038093</v>
      </c>
    </row>
    <row r="116" spans="2:3">
      <c r="B116">
        <v>5.7286432160804024</v>
      </c>
      <c r="C116">
        <v>9.9266666974275317E-2</v>
      </c>
    </row>
    <row r="117" spans="2:3">
      <c r="B117">
        <v>5.7788944723618094</v>
      </c>
      <c r="C117">
        <v>9.7714104820710065E-2</v>
      </c>
    </row>
    <row r="118" spans="2:3">
      <c r="B118">
        <v>5.8291457286432165</v>
      </c>
      <c r="C118">
        <v>9.6149031406567512E-2</v>
      </c>
    </row>
    <row r="119" spans="2:3">
      <c r="B119">
        <v>5.8793969849246235</v>
      </c>
      <c r="C119">
        <v>9.4548964963880933E-2</v>
      </c>
    </row>
    <row r="120" spans="2:3">
      <c r="B120">
        <v>5.9296482412060305</v>
      </c>
      <c r="C120">
        <v>9.2895810946901594E-2</v>
      </c>
    </row>
    <row r="121" spans="2:3">
      <c r="B121">
        <v>5.9798994974874375</v>
      </c>
      <c r="C121">
        <v>9.1174409008890941E-2</v>
      </c>
    </row>
    <row r="122" spans="2:3">
      <c r="B122">
        <v>6.0301507537688446</v>
      </c>
      <c r="C122">
        <v>8.9375266248651122E-2</v>
      </c>
    </row>
    <row r="123" spans="2:3">
      <c r="B123">
        <v>6.0804020100502516</v>
      </c>
      <c r="C123">
        <v>8.7488009625722479E-2</v>
      </c>
    </row>
    <row r="124" spans="2:3">
      <c r="B124">
        <v>6.1306532663316586</v>
      </c>
      <c r="C124">
        <v>8.5507357257612729E-2</v>
      </c>
    </row>
    <row r="125" spans="2:3">
      <c r="B125">
        <v>6.1809045226130657</v>
      </c>
      <c r="C125">
        <v>8.3435463188311743E-2</v>
      </c>
    </row>
    <row r="126" spans="2:3">
      <c r="B126">
        <v>6.2311557788944727</v>
      </c>
      <c r="C126">
        <v>8.1273984479304104E-2</v>
      </c>
    </row>
    <row r="127" spans="2:3">
      <c r="B127">
        <v>6.2814070351758797</v>
      </c>
      <c r="C127">
        <v>7.9031270666923642E-2</v>
      </c>
    </row>
    <row r="128" spans="2:3">
      <c r="B128">
        <v>6.3316582914572868</v>
      </c>
      <c r="C128">
        <v>7.67171123986677E-2</v>
      </c>
    </row>
    <row r="129" spans="2:3">
      <c r="B129">
        <v>6.3819095477386938</v>
      </c>
      <c r="C129">
        <v>7.4343550665355862E-2</v>
      </c>
    </row>
    <row r="130" spans="2:3">
      <c r="B130">
        <v>6.4321608040201008</v>
      </c>
      <c r="C130">
        <v>7.1924648383004761E-2</v>
      </c>
    </row>
    <row r="131" spans="2:3">
      <c r="B131">
        <v>6.4824120603015079</v>
      </c>
      <c r="C131">
        <v>6.947870338095663E-2</v>
      </c>
    </row>
    <row r="132" spans="2:3">
      <c r="B132">
        <v>6.5326633165829149</v>
      </c>
      <c r="C132">
        <v>6.702002330428633E-2</v>
      </c>
    </row>
    <row r="133" spans="2:3">
      <c r="B133">
        <v>6.5829145728643219</v>
      </c>
      <c r="C133">
        <v>6.4566660517975855E-2</v>
      </c>
    </row>
    <row r="134" spans="2:3">
      <c r="B134">
        <v>6.6331658291457289</v>
      </c>
      <c r="C134">
        <v>6.2136009677587666E-2</v>
      </c>
    </row>
    <row r="135" spans="2:3">
      <c r="B135">
        <v>6.683417085427136</v>
      </c>
      <c r="C135">
        <v>5.9742979116102615E-2</v>
      </c>
    </row>
    <row r="136" spans="2:3">
      <c r="B136">
        <v>6.733668341708543</v>
      </c>
      <c r="C136">
        <v>5.7403683631208277E-2</v>
      </c>
    </row>
    <row r="137" spans="2:3">
      <c r="B137">
        <v>6.78391959798995</v>
      </c>
      <c r="C137">
        <v>5.5131095195367387E-2</v>
      </c>
    </row>
    <row r="138" spans="2:3">
      <c r="B138">
        <v>6.8341708542713571</v>
      </c>
      <c r="C138">
        <v>5.2936734310074965E-2</v>
      </c>
    </row>
    <row r="139" spans="2:3">
      <c r="B139">
        <v>6.8844221105527641</v>
      </c>
      <c r="C139">
        <v>5.0831669928595391E-2</v>
      </c>
    </row>
    <row r="140" spans="2:3">
      <c r="B140">
        <v>6.9346733668341711</v>
      </c>
      <c r="C140">
        <v>4.8821134353183242E-2</v>
      </c>
    </row>
    <row r="141" spans="2:3">
      <c r="B141">
        <v>6.9849246231155782</v>
      </c>
      <c r="C141">
        <v>4.6913024110893181E-2</v>
      </c>
    </row>
    <row r="142" spans="2:3">
      <c r="B142">
        <v>7.0351758793969852</v>
      </c>
      <c r="C142">
        <v>4.5108058922949536E-2</v>
      </c>
    </row>
    <row r="143" spans="2:3">
      <c r="B143">
        <v>7.0854271356783922</v>
      </c>
      <c r="C143">
        <v>4.3408583142041296E-2</v>
      </c>
    </row>
    <row r="144" spans="2:3">
      <c r="B144">
        <v>7.1356783919597992</v>
      </c>
      <c r="C144">
        <v>4.1813303787411021E-2</v>
      </c>
    </row>
    <row r="145" spans="2:3">
      <c r="B145">
        <v>7.1859296482412063</v>
      </c>
      <c r="C145">
        <v>4.031835098090427E-2</v>
      </c>
    </row>
    <row r="146" spans="2:3">
      <c r="B146">
        <v>7.2361809045226133</v>
      </c>
      <c r="C146">
        <v>3.8922665155623988E-2</v>
      </c>
    </row>
    <row r="147" spans="2:3">
      <c r="B147">
        <v>7.2864321608040203</v>
      </c>
      <c r="C147">
        <v>3.7620199767037663E-2</v>
      </c>
    </row>
    <row r="148" spans="2:3">
      <c r="B148">
        <v>7.3366834170854274</v>
      </c>
      <c r="C148">
        <v>3.6405615534102848E-2</v>
      </c>
    </row>
    <row r="149" spans="2:3">
      <c r="B149">
        <v>7.3869346733668344</v>
      </c>
      <c r="C149">
        <v>3.5273640004105357E-2</v>
      </c>
    </row>
    <row r="150" spans="2:3">
      <c r="B150">
        <v>7.4371859296482414</v>
      </c>
      <c r="C150">
        <v>3.422023659672993E-2</v>
      </c>
    </row>
    <row r="151" spans="2:3">
      <c r="B151">
        <v>7.4874371859296485</v>
      </c>
      <c r="C151">
        <v>3.3239901807671619E-2</v>
      </c>
    </row>
    <row r="152" spans="2:3">
      <c r="B152">
        <v>7.5376884422110555</v>
      </c>
      <c r="C152">
        <v>3.2328038366545901E-2</v>
      </c>
    </row>
    <row r="153" spans="2:3">
      <c r="B153">
        <v>7.5879396984924625</v>
      </c>
      <c r="C153">
        <v>3.1482120865117862E-2</v>
      </c>
    </row>
    <row r="154" spans="2:3">
      <c r="B154">
        <v>7.6381909547738696</v>
      </c>
      <c r="C154">
        <v>3.0697933818533835E-2</v>
      </c>
    </row>
    <row r="155" spans="2:3">
      <c r="B155">
        <v>7.6884422110552766</v>
      </c>
      <c r="C155">
        <v>2.9970904649941912E-2</v>
      </c>
    </row>
    <row r="156" spans="2:3">
      <c r="B156">
        <v>7.7386934673366836</v>
      </c>
      <c r="C156">
        <v>2.9296930865811945E-2</v>
      </c>
    </row>
    <row r="157" spans="2:3">
      <c r="B157">
        <v>7.7889447236180906</v>
      </c>
      <c r="C157">
        <v>2.8674781245804009E-2</v>
      </c>
    </row>
    <row r="158" spans="2:3">
      <c r="B158">
        <v>7.8391959798994977</v>
      </c>
      <c r="C158">
        <v>2.8096580835846943E-2</v>
      </c>
    </row>
    <row r="159" spans="2:3">
      <c r="B159">
        <v>7.8894472361809047</v>
      </c>
      <c r="C159">
        <v>2.7558144181163844E-2</v>
      </c>
    </row>
    <row r="160" spans="2:3">
      <c r="B160">
        <v>7.9396984924623117</v>
      </c>
      <c r="C160">
        <v>2.7053873189434394E-2</v>
      </c>
    </row>
    <row r="161" spans="2:3">
      <c r="B161">
        <v>7.9899497487437188</v>
      </c>
      <c r="C161">
        <v>2.6576606164593883E-2</v>
      </c>
    </row>
    <row r="162" spans="2:3">
      <c r="B162">
        <v>8.0402010050251267</v>
      </c>
      <c r="C162">
        <v>2.611813561210197E-2</v>
      </c>
    </row>
    <row r="163" spans="2:3">
      <c r="B163">
        <v>8.0904522613065346</v>
      </c>
      <c r="C163">
        <v>2.5672372130533729E-2</v>
      </c>
    </row>
    <row r="164" spans="2:3">
      <c r="B164">
        <v>8.1407035175879425</v>
      </c>
      <c r="C164">
        <v>2.5229858950408357E-2</v>
      </c>
    </row>
    <row r="165" spans="2:3">
      <c r="B165">
        <v>8.1909547738693504</v>
      </c>
      <c r="C165">
        <v>2.4784884433187809E-2</v>
      </c>
    </row>
    <row r="166" spans="2:3">
      <c r="B166">
        <v>8.2412060301507584</v>
      </c>
      <c r="C166">
        <v>2.4329668850844428E-2</v>
      </c>
    </row>
    <row r="167" spans="2:3">
      <c r="B167">
        <v>8.2914572864321663</v>
      </c>
      <c r="C167">
        <v>2.3858345501131563E-2</v>
      </c>
    </row>
    <row r="168" spans="2:3">
      <c r="B168">
        <v>8.3417085427135742</v>
      </c>
      <c r="C168">
        <v>2.3366868030440455E-2</v>
      </c>
    </row>
    <row r="169" spans="2:3">
      <c r="B169">
        <v>8.3919597989949821</v>
      </c>
      <c r="C169">
        <v>2.2852277645059534E-2</v>
      </c>
    </row>
    <row r="170" spans="2:3">
      <c r="B170">
        <v>8.44221105527639</v>
      </c>
      <c r="C170">
        <v>2.2314077577116953E-2</v>
      </c>
    </row>
    <row r="171" spans="2:3">
      <c r="B171">
        <v>8.492462311557798</v>
      </c>
      <c r="C171">
        <v>2.1750631453732752E-2</v>
      </c>
    </row>
    <row r="172" spans="2:3">
      <c r="B172">
        <v>8.5427135678392059</v>
      </c>
      <c r="C172">
        <v>2.1164373183048722E-2</v>
      </c>
    </row>
    <row r="173" spans="2:3">
      <c r="B173">
        <v>8.5929648241206138</v>
      </c>
      <c r="C173">
        <v>2.0559301488114447E-2</v>
      </c>
    </row>
    <row r="174" spans="2:3">
      <c r="B174">
        <v>8.6432160804020217</v>
      </c>
      <c r="C174">
        <v>1.9939044904915066E-2</v>
      </c>
    </row>
    <row r="175" spans="2:3">
      <c r="B175">
        <v>8.6934673366834296</v>
      </c>
      <c r="C175">
        <v>1.9308807918007178E-2</v>
      </c>
    </row>
    <row r="176" spans="2:3">
      <c r="B176">
        <v>8.7437185929648376</v>
      </c>
      <c r="C176">
        <v>1.8673235194732789E-2</v>
      </c>
    </row>
    <row r="177" spans="2:3">
      <c r="B177">
        <v>8.7939698492462455</v>
      </c>
      <c r="C177">
        <v>1.8038774511934048E-2</v>
      </c>
    </row>
    <row r="178" spans="2:3">
      <c r="B178">
        <v>8.8442211055276534</v>
      </c>
      <c r="C178">
        <v>1.7410700074006656E-2</v>
      </c>
    </row>
    <row r="179" spans="2:3">
      <c r="B179">
        <v>8.8944723618090613</v>
      </c>
      <c r="C179">
        <v>1.6794352648882894E-2</v>
      </c>
    </row>
    <row r="180" spans="2:3">
      <c r="B180">
        <v>8.9447236180904692</v>
      </c>
      <c r="C180">
        <v>1.6194651784521615E-2</v>
      </c>
    </row>
    <row r="181" spans="2:3">
      <c r="B181">
        <v>8.9949748743718771</v>
      </c>
      <c r="C181">
        <v>1.5614183793931251E-2</v>
      </c>
    </row>
    <row r="182" spans="2:3">
      <c r="B182">
        <v>9.0452261306532851</v>
      </c>
      <c r="C182">
        <v>1.5056378597137484E-2</v>
      </c>
    </row>
    <row r="183" spans="2:3">
      <c r="B183">
        <v>9.095477386934693</v>
      </c>
      <c r="C183">
        <v>1.4522755662945081E-2</v>
      </c>
    </row>
    <row r="184" spans="2:3">
      <c r="B184">
        <v>9.1457286432161009</v>
      </c>
      <c r="C184">
        <v>1.4014353088293283E-2</v>
      </c>
    </row>
    <row r="185" spans="2:3">
      <c r="B185">
        <v>9.1959798994975088</v>
      </c>
      <c r="C185">
        <v>1.3530390312578269E-2</v>
      </c>
    </row>
    <row r="186" spans="2:3">
      <c r="B186">
        <v>9.2462311557789167</v>
      </c>
      <c r="C186">
        <v>1.3071337873052903E-2</v>
      </c>
    </row>
    <row r="187" spans="2:3">
      <c r="B187">
        <v>9.2964824120603247</v>
      </c>
      <c r="C187">
        <v>1.2634949449106947E-2</v>
      </c>
    </row>
    <row r="188" spans="2:3">
      <c r="B188">
        <v>9.3467336683417326</v>
      </c>
      <c r="C188">
        <v>1.222016731415145E-2</v>
      </c>
    </row>
    <row r="189" spans="2:3">
      <c r="B189">
        <v>9.3969849246231405</v>
      </c>
      <c r="C189">
        <v>1.1823797581659195E-2</v>
      </c>
    </row>
    <row r="190" spans="2:3">
      <c r="B190">
        <v>9.4472361809045484</v>
      </c>
      <c r="C190">
        <v>1.1443553941865674E-2</v>
      </c>
    </row>
    <row r="191" spans="2:3">
      <c r="B191">
        <v>9.4974874371859563</v>
      </c>
      <c r="C191">
        <v>1.1077318497631515E-2</v>
      </c>
    </row>
    <row r="192" spans="2:3">
      <c r="B192">
        <v>9.5477386934673643</v>
      </c>
      <c r="C192">
        <v>1.0724505740422947E-2</v>
      </c>
    </row>
    <row r="193" spans="2:3">
      <c r="B193">
        <v>9.5979899497487722</v>
      </c>
      <c r="C193">
        <v>1.0383490395776599E-2</v>
      </c>
    </row>
    <row r="194" spans="2:3">
      <c r="B194">
        <v>9.6482412060301801</v>
      </c>
      <c r="C194">
        <v>1.0053857153193568E-2</v>
      </c>
    </row>
    <row r="195" spans="2:3">
      <c r="B195">
        <v>9.698492462311588</v>
      </c>
      <c r="C195">
        <v>9.7369217249594336E-3</v>
      </c>
    </row>
    <row r="196" spans="2:3">
      <c r="B196">
        <v>9.7487437185929959</v>
      </c>
      <c r="C196">
        <v>9.4343073446796072E-3</v>
      </c>
    </row>
    <row r="197" spans="2:3">
      <c r="B197">
        <v>9.7989949748744039</v>
      </c>
      <c r="C197">
        <v>9.1485137925170455E-3</v>
      </c>
    </row>
    <row r="198" spans="2:3">
      <c r="B198">
        <v>9.8492462311558118</v>
      </c>
      <c r="C198">
        <v>8.8829380209365979E-3</v>
      </c>
    </row>
    <row r="199" spans="2:3">
      <c r="B199">
        <v>9.8994974874372197</v>
      </c>
      <c r="C199">
        <v>8.6420385109261637E-3</v>
      </c>
    </row>
    <row r="200" spans="2:3">
      <c r="B200">
        <v>9.9497487437186276</v>
      </c>
      <c r="C200">
        <v>8.4303610211315279E-3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06"/>
  <sheetViews>
    <sheetView tabSelected="1" topLeftCell="B4" workbookViewId="0">
      <selection activeCell="K24" sqref="K24"/>
    </sheetView>
  </sheetViews>
  <sheetFormatPr defaultRowHeight="15.75"/>
  <cols>
    <col min="3" max="3" width="12.875" customWidth="1"/>
  </cols>
  <sheetData>
    <row r="1" spans="1:26">
      <c r="C1">
        <v>0</v>
      </c>
      <c r="D1">
        <v>1</v>
      </c>
      <c r="E1">
        <f t="shared" ref="E1:M1" si="0">1+D1</f>
        <v>2</v>
      </c>
      <c r="F1">
        <f t="shared" si="0"/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P1">
        <v>101</v>
      </c>
    </row>
    <row r="2" spans="1:26">
      <c r="A2" s="75">
        <v>1</v>
      </c>
      <c r="B2" t="s">
        <v>284</v>
      </c>
      <c r="C2">
        <v>0.1</v>
      </c>
      <c r="D2">
        <f>INDEX('Base case'!$B$3:$K$406,101*(divest2!$A2-1)+1,divest2!D$1)</f>
        <v>1.3656679300015624</v>
      </c>
      <c r="E2">
        <f>INDEX('Base case'!$B$3:$K$406,101*(divest2!$A2-1)+1,divest2!E$1)</f>
        <v>1.8251045530574794</v>
      </c>
      <c r="F2">
        <f>INDEX('Base case'!$B$3:$K$406,101*(divest2!$A2-1)+1,divest2!F$1)</f>
        <v>2.1163101771756665</v>
      </c>
      <c r="G2">
        <f>INDEX('Base case'!$B$3:$K$406,101*(divest2!$A2-1)+1,divest2!G$1)</f>
        <v>2.6363305829011123</v>
      </c>
      <c r="H2">
        <f>INDEX('Base case'!$B$3:$K$406,101*(divest2!$A2-1)+1,divest2!H$1)</f>
        <v>2.3690356355536712</v>
      </c>
      <c r="I2">
        <f>INDEX('Base case'!$B$3:$K$406,101*(divest2!$A2-1)+1,divest2!I$1)</f>
        <v>2.1198712242907396</v>
      </c>
      <c r="J2">
        <f>INDEX('Base case'!$B$3:$K$406,101*(divest2!$A2-1)+1,divest2!J$1)</f>
        <v>2.0821971099527512</v>
      </c>
      <c r="K2">
        <f>INDEX('Base case'!$B$3:$K$406,101*(divest2!$A2-1)+1,divest2!K$1)</f>
        <v>1.8840349123350184</v>
      </c>
      <c r="L2">
        <f>INDEX('Base case'!$B$3:$K$406,101*(divest2!$A2-1)+1,divest2!L$1)</f>
        <v>1.6820738228122283</v>
      </c>
      <c r="M2">
        <f>INDEX('Base case'!$B$3:$K$406,101*(divest2!$A2-1)+1,divest2!M$1)</f>
        <v>1.0634200958203204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</row>
    <row r="3" spans="1:26">
      <c r="A3" s="75">
        <f>A2</f>
        <v>1</v>
      </c>
      <c r="D3">
        <f t="shared" ref="D3:M3" si="1">INDEX(Q$4:Q$406,$P$1*($A3-1)+1)</f>
        <v>-0.17070813219438782</v>
      </c>
      <c r="E3">
        <f t="shared" si="1"/>
        <v>-0.21875357805207343</v>
      </c>
      <c r="F3">
        <f t="shared" si="1"/>
        <v>-7.852746069413867E-2</v>
      </c>
      <c r="G3">
        <f t="shared" si="1"/>
        <v>-0.14665240154513953</v>
      </c>
      <c r="H3">
        <f t="shared" si="1"/>
        <v>-0.15056375812137707</v>
      </c>
      <c r="I3">
        <f t="shared" si="1"/>
        <v>-0.1046778505531184</v>
      </c>
      <c r="J3">
        <f t="shared" si="1"/>
        <v>-9.1078198875461286E-2</v>
      </c>
      <c r="K3">
        <f t="shared" si="1"/>
        <v>-0.11610692346719345</v>
      </c>
      <c r="L3">
        <f t="shared" si="1"/>
        <v>-0.28619877364149299</v>
      </c>
      <c r="M3">
        <f t="shared" si="1"/>
        <v>-0.51795107694382181</v>
      </c>
      <c r="O3">
        <v>1</v>
      </c>
      <c r="P3">
        <v>1</v>
      </c>
    </row>
    <row r="4" spans="1:26">
      <c r="A4" s="75">
        <v>2</v>
      </c>
      <c r="B4" t="s">
        <v>284</v>
      </c>
      <c r="C4">
        <v>0.5</v>
      </c>
      <c r="D4">
        <f>INDEX('Base case'!$B$3:$K$406,101*(divest2!$A4-1)+1,divest2!D$1)</f>
        <v>2.3929735844962026</v>
      </c>
      <c r="E4">
        <f>INDEX('Base case'!$B$3:$K$406,101*(divest2!$A4-1)+1,divest2!E$1)</f>
        <v>2.5944500254665197</v>
      </c>
      <c r="F4">
        <f>INDEX('Base case'!$B$3:$K$406,101*(divest2!$A4-1)+1,divest2!F$1)</f>
        <v>3.1855122106238909</v>
      </c>
      <c r="G4">
        <f>INDEX('Base case'!$B$3:$K$406,101*(divest2!$A4-1)+1,divest2!G$1)</f>
        <v>3.8368191956957567</v>
      </c>
      <c r="H4">
        <f>INDEX('Base case'!$B$3:$K$406,101*(divest2!$A4-1)+1,divest2!H$1)</f>
        <v>3.5149788979008769</v>
      </c>
      <c r="I4">
        <f>INDEX('Base case'!$B$3:$K$406,101*(divest2!$A4-1)+1,divest2!I$1)</f>
        <v>3.4358291922461168</v>
      </c>
      <c r="J4">
        <f>INDEX('Base case'!$B$3:$K$406,101*(divest2!$A4-1)+1,divest2!J$1)</f>
        <v>3.7930208052652969</v>
      </c>
      <c r="K4">
        <f>INDEX('Base case'!$B$3:$K$406,101*(divest2!$A4-1)+1,divest2!K$1)</f>
        <v>3.8953311150630165</v>
      </c>
      <c r="L4">
        <f>INDEX('Base case'!$B$3:$K$406,101*(divest2!$A4-1)+1,divest2!L$1)</f>
        <v>3.3753288271143767</v>
      </c>
      <c r="M4">
        <f>INDEX('Base case'!$B$3:$K$406,101*(divest2!$A4-1)+1,divest2!M$1)</f>
        <v>2.826520501069882</v>
      </c>
      <c r="O4">
        <f t="shared" ref="O4:O67" si="2">(IF(O3=$P$1,1,O3+1))</f>
        <v>2</v>
      </c>
      <c r="P4">
        <f t="shared" ref="P4:P67" si="3">IF(O4=1,P3+1,P3)</f>
        <v>1</v>
      </c>
      <c r="Q4">
        <f>-STDEV('Base case'!B3:B103)</f>
        <v>-0.17070813219438782</v>
      </c>
      <c r="R4">
        <f>-STDEV('Base case'!C3:C103)</f>
        <v>-0.21875357805207343</v>
      </c>
      <c r="S4">
        <f>-STDEV('Base case'!D3:D103)</f>
        <v>-7.852746069413867E-2</v>
      </c>
      <c r="T4">
        <f>-STDEV('Base case'!E3:E103)</f>
        <v>-0.14665240154513953</v>
      </c>
      <c r="U4">
        <f>-STDEV('Base case'!F3:F103)</f>
        <v>-0.15056375812137707</v>
      </c>
      <c r="V4">
        <f>-STDEV('Base case'!G3:G103)</f>
        <v>-0.1046778505531184</v>
      </c>
      <c r="W4">
        <f>-STDEV('Base case'!H3:H103)</f>
        <v>-9.1078198875461286E-2</v>
      </c>
      <c r="X4">
        <f>-STDEV('Base case'!I3:I103)</f>
        <v>-0.11610692346719345</v>
      </c>
      <c r="Y4">
        <f>-STDEV('Base case'!J3:J103)</f>
        <v>-0.28619877364149299</v>
      </c>
      <c r="Z4">
        <f>-STDEV('Base case'!K3:K103)</f>
        <v>-0.51795107694382181</v>
      </c>
    </row>
    <row r="5" spans="1:26">
      <c r="A5" s="75">
        <f>A4</f>
        <v>2</v>
      </c>
      <c r="D5">
        <f t="shared" ref="D5:M5" si="4">INDEX(Q$4:Q$406,$P$1*($A5-1)+1)</f>
        <v>-8.7974974993060229E-2</v>
      </c>
      <c r="E5">
        <f t="shared" si="4"/>
        <v>-8.2953476917879632E-2</v>
      </c>
      <c r="F5">
        <f t="shared" si="4"/>
        <v>-0.10653665559779502</v>
      </c>
      <c r="G5">
        <f t="shared" si="4"/>
        <v>-8.9723285237546122E-2</v>
      </c>
      <c r="H5">
        <f t="shared" si="4"/>
        <v>-0.10074414027562294</v>
      </c>
      <c r="I5">
        <f t="shared" si="4"/>
        <v>-0.11464258702603089</v>
      </c>
      <c r="J5">
        <f t="shared" si="4"/>
        <v>-0.33834726317118585</v>
      </c>
      <c r="K5">
        <f t="shared" si="4"/>
        <v>-0.40210160321600308</v>
      </c>
      <c r="L5">
        <f t="shared" si="4"/>
        <v>-0.45133377648113432</v>
      </c>
      <c r="M5">
        <f t="shared" si="4"/>
        <v>-0.50557192719059862</v>
      </c>
      <c r="O5">
        <f t="shared" si="2"/>
        <v>3</v>
      </c>
      <c r="P5">
        <f t="shared" si="3"/>
        <v>1</v>
      </c>
    </row>
    <row r="6" spans="1:26">
      <c r="A6" s="75">
        <v>3</v>
      </c>
      <c r="B6" t="s">
        <v>284</v>
      </c>
      <c r="C6">
        <v>0.9</v>
      </c>
      <c r="D6">
        <f>INDEX('Base case'!$B$3:$K$406,101*(divest2!$A6-1)+1,divest2!D$1)</f>
        <v>3.4995245154801022</v>
      </c>
      <c r="E6">
        <f>INDEX('Base case'!$B$3:$K$406,101*(divest2!$A6-1)+1,divest2!E$1)</f>
        <v>3.9706540105429444</v>
      </c>
      <c r="F6">
        <f>INDEX('Base case'!$B$3:$K$406,101*(divest2!$A6-1)+1,divest2!F$1)</f>
        <v>4.701281471041872</v>
      </c>
      <c r="G6">
        <f>INDEX('Base case'!$B$3:$K$406,101*(divest2!$A6-1)+1,divest2!G$1)</f>
        <v>4.8125804435409947</v>
      </c>
      <c r="H6">
        <f>INDEX('Base case'!$B$3:$K$406,101*(divest2!$A6-1)+1,divest2!H$1)</f>
        <v>5.6132528834990278</v>
      </c>
      <c r="I6">
        <f>INDEX('Base case'!$B$3:$K$406,101*(divest2!$A6-1)+1,divest2!I$1)</f>
        <v>6.2451968371329185</v>
      </c>
      <c r="J6">
        <f>INDEX('Base case'!$B$3:$K$406,101*(divest2!$A6-1)+1,divest2!J$1)</f>
        <v>8.4604803596836788</v>
      </c>
      <c r="K6">
        <f>INDEX('Base case'!$B$3:$K$406,101*(divest2!$A6-1)+1,divest2!K$1)</f>
        <v>8.2267917619155977</v>
      </c>
      <c r="L6">
        <f>INDEX('Base case'!$B$3:$K$406,101*(divest2!$A6-1)+1,divest2!L$1)</f>
        <v>7.1668465722043582</v>
      </c>
      <c r="M6">
        <f>INDEX('Base case'!$B$3:$K$406,101*(divest2!$A6-1)+1,divest2!M$1)</f>
        <v>6.491488343164268</v>
      </c>
      <c r="O6">
        <f t="shared" si="2"/>
        <v>4</v>
      </c>
      <c r="P6">
        <f t="shared" si="3"/>
        <v>1</v>
      </c>
    </row>
    <row r="7" spans="1:26">
      <c r="A7" s="75">
        <f>A6</f>
        <v>3</v>
      </c>
      <c r="D7">
        <f t="shared" ref="D7:M7" si="5">INDEX(Q$4:Q$406,$P$1*($A7-1)+1)</f>
        <v>-0.14771884583957404</v>
      </c>
      <c r="E7">
        <f t="shared" si="5"/>
        <v>-0.28449340236755566</v>
      </c>
      <c r="F7">
        <f t="shared" si="5"/>
        <v>-0.25506783614351763</v>
      </c>
      <c r="G7">
        <f t="shared" si="5"/>
        <v>-0.12569088613042143</v>
      </c>
      <c r="H7">
        <f t="shared" si="5"/>
        <v>-0.36489155363065051</v>
      </c>
      <c r="I7">
        <f t="shared" si="5"/>
        <v>-0.23024948279251192</v>
      </c>
      <c r="J7">
        <f t="shared" si="5"/>
        <v>-0.58405832700671312</v>
      </c>
      <c r="K7">
        <f t="shared" si="5"/>
        <v>-0.95272752679465611</v>
      </c>
      <c r="L7">
        <f t="shared" si="5"/>
        <v>-0.82252212052073836</v>
      </c>
      <c r="M7">
        <f t="shared" si="5"/>
        <v>-0.8881486819562745</v>
      </c>
      <c r="O7">
        <f t="shared" si="2"/>
        <v>5</v>
      </c>
      <c r="P7">
        <f t="shared" si="3"/>
        <v>1</v>
      </c>
    </row>
    <row r="8" spans="1:26">
      <c r="A8" s="75">
        <v>4</v>
      </c>
      <c r="B8" t="s">
        <v>283</v>
      </c>
      <c r="D8">
        <f>INDEX('Base case'!$B$3:$K$406,101*(divest2!$A8-1)+1,divest2!D$1)</f>
        <v>2.236798939236579</v>
      </c>
      <c r="E8">
        <f>INDEX('Base case'!$B$3:$K$406,101*(divest2!$A8-1)+1,divest2!E$1)</f>
        <v>2.5006809565255361</v>
      </c>
      <c r="F8">
        <f>INDEX('Base case'!$B$3:$K$406,101*(divest2!$A8-1)+1,divest2!F$1)</f>
        <v>3.25683756259073</v>
      </c>
      <c r="G8">
        <f>INDEX('Base case'!$B$3:$K$406,101*(divest2!$A8-1)+1,divest2!G$1)</f>
        <v>3.730223572255178</v>
      </c>
      <c r="H8">
        <f>INDEX('Base case'!$B$3:$K$406,101*(divest2!$A8-1)+1,divest2!H$1)</f>
        <v>3.7857384016980031</v>
      </c>
      <c r="I8">
        <f>INDEX('Base case'!$B$3:$K$406,101*(divest2!$A8-1)+1,divest2!I$1)</f>
        <v>3.827103112572793</v>
      </c>
      <c r="J8">
        <f>INDEX('Base case'!$B$3:$K$406,101*(divest2!$A8-1)+1,divest2!J$1)</f>
        <v>4.432393661140023</v>
      </c>
      <c r="K8">
        <f>INDEX('Base case'!$B$3:$K$406,101*(divest2!$A8-1)+1,divest2!K$1)</f>
        <v>4.5954534123479833</v>
      </c>
      <c r="L8">
        <f>INDEX('Base case'!$B$3:$K$406,101*(divest2!$A8-1)+1,divest2!L$1)</f>
        <v>3.7869480478248629</v>
      </c>
      <c r="M8">
        <f>INDEX('Base case'!$B$3:$K$406,101*(divest2!$A8-1)+1,divest2!M$1)</f>
        <v>3.3921606045511061</v>
      </c>
      <c r="O8">
        <f t="shared" si="2"/>
        <v>6</v>
      </c>
      <c r="P8">
        <f t="shared" si="3"/>
        <v>1</v>
      </c>
    </row>
    <row r="9" spans="1:26">
      <c r="A9" s="75">
        <f>A8</f>
        <v>4</v>
      </c>
      <c r="D9">
        <f t="shared" ref="D9:M9" si="6">INDEX(Q$4:Q$406,$P$1*($A9-1)+1)</f>
        <v>-0.10847359518343987</v>
      </c>
      <c r="E9">
        <f t="shared" si="6"/>
        <v>-0.12932683426518476</v>
      </c>
      <c r="F9">
        <f t="shared" si="6"/>
        <v>-0.11261941197769616</v>
      </c>
      <c r="G9">
        <f t="shared" si="6"/>
        <v>-9.5087406913148625E-2</v>
      </c>
      <c r="H9">
        <f t="shared" si="6"/>
        <v>-0.11277069823941004</v>
      </c>
      <c r="I9">
        <f t="shared" si="6"/>
        <v>-0.1320312364259211</v>
      </c>
      <c r="J9">
        <f t="shared" si="6"/>
        <v>-0.22149186191799819</v>
      </c>
      <c r="K9">
        <f t="shared" si="6"/>
        <v>-0.31829371696375891</v>
      </c>
      <c r="L9">
        <f t="shared" si="6"/>
        <v>-0.37526073561726081</v>
      </c>
      <c r="M9">
        <f t="shared" si="6"/>
        <v>-0.49085415590428683</v>
      </c>
      <c r="O9">
        <f t="shared" si="2"/>
        <v>7</v>
      </c>
      <c r="P9">
        <f t="shared" si="3"/>
        <v>1</v>
      </c>
    </row>
    <row r="10" spans="1:26" ht="16.5" thickBo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>
        <f t="shared" si="2"/>
        <v>8</v>
      </c>
      <c r="P10">
        <f t="shared" si="3"/>
        <v>1</v>
      </c>
    </row>
    <row r="11" spans="1:26" ht="33" customHeight="1" thickTop="1">
      <c r="C11" s="187" t="s">
        <v>282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O11">
        <f t="shared" si="2"/>
        <v>9</v>
      </c>
      <c r="P11">
        <f t="shared" si="3"/>
        <v>1</v>
      </c>
    </row>
    <row r="12" spans="1:26" ht="23.25" customHeight="1">
      <c r="C12" s="165"/>
      <c r="D12" s="186" t="s">
        <v>281</v>
      </c>
      <c r="E12" s="186"/>
      <c r="F12" s="186"/>
      <c r="G12" s="186"/>
      <c r="H12" s="186"/>
      <c r="I12" s="186"/>
      <c r="J12" s="186"/>
      <c r="K12" s="186"/>
      <c r="L12" s="186"/>
      <c r="M12" s="186"/>
      <c r="O12">
        <f t="shared" si="2"/>
        <v>10</v>
      </c>
      <c r="P12">
        <f t="shared" si="3"/>
        <v>1</v>
      </c>
    </row>
    <row r="13" spans="1:26" ht="42" customHeight="1">
      <c r="C13" s="164" t="s">
        <v>280</v>
      </c>
      <c r="D13" s="163" t="str">
        <f t="shared" ref="D13:L13" si="7">"0."&amp;TEXT(C1,0)&amp;" to 0."&amp;TEXT(D1,0)</f>
        <v>0.0 to 0.1</v>
      </c>
      <c r="E13" s="163" t="str">
        <f t="shared" si="7"/>
        <v>0.1 to 0.2</v>
      </c>
      <c r="F13" s="163" t="str">
        <f t="shared" si="7"/>
        <v>0.2 to 0.3</v>
      </c>
      <c r="G13" s="163" t="str">
        <f t="shared" si="7"/>
        <v>0.3 to 0.4</v>
      </c>
      <c r="H13" s="163" t="str">
        <f t="shared" si="7"/>
        <v>0.4 to 0.5</v>
      </c>
      <c r="I13" s="163" t="str">
        <f t="shared" si="7"/>
        <v>0.5 to 0.6</v>
      </c>
      <c r="J13" s="163" t="str">
        <f t="shared" si="7"/>
        <v>0.6 to 0.7</v>
      </c>
      <c r="K13" s="163" t="str">
        <f t="shared" si="7"/>
        <v>0.7 to 0.8</v>
      </c>
      <c r="L13" s="163" t="str">
        <f t="shared" si="7"/>
        <v>0.8 to 0.9</v>
      </c>
      <c r="M13" s="163" t="str">
        <f>"0."&amp;TEXT(L1,0)&amp;" to 1.0"</f>
        <v>0.9 to 1.0</v>
      </c>
      <c r="O13">
        <f t="shared" si="2"/>
        <v>11</v>
      </c>
      <c r="P13">
        <f t="shared" si="3"/>
        <v>1</v>
      </c>
    </row>
    <row r="14" spans="1:26" ht="36" customHeight="1">
      <c r="C14" s="175" t="s">
        <v>279</v>
      </c>
      <c r="D14" s="64">
        <f t="shared" ref="D14:M14" si="8">1000*D2</f>
        <v>1365.6679300015624</v>
      </c>
      <c r="E14" s="64">
        <f t="shared" si="8"/>
        <v>1825.1045530574795</v>
      </c>
      <c r="F14" s="64">
        <f t="shared" si="8"/>
        <v>2116.3101771756665</v>
      </c>
      <c r="G14" s="64">
        <f t="shared" si="8"/>
        <v>2636.3305829011124</v>
      </c>
      <c r="H14" s="64">
        <f t="shared" si="8"/>
        <v>2369.0356355536715</v>
      </c>
      <c r="I14" s="64">
        <f t="shared" si="8"/>
        <v>2119.8712242907395</v>
      </c>
      <c r="J14" s="64">
        <f t="shared" si="8"/>
        <v>2082.1971099527514</v>
      </c>
      <c r="K14" s="64">
        <f t="shared" si="8"/>
        <v>1884.0349123350184</v>
      </c>
      <c r="L14" s="64">
        <f t="shared" si="8"/>
        <v>1682.0738228122282</v>
      </c>
      <c r="M14" s="64">
        <f t="shared" si="8"/>
        <v>1063.4200958203203</v>
      </c>
      <c r="O14">
        <f t="shared" si="2"/>
        <v>12</v>
      </c>
      <c r="P14">
        <f t="shared" si="3"/>
        <v>1</v>
      </c>
    </row>
    <row r="15" spans="1:26" ht="24.75" customHeight="1">
      <c r="C15" s="176"/>
      <c r="D15" s="162">
        <f t="shared" ref="D15:M15" si="9">1000*D3</f>
        <v>-170.70813219438782</v>
      </c>
      <c r="E15" s="162">
        <f t="shared" si="9"/>
        <v>-218.75357805207344</v>
      </c>
      <c r="F15" s="162">
        <f t="shared" si="9"/>
        <v>-78.527460694138668</v>
      </c>
      <c r="G15" s="162">
        <f t="shared" si="9"/>
        <v>-146.65240154513953</v>
      </c>
      <c r="H15" s="162">
        <f t="shared" si="9"/>
        <v>-150.56375812137708</v>
      </c>
      <c r="I15" s="162">
        <f t="shared" si="9"/>
        <v>-104.6778505531184</v>
      </c>
      <c r="J15" s="162">
        <f t="shared" si="9"/>
        <v>-91.078198875461283</v>
      </c>
      <c r="K15" s="162">
        <f t="shared" si="9"/>
        <v>-116.10692346719345</v>
      </c>
      <c r="L15" s="162">
        <f t="shared" si="9"/>
        <v>-286.19877364149301</v>
      </c>
      <c r="M15" s="162">
        <f t="shared" si="9"/>
        <v>-517.95107694382182</v>
      </c>
      <c r="O15">
        <f t="shared" si="2"/>
        <v>13</v>
      </c>
      <c r="P15">
        <f t="shared" si="3"/>
        <v>1</v>
      </c>
    </row>
    <row r="16" spans="1:26" ht="36.75" customHeight="1">
      <c r="C16" s="176" t="s">
        <v>278</v>
      </c>
      <c r="D16" s="64">
        <f t="shared" ref="D16:M16" si="10">1000*D4</f>
        <v>2392.9735844962024</v>
      </c>
      <c r="E16" s="64">
        <f t="shared" si="10"/>
        <v>2594.4500254665195</v>
      </c>
      <c r="F16" s="64">
        <f t="shared" si="10"/>
        <v>3185.512210623891</v>
      </c>
      <c r="G16" s="64">
        <f t="shared" si="10"/>
        <v>3836.8191956957567</v>
      </c>
      <c r="H16" s="64">
        <f t="shared" si="10"/>
        <v>3514.9788979008767</v>
      </c>
      <c r="I16" s="64">
        <f t="shared" si="10"/>
        <v>3435.8291922461167</v>
      </c>
      <c r="J16" s="64">
        <f t="shared" si="10"/>
        <v>3793.020805265297</v>
      </c>
      <c r="K16" s="64">
        <f t="shared" si="10"/>
        <v>3895.3311150630166</v>
      </c>
      <c r="L16" s="64">
        <f t="shared" si="10"/>
        <v>3375.3288271143765</v>
      </c>
      <c r="M16" s="64">
        <f t="shared" si="10"/>
        <v>2826.5205010698819</v>
      </c>
      <c r="O16">
        <f t="shared" si="2"/>
        <v>14</v>
      </c>
      <c r="P16">
        <f t="shared" si="3"/>
        <v>1</v>
      </c>
    </row>
    <row r="17" spans="3:16" ht="25.5" customHeight="1">
      <c r="C17" s="176"/>
      <c r="D17" s="162">
        <f t="shared" ref="D17:M17" si="11">1000*D5</f>
        <v>-87.974974993060229</v>
      </c>
      <c r="E17" s="162">
        <f t="shared" si="11"/>
        <v>-82.953476917879627</v>
      </c>
      <c r="F17" s="162">
        <f t="shared" si="11"/>
        <v>-106.53665559779502</v>
      </c>
      <c r="G17" s="162">
        <f t="shared" si="11"/>
        <v>-89.723285237546122</v>
      </c>
      <c r="H17" s="162">
        <f t="shared" si="11"/>
        <v>-100.74414027562294</v>
      </c>
      <c r="I17" s="162">
        <f t="shared" si="11"/>
        <v>-114.6425870260309</v>
      </c>
      <c r="J17" s="162">
        <f t="shared" si="11"/>
        <v>-338.34726317118583</v>
      </c>
      <c r="K17" s="162">
        <f t="shared" si="11"/>
        <v>-402.10160321600307</v>
      </c>
      <c r="L17" s="162">
        <f t="shared" si="11"/>
        <v>-451.33377648113429</v>
      </c>
      <c r="M17" s="162">
        <f t="shared" si="11"/>
        <v>-505.57192719059861</v>
      </c>
      <c r="O17">
        <f t="shared" si="2"/>
        <v>15</v>
      </c>
      <c r="P17">
        <f t="shared" si="3"/>
        <v>1</v>
      </c>
    </row>
    <row r="18" spans="3:16" ht="36.75" customHeight="1">
      <c r="C18" s="176" t="s">
        <v>277</v>
      </c>
      <c r="D18" s="64">
        <f t="shared" ref="D18:M18" si="12">1000*D6</f>
        <v>3499.5245154801023</v>
      </c>
      <c r="E18" s="64">
        <f t="shared" si="12"/>
        <v>3970.6540105429444</v>
      </c>
      <c r="F18" s="64">
        <f t="shared" si="12"/>
        <v>4701.2814710418716</v>
      </c>
      <c r="G18" s="64">
        <f t="shared" si="12"/>
        <v>4812.5804435409946</v>
      </c>
      <c r="H18" s="64">
        <f t="shared" si="12"/>
        <v>5613.252883499028</v>
      </c>
      <c r="I18" s="64">
        <f t="shared" si="12"/>
        <v>6245.1968371329185</v>
      </c>
      <c r="J18" s="64">
        <f t="shared" si="12"/>
        <v>8460.4803596836791</v>
      </c>
      <c r="K18" s="64">
        <f t="shared" si="12"/>
        <v>8226.7917619155978</v>
      </c>
      <c r="L18" s="64">
        <f t="shared" si="12"/>
        <v>7166.8465722043584</v>
      </c>
      <c r="M18" s="64">
        <f t="shared" si="12"/>
        <v>6491.4883431642684</v>
      </c>
      <c r="O18">
        <f t="shared" si="2"/>
        <v>16</v>
      </c>
      <c r="P18">
        <f t="shared" si="3"/>
        <v>1</v>
      </c>
    </row>
    <row r="19" spans="3:16" ht="26.25" customHeight="1">
      <c r="C19" s="176"/>
      <c r="D19" s="162">
        <f t="shared" ref="D19:M19" si="13">1000*D7</f>
        <v>-147.71884583957404</v>
      </c>
      <c r="E19" s="162">
        <f t="shared" si="13"/>
        <v>-284.49340236755563</v>
      </c>
      <c r="F19" s="162">
        <f t="shared" si="13"/>
        <v>-255.06783614351764</v>
      </c>
      <c r="G19" s="162">
        <f t="shared" si="13"/>
        <v>-125.69088613042142</v>
      </c>
      <c r="H19" s="162">
        <f t="shared" si="13"/>
        <v>-364.89155363065049</v>
      </c>
      <c r="I19" s="162">
        <f t="shared" si="13"/>
        <v>-230.24948279251191</v>
      </c>
      <c r="J19" s="162">
        <f t="shared" si="13"/>
        <v>-584.05832700671317</v>
      </c>
      <c r="K19" s="162">
        <f t="shared" si="13"/>
        <v>-952.72752679465611</v>
      </c>
      <c r="L19" s="162">
        <f t="shared" si="13"/>
        <v>-822.52212052073833</v>
      </c>
      <c r="M19" s="162">
        <f t="shared" si="13"/>
        <v>-888.14868195627446</v>
      </c>
      <c r="O19">
        <f t="shared" si="2"/>
        <v>17</v>
      </c>
      <c r="P19">
        <f t="shared" si="3"/>
        <v>1</v>
      </c>
    </row>
    <row r="20" spans="3:16" ht="31.5" customHeight="1">
      <c r="C20" s="176" t="s">
        <v>276</v>
      </c>
      <c r="D20" s="64">
        <f t="shared" ref="D20:M20" si="14">1000*D8</f>
        <v>2236.7989392365789</v>
      </c>
      <c r="E20" s="64">
        <f t="shared" si="14"/>
        <v>2500.6809565255362</v>
      </c>
      <c r="F20" s="64">
        <f t="shared" si="14"/>
        <v>3256.8375625907302</v>
      </c>
      <c r="G20" s="64">
        <f t="shared" si="14"/>
        <v>3730.2235722551782</v>
      </c>
      <c r="H20" s="64">
        <f t="shared" si="14"/>
        <v>3785.7384016980031</v>
      </c>
      <c r="I20" s="64">
        <f t="shared" si="14"/>
        <v>3827.1031125727932</v>
      </c>
      <c r="J20" s="64">
        <f t="shared" si="14"/>
        <v>4432.3936611400231</v>
      </c>
      <c r="K20" s="64">
        <f t="shared" si="14"/>
        <v>4595.4534123479834</v>
      </c>
      <c r="L20" s="64">
        <f t="shared" si="14"/>
        <v>3786.9480478248629</v>
      </c>
      <c r="M20" s="64">
        <f t="shared" si="14"/>
        <v>3392.1606045511062</v>
      </c>
      <c r="O20">
        <f t="shared" si="2"/>
        <v>18</v>
      </c>
      <c r="P20">
        <f t="shared" si="3"/>
        <v>1</v>
      </c>
    </row>
    <row r="21" spans="3:16" ht="27" customHeight="1" thickBot="1">
      <c r="C21" s="185"/>
      <c r="D21" s="66">
        <f t="shared" ref="D21:M21" si="15">1000*D9</f>
        <v>-108.47359518343987</v>
      </c>
      <c r="E21" s="66">
        <f t="shared" si="15"/>
        <v>-129.32683426518477</v>
      </c>
      <c r="F21" s="66">
        <f t="shared" si="15"/>
        <v>-112.61941197769616</v>
      </c>
      <c r="G21" s="66">
        <f t="shared" si="15"/>
        <v>-95.087406913148627</v>
      </c>
      <c r="H21" s="66">
        <f t="shared" si="15"/>
        <v>-112.77069823941004</v>
      </c>
      <c r="I21" s="66">
        <f t="shared" si="15"/>
        <v>-132.03123642592109</v>
      </c>
      <c r="J21" s="66">
        <f t="shared" si="15"/>
        <v>-221.49186191799819</v>
      </c>
      <c r="K21" s="66">
        <f t="shared" si="15"/>
        <v>-318.29371696375892</v>
      </c>
      <c r="L21" s="66">
        <f t="shared" si="15"/>
        <v>-375.26073561726082</v>
      </c>
      <c r="M21" s="66">
        <f t="shared" si="15"/>
        <v>-490.85415590428681</v>
      </c>
      <c r="O21">
        <f t="shared" si="2"/>
        <v>19</v>
      </c>
      <c r="P21">
        <f t="shared" si="3"/>
        <v>1</v>
      </c>
    </row>
    <row r="22" spans="3:16" ht="16.5" thickTop="1">
      <c r="C22" s="32" t="s">
        <v>127</v>
      </c>
      <c r="D22" s="9"/>
      <c r="E22" s="9"/>
      <c r="F22" s="9"/>
      <c r="G22" s="9"/>
      <c r="H22" s="9"/>
      <c r="I22" s="9"/>
      <c r="J22" s="9"/>
      <c r="K22" s="9"/>
      <c r="L22" s="9"/>
      <c r="M22" s="9"/>
      <c r="O22">
        <f t="shared" si="2"/>
        <v>20</v>
      </c>
      <c r="P22">
        <f t="shared" si="3"/>
        <v>1</v>
      </c>
    </row>
    <row r="23" spans="3:16">
      <c r="D23" s="9"/>
      <c r="E23" s="9"/>
      <c r="F23" s="9"/>
      <c r="G23" s="9"/>
      <c r="H23" s="9"/>
      <c r="I23" s="9"/>
      <c r="J23" s="9"/>
      <c r="K23" s="9"/>
      <c r="L23" s="9"/>
      <c r="M23" s="9"/>
      <c r="O23">
        <f t="shared" si="2"/>
        <v>21</v>
      </c>
      <c r="P23">
        <f t="shared" si="3"/>
        <v>1</v>
      </c>
    </row>
    <row r="24" spans="3:16">
      <c r="D24" s="9"/>
      <c r="E24" s="9"/>
      <c r="F24" s="9"/>
      <c r="G24" s="171">
        <f>G14-D14</f>
        <v>1270.66265289955</v>
      </c>
      <c r="H24" s="9"/>
      <c r="I24" s="9" t="s">
        <v>316</v>
      </c>
      <c r="J24" s="9"/>
      <c r="K24" s="171">
        <f>H14/2</f>
        <v>1184.5178177768357</v>
      </c>
      <c r="L24" s="9"/>
      <c r="M24" s="9"/>
      <c r="O24">
        <f t="shared" si="2"/>
        <v>22</v>
      </c>
      <c r="P24">
        <f t="shared" si="3"/>
        <v>1</v>
      </c>
    </row>
    <row r="25" spans="3:16">
      <c r="D25" s="9"/>
      <c r="E25" s="9"/>
      <c r="F25" s="9"/>
      <c r="G25" s="171"/>
      <c r="H25" s="9"/>
      <c r="I25" s="9"/>
      <c r="J25" s="9"/>
      <c r="K25" s="9"/>
      <c r="L25" s="9"/>
      <c r="M25" s="9"/>
      <c r="O25">
        <f t="shared" si="2"/>
        <v>23</v>
      </c>
      <c r="P25">
        <f t="shared" si="3"/>
        <v>1</v>
      </c>
    </row>
    <row r="26" spans="3:16">
      <c r="D26" s="9"/>
      <c r="E26" s="9"/>
      <c r="F26" s="9"/>
      <c r="G26" s="171">
        <f t="shared" ref="G26:G30" si="16">G16-D16</f>
        <v>1443.8456111995542</v>
      </c>
      <c r="H26" s="9"/>
      <c r="I26" s="9"/>
      <c r="J26" s="9"/>
      <c r="K26" s="9"/>
      <c r="L26" s="9"/>
      <c r="M26" s="9"/>
      <c r="O26">
        <f t="shared" si="2"/>
        <v>24</v>
      </c>
      <c r="P26">
        <f t="shared" si="3"/>
        <v>1</v>
      </c>
    </row>
    <row r="27" spans="3:16">
      <c r="G27" s="171"/>
      <c r="O27">
        <f t="shared" si="2"/>
        <v>25</v>
      </c>
      <c r="P27">
        <f t="shared" si="3"/>
        <v>1</v>
      </c>
    </row>
    <row r="28" spans="3:16">
      <c r="G28" s="171">
        <f t="shared" si="16"/>
        <v>1313.0559280608923</v>
      </c>
      <c r="O28">
        <f t="shared" si="2"/>
        <v>26</v>
      </c>
      <c r="P28">
        <f t="shared" si="3"/>
        <v>1</v>
      </c>
    </row>
    <row r="29" spans="3:16">
      <c r="G29" s="171"/>
      <c r="O29">
        <f t="shared" si="2"/>
        <v>27</v>
      </c>
      <c r="P29">
        <f t="shared" si="3"/>
        <v>1</v>
      </c>
    </row>
    <row r="30" spans="3:16">
      <c r="G30" s="171">
        <f t="shared" si="16"/>
        <v>1493.4246330185993</v>
      </c>
      <c r="O30">
        <f t="shared" si="2"/>
        <v>28</v>
      </c>
      <c r="P30">
        <f t="shared" si="3"/>
        <v>1</v>
      </c>
    </row>
    <row r="31" spans="3:16">
      <c r="G31" s="171"/>
      <c r="O31">
        <f t="shared" si="2"/>
        <v>29</v>
      </c>
      <c r="P31">
        <f t="shared" si="3"/>
        <v>1</v>
      </c>
    </row>
    <row r="32" spans="3:16">
      <c r="G32" s="171"/>
      <c r="O32">
        <f t="shared" si="2"/>
        <v>30</v>
      </c>
      <c r="P32">
        <f t="shared" si="3"/>
        <v>1</v>
      </c>
    </row>
    <row r="33" spans="7:16">
      <c r="G33" s="171"/>
      <c r="O33">
        <f t="shared" si="2"/>
        <v>31</v>
      </c>
      <c r="P33">
        <f t="shared" si="3"/>
        <v>1</v>
      </c>
    </row>
    <row r="34" spans="7:16">
      <c r="G34" s="171"/>
      <c r="O34">
        <f t="shared" si="2"/>
        <v>32</v>
      </c>
      <c r="P34">
        <f t="shared" si="3"/>
        <v>1</v>
      </c>
    </row>
    <row r="35" spans="7:16">
      <c r="G35" s="171"/>
      <c r="O35">
        <f t="shared" si="2"/>
        <v>33</v>
      </c>
      <c r="P35">
        <f t="shared" si="3"/>
        <v>1</v>
      </c>
    </row>
    <row r="36" spans="7:16">
      <c r="G36" s="171"/>
      <c r="O36">
        <f t="shared" si="2"/>
        <v>34</v>
      </c>
      <c r="P36">
        <f t="shared" si="3"/>
        <v>1</v>
      </c>
    </row>
    <row r="37" spans="7:16">
      <c r="G37" s="171"/>
      <c r="O37">
        <f t="shared" si="2"/>
        <v>35</v>
      </c>
      <c r="P37">
        <f t="shared" si="3"/>
        <v>1</v>
      </c>
    </row>
    <row r="38" spans="7:16">
      <c r="G38" s="171"/>
      <c r="O38">
        <f t="shared" si="2"/>
        <v>36</v>
      </c>
      <c r="P38">
        <f t="shared" si="3"/>
        <v>1</v>
      </c>
    </row>
    <row r="39" spans="7:16">
      <c r="O39">
        <f t="shared" si="2"/>
        <v>37</v>
      </c>
      <c r="P39">
        <f t="shared" si="3"/>
        <v>1</v>
      </c>
    </row>
    <row r="40" spans="7:16">
      <c r="O40">
        <f t="shared" si="2"/>
        <v>38</v>
      </c>
      <c r="P40">
        <f t="shared" si="3"/>
        <v>1</v>
      </c>
    </row>
    <row r="41" spans="7:16">
      <c r="O41">
        <f t="shared" si="2"/>
        <v>39</v>
      </c>
      <c r="P41">
        <f t="shared" si="3"/>
        <v>1</v>
      </c>
    </row>
    <row r="42" spans="7:16">
      <c r="O42">
        <f t="shared" si="2"/>
        <v>40</v>
      </c>
      <c r="P42">
        <f t="shared" si="3"/>
        <v>1</v>
      </c>
    </row>
    <row r="43" spans="7:16">
      <c r="O43">
        <f t="shared" si="2"/>
        <v>41</v>
      </c>
      <c r="P43">
        <f t="shared" si="3"/>
        <v>1</v>
      </c>
    </row>
    <row r="44" spans="7:16">
      <c r="O44">
        <f t="shared" si="2"/>
        <v>42</v>
      </c>
      <c r="P44">
        <f t="shared" si="3"/>
        <v>1</v>
      </c>
    </row>
    <row r="45" spans="7:16">
      <c r="O45">
        <f t="shared" si="2"/>
        <v>43</v>
      </c>
      <c r="P45">
        <f t="shared" si="3"/>
        <v>1</v>
      </c>
    </row>
    <row r="46" spans="7:16">
      <c r="O46">
        <f t="shared" si="2"/>
        <v>44</v>
      </c>
      <c r="P46">
        <f t="shared" si="3"/>
        <v>1</v>
      </c>
    </row>
    <row r="47" spans="7:16">
      <c r="O47">
        <f t="shared" si="2"/>
        <v>45</v>
      </c>
      <c r="P47">
        <f t="shared" si="3"/>
        <v>1</v>
      </c>
    </row>
    <row r="48" spans="7:16">
      <c r="O48">
        <f t="shared" si="2"/>
        <v>46</v>
      </c>
      <c r="P48">
        <f t="shared" si="3"/>
        <v>1</v>
      </c>
    </row>
    <row r="49" spans="15:16">
      <c r="O49">
        <f t="shared" si="2"/>
        <v>47</v>
      </c>
      <c r="P49">
        <f t="shared" si="3"/>
        <v>1</v>
      </c>
    </row>
    <row r="50" spans="15:16">
      <c r="O50">
        <f t="shared" si="2"/>
        <v>48</v>
      </c>
      <c r="P50">
        <f t="shared" si="3"/>
        <v>1</v>
      </c>
    </row>
    <row r="51" spans="15:16">
      <c r="O51">
        <f t="shared" si="2"/>
        <v>49</v>
      </c>
      <c r="P51">
        <f t="shared" si="3"/>
        <v>1</v>
      </c>
    </row>
    <row r="52" spans="15:16">
      <c r="O52">
        <f t="shared" si="2"/>
        <v>50</v>
      </c>
      <c r="P52">
        <f t="shared" si="3"/>
        <v>1</v>
      </c>
    </row>
    <row r="53" spans="15:16">
      <c r="O53">
        <f t="shared" si="2"/>
        <v>51</v>
      </c>
      <c r="P53">
        <f t="shared" si="3"/>
        <v>1</v>
      </c>
    </row>
    <row r="54" spans="15:16">
      <c r="O54">
        <f t="shared" si="2"/>
        <v>52</v>
      </c>
      <c r="P54">
        <f t="shared" si="3"/>
        <v>1</v>
      </c>
    </row>
    <row r="55" spans="15:16">
      <c r="O55">
        <f t="shared" si="2"/>
        <v>53</v>
      </c>
      <c r="P55">
        <f t="shared" si="3"/>
        <v>1</v>
      </c>
    </row>
    <row r="56" spans="15:16">
      <c r="O56">
        <f t="shared" si="2"/>
        <v>54</v>
      </c>
      <c r="P56">
        <f t="shared" si="3"/>
        <v>1</v>
      </c>
    </row>
    <row r="57" spans="15:16">
      <c r="O57">
        <f t="shared" si="2"/>
        <v>55</v>
      </c>
      <c r="P57">
        <f t="shared" si="3"/>
        <v>1</v>
      </c>
    </row>
    <row r="58" spans="15:16">
      <c r="O58">
        <f t="shared" si="2"/>
        <v>56</v>
      </c>
      <c r="P58">
        <f t="shared" si="3"/>
        <v>1</v>
      </c>
    </row>
    <row r="59" spans="15:16">
      <c r="O59">
        <f t="shared" si="2"/>
        <v>57</v>
      </c>
      <c r="P59">
        <f t="shared" si="3"/>
        <v>1</v>
      </c>
    </row>
    <row r="60" spans="15:16">
      <c r="O60">
        <f t="shared" si="2"/>
        <v>58</v>
      </c>
      <c r="P60">
        <f t="shared" si="3"/>
        <v>1</v>
      </c>
    </row>
    <row r="61" spans="15:16">
      <c r="O61">
        <f t="shared" si="2"/>
        <v>59</v>
      </c>
      <c r="P61">
        <f t="shared" si="3"/>
        <v>1</v>
      </c>
    </row>
    <row r="62" spans="15:16">
      <c r="O62">
        <f t="shared" si="2"/>
        <v>60</v>
      </c>
      <c r="P62">
        <f t="shared" si="3"/>
        <v>1</v>
      </c>
    </row>
    <row r="63" spans="15:16">
      <c r="O63">
        <f t="shared" si="2"/>
        <v>61</v>
      </c>
      <c r="P63">
        <f t="shared" si="3"/>
        <v>1</v>
      </c>
    </row>
    <row r="64" spans="15:16">
      <c r="O64">
        <f t="shared" si="2"/>
        <v>62</v>
      </c>
      <c r="P64">
        <f t="shared" si="3"/>
        <v>1</v>
      </c>
    </row>
    <row r="65" spans="15:16">
      <c r="O65">
        <f t="shared" si="2"/>
        <v>63</v>
      </c>
      <c r="P65">
        <f t="shared" si="3"/>
        <v>1</v>
      </c>
    </row>
    <row r="66" spans="15:16">
      <c r="O66">
        <f t="shared" si="2"/>
        <v>64</v>
      </c>
      <c r="P66">
        <f t="shared" si="3"/>
        <v>1</v>
      </c>
    </row>
    <row r="67" spans="15:16">
      <c r="O67">
        <f t="shared" si="2"/>
        <v>65</v>
      </c>
      <c r="P67">
        <f t="shared" si="3"/>
        <v>1</v>
      </c>
    </row>
    <row r="68" spans="15:16">
      <c r="O68">
        <f t="shared" ref="O68:O131" si="17">(IF(O67=$P$1,1,O67+1))</f>
        <v>66</v>
      </c>
      <c r="P68">
        <f t="shared" ref="P68:P131" si="18">IF(O68=1,P67+1,P67)</f>
        <v>1</v>
      </c>
    </row>
    <row r="69" spans="15:16">
      <c r="O69">
        <f t="shared" si="17"/>
        <v>67</v>
      </c>
      <c r="P69">
        <f t="shared" si="18"/>
        <v>1</v>
      </c>
    </row>
    <row r="70" spans="15:16">
      <c r="O70">
        <f t="shared" si="17"/>
        <v>68</v>
      </c>
      <c r="P70">
        <f t="shared" si="18"/>
        <v>1</v>
      </c>
    </row>
    <row r="71" spans="15:16">
      <c r="O71">
        <f t="shared" si="17"/>
        <v>69</v>
      </c>
      <c r="P71">
        <f t="shared" si="18"/>
        <v>1</v>
      </c>
    </row>
    <row r="72" spans="15:16">
      <c r="O72">
        <f t="shared" si="17"/>
        <v>70</v>
      </c>
      <c r="P72">
        <f t="shared" si="18"/>
        <v>1</v>
      </c>
    </row>
    <row r="73" spans="15:16">
      <c r="O73">
        <f t="shared" si="17"/>
        <v>71</v>
      </c>
      <c r="P73">
        <f t="shared" si="18"/>
        <v>1</v>
      </c>
    </row>
    <row r="74" spans="15:16">
      <c r="O74">
        <f t="shared" si="17"/>
        <v>72</v>
      </c>
      <c r="P74">
        <f t="shared" si="18"/>
        <v>1</v>
      </c>
    </row>
    <row r="75" spans="15:16">
      <c r="O75">
        <f t="shared" si="17"/>
        <v>73</v>
      </c>
      <c r="P75">
        <f t="shared" si="18"/>
        <v>1</v>
      </c>
    </row>
    <row r="76" spans="15:16">
      <c r="O76">
        <f t="shared" si="17"/>
        <v>74</v>
      </c>
      <c r="P76">
        <f t="shared" si="18"/>
        <v>1</v>
      </c>
    </row>
    <row r="77" spans="15:16">
      <c r="O77">
        <f t="shared" si="17"/>
        <v>75</v>
      </c>
      <c r="P77">
        <f t="shared" si="18"/>
        <v>1</v>
      </c>
    </row>
    <row r="78" spans="15:16">
      <c r="O78">
        <f t="shared" si="17"/>
        <v>76</v>
      </c>
      <c r="P78">
        <f t="shared" si="18"/>
        <v>1</v>
      </c>
    </row>
    <row r="79" spans="15:16">
      <c r="O79">
        <f t="shared" si="17"/>
        <v>77</v>
      </c>
      <c r="P79">
        <f t="shared" si="18"/>
        <v>1</v>
      </c>
    </row>
    <row r="80" spans="15:16">
      <c r="O80">
        <f t="shared" si="17"/>
        <v>78</v>
      </c>
      <c r="P80">
        <f t="shared" si="18"/>
        <v>1</v>
      </c>
    </row>
    <row r="81" spans="15:16">
      <c r="O81">
        <f t="shared" si="17"/>
        <v>79</v>
      </c>
      <c r="P81">
        <f t="shared" si="18"/>
        <v>1</v>
      </c>
    </row>
    <row r="82" spans="15:16">
      <c r="O82">
        <f t="shared" si="17"/>
        <v>80</v>
      </c>
      <c r="P82">
        <f t="shared" si="18"/>
        <v>1</v>
      </c>
    </row>
    <row r="83" spans="15:16">
      <c r="O83">
        <f t="shared" si="17"/>
        <v>81</v>
      </c>
      <c r="P83">
        <f t="shared" si="18"/>
        <v>1</v>
      </c>
    </row>
    <row r="84" spans="15:16">
      <c r="O84">
        <f t="shared" si="17"/>
        <v>82</v>
      </c>
      <c r="P84">
        <f t="shared" si="18"/>
        <v>1</v>
      </c>
    </row>
    <row r="85" spans="15:16">
      <c r="O85">
        <f t="shared" si="17"/>
        <v>83</v>
      </c>
      <c r="P85">
        <f t="shared" si="18"/>
        <v>1</v>
      </c>
    </row>
    <row r="86" spans="15:16">
      <c r="O86">
        <f t="shared" si="17"/>
        <v>84</v>
      </c>
      <c r="P86">
        <f t="shared" si="18"/>
        <v>1</v>
      </c>
    </row>
    <row r="87" spans="15:16">
      <c r="O87">
        <f t="shared" si="17"/>
        <v>85</v>
      </c>
      <c r="P87">
        <f t="shared" si="18"/>
        <v>1</v>
      </c>
    </row>
    <row r="88" spans="15:16">
      <c r="O88">
        <f t="shared" si="17"/>
        <v>86</v>
      </c>
      <c r="P88">
        <f t="shared" si="18"/>
        <v>1</v>
      </c>
    </row>
    <row r="89" spans="15:16">
      <c r="O89">
        <f t="shared" si="17"/>
        <v>87</v>
      </c>
      <c r="P89">
        <f t="shared" si="18"/>
        <v>1</v>
      </c>
    </row>
    <row r="90" spans="15:16">
      <c r="O90">
        <f t="shared" si="17"/>
        <v>88</v>
      </c>
      <c r="P90">
        <f t="shared" si="18"/>
        <v>1</v>
      </c>
    </row>
    <row r="91" spans="15:16">
      <c r="O91">
        <f t="shared" si="17"/>
        <v>89</v>
      </c>
      <c r="P91">
        <f t="shared" si="18"/>
        <v>1</v>
      </c>
    </row>
    <row r="92" spans="15:16">
      <c r="O92">
        <f t="shared" si="17"/>
        <v>90</v>
      </c>
      <c r="P92">
        <f t="shared" si="18"/>
        <v>1</v>
      </c>
    </row>
    <row r="93" spans="15:16">
      <c r="O93">
        <f t="shared" si="17"/>
        <v>91</v>
      </c>
      <c r="P93">
        <f t="shared" si="18"/>
        <v>1</v>
      </c>
    </row>
    <row r="94" spans="15:16">
      <c r="O94">
        <f t="shared" si="17"/>
        <v>92</v>
      </c>
      <c r="P94">
        <f t="shared" si="18"/>
        <v>1</v>
      </c>
    </row>
    <row r="95" spans="15:16">
      <c r="O95">
        <f t="shared" si="17"/>
        <v>93</v>
      </c>
      <c r="P95">
        <f t="shared" si="18"/>
        <v>1</v>
      </c>
    </row>
    <row r="96" spans="15:16">
      <c r="O96">
        <f t="shared" si="17"/>
        <v>94</v>
      </c>
      <c r="P96">
        <f t="shared" si="18"/>
        <v>1</v>
      </c>
    </row>
    <row r="97" spans="15:26">
      <c r="O97">
        <f t="shared" si="17"/>
        <v>95</v>
      </c>
      <c r="P97">
        <f t="shared" si="18"/>
        <v>1</v>
      </c>
    </row>
    <row r="98" spans="15:26">
      <c r="O98">
        <f t="shared" si="17"/>
        <v>96</v>
      </c>
      <c r="P98">
        <f t="shared" si="18"/>
        <v>1</v>
      </c>
    </row>
    <row r="99" spans="15:26">
      <c r="O99">
        <f t="shared" si="17"/>
        <v>97</v>
      </c>
      <c r="P99">
        <f t="shared" si="18"/>
        <v>1</v>
      </c>
    </row>
    <row r="100" spans="15:26">
      <c r="O100">
        <f t="shared" si="17"/>
        <v>98</v>
      </c>
      <c r="P100">
        <f t="shared" si="18"/>
        <v>1</v>
      </c>
    </row>
    <row r="101" spans="15:26">
      <c r="O101">
        <f t="shared" si="17"/>
        <v>99</v>
      </c>
      <c r="P101">
        <f t="shared" si="18"/>
        <v>1</v>
      </c>
    </row>
    <row r="102" spans="15:26">
      <c r="O102">
        <f t="shared" si="17"/>
        <v>100</v>
      </c>
      <c r="P102">
        <f t="shared" si="18"/>
        <v>1</v>
      </c>
    </row>
    <row r="103" spans="15:26">
      <c r="O103">
        <f t="shared" si="17"/>
        <v>101</v>
      </c>
      <c r="P103">
        <f t="shared" si="18"/>
        <v>1</v>
      </c>
    </row>
    <row r="104" spans="15:26">
      <c r="O104">
        <f t="shared" si="17"/>
        <v>1</v>
      </c>
      <c r="P104">
        <f t="shared" si="18"/>
        <v>2</v>
      </c>
    </row>
    <row r="105" spans="15:26">
      <c r="O105">
        <f t="shared" si="17"/>
        <v>2</v>
      </c>
      <c r="P105">
        <f t="shared" si="18"/>
        <v>2</v>
      </c>
      <c r="Q105">
        <f>-STDEV('Base case'!B104:B204)</f>
        <v>-8.7974974993060229E-2</v>
      </c>
      <c r="R105">
        <f>-STDEV('Base case'!C104:C204)</f>
        <v>-8.2953476917879632E-2</v>
      </c>
      <c r="S105">
        <f>-STDEV('Base case'!D104:D204)</f>
        <v>-0.10653665559779502</v>
      </c>
      <c r="T105">
        <f>-STDEV('Base case'!E104:E204)</f>
        <v>-8.9723285237546122E-2</v>
      </c>
      <c r="U105">
        <f>-STDEV('Base case'!F104:F204)</f>
        <v>-0.10074414027562294</v>
      </c>
      <c r="V105">
        <f>-STDEV('Base case'!G104:G204)</f>
        <v>-0.11464258702603089</v>
      </c>
      <c r="W105">
        <f>-STDEV('Base case'!H104:H204)</f>
        <v>-0.33834726317118585</v>
      </c>
      <c r="X105">
        <f>-STDEV('Base case'!I104:I204)</f>
        <v>-0.40210160321600308</v>
      </c>
      <c r="Y105">
        <f>-STDEV('Base case'!J104:J204)</f>
        <v>-0.45133377648113432</v>
      </c>
      <c r="Z105">
        <f>-STDEV('Base case'!K104:K204)</f>
        <v>-0.50557192719059862</v>
      </c>
    </row>
    <row r="106" spans="15:26">
      <c r="O106">
        <f t="shared" si="17"/>
        <v>3</v>
      </c>
      <c r="P106">
        <f t="shared" si="18"/>
        <v>2</v>
      </c>
    </row>
    <row r="107" spans="15:26">
      <c r="O107">
        <f t="shared" si="17"/>
        <v>4</v>
      </c>
      <c r="P107">
        <f t="shared" si="18"/>
        <v>2</v>
      </c>
    </row>
    <row r="108" spans="15:26">
      <c r="O108">
        <f t="shared" si="17"/>
        <v>5</v>
      </c>
      <c r="P108">
        <f t="shared" si="18"/>
        <v>2</v>
      </c>
    </row>
    <row r="109" spans="15:26">
      <c r="O109">
        <f t="shared" si="17"/>
        <v>6</v>
      </c>
      <c r="P109">
        <f t="shared" si="18"/>
        <v>2</v>
      </c>
    </row>
    <row r="110" spans="15:26">
      <c r="O110">
        <f t="shared" si="17"/>
        <v>7</v>
      </c>
      <c r="P110">
        <f t="shared" si="18"/>
        <v>2</v>
      </c>
    </row>
    <row r="111" spans="15:26">
      <c r="O111">
        <f t="shared" si="17"/>
        <v>8</v>
      </c>
      <c r="P111">
        <f t="shared" si="18"/>
        <v>2</v>
      </c>
    </row>
    <row r="112" spans="15:26">
      <c r="O112">
        <f t="shared" si="17"/>
        <v>9</v>
      </c>
      <c r="P112">
        <f t="shared" si="18"/>
        <v>2</v>
      </c>
    </row>
    <row r="113" spans="15:16">
      <c r="O113">
        <f t="shared" si="17"/>
        <v>10</v>
      </c>
      <c r="P113">
        <f t="shared" si="18"/>
        <v>2</v>
      </c>
    </row>
    <row r="114" spans="15:16">
      <c r="O114">
        <f t="shared" si="17"/>
        <v>11</v>
      </c>
      <c r="P114">
        <f t="shared" si="18"/>
        <v>2</v>
      </c>
    </row>
    <row r="115" spans="15:16">
      <c r="O115">
        <f t="shared" si="17"/>
        <v>12</v>
      </c>
      <c r="P115">
        <f t="shared" si="18"/>
        <v>2</v>
      </c>
    </row>
    <row r="116" spans="15:16">
      <c r="O116">
        <f t="shared" si="17"/>
        <v>13</v>
      </c>
      <c r="P116">
        <f t="shared" si="18"/>
        <v>2</v>
      </c>
    </row>
    <row r="117" spans="15:16">
      <c r="O117">
        <f t="shared" si="17"/>
        <v>14</v>
      </c>
      <c r="P117">
        <f t="shared" si="18"/>
        <v>2</v>
      </c>
    </row>
    <row r="118" spans="15:16">
      <c r="O118">
        <f t="shared" si="17"/>
        <v>15</v>
      </c>
      <c r="P118">
        <f t="shared" si="18"/>
        <v>2</v>
      </c>
    </row>
    <row r="119" spans="15:16">
      <c r="O119">
        <f t="shared" si="17"/>
        <v>16</v>
      </c>
      <c r="P119">
        <f t="shared" si="18"/>
        <v>2</v>
      </c>
    </row>
    <row r="120" spans="15:16">
      <c r="O120">
        <f t="shared" si="17"/>
        <v>17</v>
      </c>
      <c r="P120">
        <f t="shared" si="18"/>
        <v>2</v>
      </c>
    </row>
    <row r="121" spans="15:16">
      <c r="O121">
        <f t="shared" si="17"/>
        <v>18</v>
      </c>
      <c r="P121">
        <f t="shared" si="18"/>
        <v>2</v>
      </c>
    </row>
    <row r="122" spans="15:16">
      <c r="O122">
        <f t="shared" si="17"/>
        <v>19</v>
      </c>
      <c r="P122">
        <f t="shared" si="18"/>
        <v>2</v>
      </c>
    </row>
    <row r="123" spans="15:16">
      <c r="O123">
        <f t="shared" si="17"/>
        <v>20</v>
      </c>
      <c r="P123">
        <f t="shared" si="18"/>
        <v>2</v>
      </c>
    </row>
    <row r="124" spans="15:16">
      <c r="O124">
        <f t="shared" si="17"/>
        <v>21</v>
      </c>
      <c r="P124">
        <f t="shared" si="18"/>
        <v>2</v>
      </c>
    </row>
    <row r="125" spans="15:16">
      <c r="O125">
        <f t="shared" si="17"/>
        <v>22</v>
      </c>
      <c r="P125">
        <f t="shared" si="18"/>
        <v>2</v>
      </c>
    </row>
    <row r="126" spans="15:16">
      <c r="O126">
        <f t="shared" si="17"/>
        <v>23</v>
      </c>
      <c r="P126">
        <f t="shared" si="18"/>
        <v>2</v>
      </c>
    </row>
    <row r="127" spans="15:16">
      <c r="O127">
        <f t="shared" si="17"/>
        <v>24</v>
      </c>
      <c r="P127">
        <f t="shared" si="18"/>
        <v>2</v>
      </c>
    </row>
    <row r="128" spans="15:16">
      <c r="O128">
        <f t="shared" si="17"/>
        <v>25</v>
      </c>
      <c r="P128">
        <f t="shared" si="18"/>
        <v>2</v>
      </c>
    </row>
    <row r="129" spans="15:16">
      <c r="O129">
        <f t="shared" si="17"/>
        <v>26</v>
      </c>
      <c r="P129">
        <f t="shared" si="18"/>
        <v>2</v>
      </c>
    </row>
    <row r="130" spans="15:16">
      <c r="O130">
        <f t="shared" si="17"/>
        <v>27</v>
      </c>
      <c r="P130">
        <f t="shared" si="18"/>
        <v>2</v>
      </c>
    </row>
    <row r="131" spans="15:16">
      <c r="O131">
        <f t="shared" si="17"/>
        <v>28</v>
      </c>
      <c r="P131">
        <f t="shared" si="18"/>
        <v>2</v>
      </c>
    </row>
    <row r="132" spans="15:16">
      <c r="O132">
        <f t="shared" ref="O132:O195" si="19">(IF(O131=$P$1,1,O131+1))</f>
        <v>29</v>
      </c>
      <c r="P132">
        <f t="shared" ref="P132:P195" si="20">IF(O132=1,P131+1,P131)</f>
        <v>2</v>
      </c>
    </row>
    <row r="133" spans="15:16">
      <c r="O133">
        <f t="shared" si="19"/>
        <v>30</v>
      </c>
      <c r="P133">
        <f t="shared" si="20"/>
        <v>2</v>
      </c>
    </row>
    <row r="134" spans="15:16">
      <c r="O134">
        <f t="shared" si="19"/>
        <v>31</v>
      </c>
      <c r="P134">
        <f t="shared" si="20"/>
        <v>2</v>
      </c>
    </row>
    <row r="135" spans="15:16">
      <c r="O135">
        <f t="shared" si="19"/>
        <v>32</v>
      </c>
      <c r="P135">
        <f t="shared" si="20"/>
        <v>2</v>
      </c>
    </row>
    <row r="136" spans="15:16">
      <c r="O136">
        <f t="shared" si="19"/>
        <v>33</v>
      </c>
      <c r="P136">
        <f t="shared" si="20"/>
        <v>2</v>
      </c>
    </row>
    <row r="137" spans="15:16">
      <c r="O137">
        <f t="shared" si="19"/>
        <v>34</v>
      </c>
      <c r="P137">
        <f t="shared" si="20"/>
        <v>2</v>
      </c>
    </row>
    <row r="138" spans="15:16">
      <c r="O138">
        <f t="shared" si="19"/>
        <v>35</v>
      </c>
      <c r="P138">
        <f t="shared" si="20"/>
        <v>2</v>
      </c>
    </row>
    <row r="139" spans="15:16">
      <c r="O139">
        <f t="shared" si="19"/>
        <v>36</v>
      </c>
      <c r="P139">
        <f t="shared" si="20"/>
        <v>2</v>
      </c>
    </row>
    <row r="140" spans="15:16">
      <c r="O140">
        <f t="shared" si="19"/>
        <v>37</v>
      </c>
      <c r="P140">
        <f t="shared" si="20"/>
        <v>2</v>
      </c>
    </row>
    <row r="141" spans="15:16">
      <c r="O141">
        <f t="shared" si="19"/>
        <v>38</v>
      </c>
      <c r="P141">
        <f t="shared" si="20"/>
        <v>2</v>
      </c>
    </row>
    <row r="142" spans="15:16">
      <c r="O142">
        <f t="shared" si="19"/>
        <v>39</v>
      </c>
      <c r="P142">
        <f t="shared" si="20"/>
        <v>2</v>
      </c>
    </row>
    <row r="143" spans="15:16">
      <c r="O143">
        <f t="shared" si="19"/>
        <v>40</v>
      </c>
      <c r="P143">
        <f t="shared" si="20"/>
        <v>2</v>
      </c>
    </row>
    <row r="144" spans="15:16">
      <c r="O144">
        <f t="shared" si="19"/>
        <v>41</v>
      </c>
      <c r="P144">
        <f t="shared" si="20"/>
        <v>2</v>
      </c>
    </row>
    <row r="145" spans="15:16">
      <c r="O145">
        <f t="shared" si="19"/>
        <v>42</v>
      </c>
      <c r="P145">
        <f t="shared" si="20"/>
        <v>2</v>
      </c>
    </row>
    <row r="146" spans="15:16">
      <c r="O146">
        <f t="shared" si="19"/>
        <v>43</v>
      </c>
      <c r="P146">
        <f t="shared" si="20"/>
        <v>2</v>
      </c>
    </row>
    <row r="147" spans="15:16">
      <c r="O147">
        <f t="shared" si="19"/>
        <v>44</v>
      </c>
      <c r="P147">
        <f t="shared" si="20"/>
        <v>2</v>
      </c>
    </row>
    <row r="148" spans="15:16">
      <c r="O148">
        <f t="shared" si="19"/>
        <v>45</v>
      </c>
      <c r="P148">
        <f t="shared" si="20"/>
        <v>2</v>
      </c>
    </row>
    <row r="149" spans="15:16">
      <c r="O149">
        <f t="shared" si="19"/>
        <v>46</v>
      </c>
      <c r="P149">
        <f t="shared" si="20"/>
        <v>2</v>
      </c>
    </row>
    <row r="150" spans="15:16">
      <c r="O150">
        <f t="shared" si="19"/>
        <v>47</v>
      </c>
      <c r="P150">
        <f t="shared" si="20"/>
        <v>2</v>
      </c>
    </row>
    <row r="151" spans="15:16">
      <c r="O151">
        <f t="shared" si="19"/>
        <v>48</v>
      </c>
      <c r="P151">
        <f t="shared" si="20"/>
        <v>2</v>
      </c>
    </row>
    <row r="152" spans="15:16">
      <c r="O152">
        <f t="shared" si="19"/>
        <v>49</v>
      </c>
      <c r="P152">
        <f t="shared" si="20"/>
        <v>2</v>
      </c>
    </row>
    <row r="153" spans="15:16">
      <c r="O153">
        <f t="shared" si="19"/>
        <v>50</v>
      </c>
      <c r="P153">
        <f t="shared" si="20"/>
        <v>2</v>
      </c>
    </row>
    <row r="154" spans="15:16">
      <c r="O154">
        <f t="shared" si="19"/>
        <v>51</v>
      </c>
      <c r="P154">
        <f t="shared" si="20"/>
        <v>2</v>
      </c>
    </row>
    <row r="155" spans="15:16">
      <c r="O155">
        <f t="shared" si="19"/>
        <v>52</v>
      </c>
      <c r="P155">
        <f t="shared" si="20"/>
        <v>2</v>
      </c>
    </row>
    <row r="156" spans="15:16">
      <c r="O156">
        <f t="shared" si="19"/>
        <v>53</v>
      </c>
      <c r="P156">
        <f t="shared" si="20"/>
        <v>2</v>
      </c>
    </row>
    <row r="157" spans="15:16">
      <c r="O157">
        <f t="shared" si="19"/>
        <v>54</v>
      </c>
      <c r="P157">
        <f t="shared" si="20"/>
        <v>2</v>
      </c>
    </row>
    <row r="158" spans="15:16">
      <c r="O158">
        <f t="shared" si="19"/>
        <v>55</v>
      </c>
      <c r="P158">
        <f t="shared" si="20"/>
        <v>2</v>
      </c>
    </row>
    <row r="159" spans="15:16">
      <c r="O159">
        <f t="shared" si="19"/>
        <v>56</v>
      </c>
      <c r="P159">
        <f t="shared" si="20"/>
        <v>2</v>
      </c>
    </row>
    <row r="160" spans="15:16">
      <c r="O160">
        <f t="shared" si="19"/>
        <v>57</v>
      </c>
      <c r="P160">
        <f t="shared" si="20"/>
        <v>2</v>
      </c>
    </row>
    <row r="161" spans="15:16">
      <c r="O161">
        <f t="shared" si="19"/>
        <v>58</v>
      </c>
      <c r="P161">
        <f t="shared" si="20"/>
        <v>2</v>
      </c>
    </row>
    <row r="162" spans="15:16">
      <c r="O162">
        <f t="shared" si="19"/>
        <v>59</v>
      </c>
      <c r="P162">
        <f t="shared" si="20"/>
        <v>2</v>
      </c>
    </row>
    <row r="163" spans="15:16">
      <c r="O163">
        <f t="shared" si="19"/>
        <v>60</v>
      </c>
      <c r="P163">
        <f t="shared" si="20"/>
        <v>2</v>
      </c>
    </row>
    <row r="164" spans="15:16">
      <c r="O164">
        <f t="shared" si="19"/>
        <v>61</v>
      </c>
      <c r="P164">
        <f t="shared" si="20"/>
        <v>2</v>
      </c>
    </row>
    <row r="165" spans="15:16">
      <c r="O165">
        <f t="shared" si="19"/>
        <v>62</v>
      </c>
      <c r="P165">
        <f t="shared" si="20"/>
        <v>2</v>
      </c>
    </row>
    <row r="166" spans="15:16">
      <c r="O166">
        <f t="shared" si="19"/>
        <v>63</v>
      </c>
      <c r="P166">
        <f t="shared" si="20"/>
        <v>2</v>
      </c>
    </row>
    <row r="167" spans="15:16">
      <c r="O167">
        <f t="shared" si="19"/>
        <v>64</v>
      </c>
      <c r="P167">
        <f t="shared" si="20"/>
        <v>2</v>
      </c>
    </row>
    <row r="168" spans="15:16">
      <c r="O168">
        <f t="shared" si="19"/>
        <v>65</v>
      </c>
      <c r="P168">
        <f t="shared" si="20"/>
        <v>2</v>
      </c>
    </row>
    <row r="169" spans="15:16">
      <c r="O169">
        <f t="shared" si="19"/>
        <v>66</v>
      </c>
      <c r="P169">
        <f t="shared" si="20"/>
        <v>2</v>
      </c>
    </row>
    <row r="170" spans="15:16">
      <c r="O170">
        <f t="shared" si="19"/>
        <v>67</v>
      </c>
      <c r="P170">
        <f t="shared" si="20"/>
        <v>2</v>
      </c>
    </row>
    <row r="171" spans="15:16">
      <c r="O171">
        <f t="shared" si="19"/>
        <v>68</v>
      </c>
      <c r="P171">
        <f t="shared" si="20"/>
        <v>2</v>
      </c>
    </row>
    <row r="172" spans="15:16">
      <c r="O172">
        <f t="shared" si="19"/>
        <v>69</v>
      </c>
      <c r="P172">
        <f t="shared" si="20"/>
        <v>2</v>
      </c>
    </row>
    <row r="173" spans="15:16">
      <c r="O173">
        <f t="shared" si="19"/>
        <v>70</v>
      </c>
      <c r="P173">
        <f t="shared" si="20"/>
        <v>2</v>
      </c>
    </row>
    <row r="174" spans="15:16">
      <c r="O174">
        <f t="shared" si="19"/>
        <v>71</v>
      </c>
      <c r="P174">
        <f t="shared" si="20"/>
        <v>2</v>
      </c>
    </row>
    <row r="175" spans="15:16">
      <c r="O175">
        <f t="shared" si="19"/>
        <v>72</v>
      </c>
      <c r="P175">
        <f t="shared" si="20"/>
        <v>2</v>
      </c>
    </row>
    <row r="176" spans="15:16">
      <c r="O176">
        <f t="shared" si="19"/>
        <v>73</v>
      </c>
      <c r="P176">
        <f t="shared" si="20"/>
        <v>2</v>
      </c>
    </row>
    <row r="177" spans="15:16">
      <c r="O177">
        <f t="shared" si="19"/>
        <v>74</v>
      </c>
      <c r="P177">
        <f t="shared" si="20"/>
        <v>2</v>
      </c>
    </row>
    <row r="178" spans="15:16">
      <c r="O178">
        <f t="shared" si="19"/>
        <v>75</v>
      </c>
      <c r="P178">
        <f t="shared" si="20"/>
        <v>2</v>
      </c>
    </row>
    <row r="179" spans="15:16">
      <c r="O179">
        <f t="shared" si="19"/>
        <v>76</v>
      </c>
      <c r="P179">
        <f t="shared" si="20"/>
        <v>2</v>
      </c>
    </row>
    <row r="180" spans="15:16">
      <c r="O180">
        <f t="shared" si="19"/>
        <v>77</v>
      </c>
      <c r="P180">
        <f t="shared" si="20"/>
        <v>2</v>
      </c>
    </row>
    <row r="181" spans="15:16">
      <c r="O181">
        <f t="shared" si="19"/>
        <v>78</v>
      </c>
      <c r="P181">
        <f t="shared" si="20"/>
        <v>2</v>
      </c>
    </row>
    <row r="182" spans="15:16">
      <c r="O182">
        <f t="shared" si="19"/>
        <v>79</v>
      </c>
      <c r="P182">
        <f t="shared" si="20"/>
        <v>2</v>
      </c>
    </row>
    <row r="183" spans="15:16">
      <c r="O183">
        <f t="shared" si="19"/>
        <v>80</v>
      </c>
      <c r="P183">
        <f t="shared" si="20"/>
        <v>2</v>
      </c>
    </row>
    <row r="184" spans="15:16">
      <c r="O184">
        <f t="shared" si="19"/>
        <v>81</v>
      </c>
      <c r="P184">
        <f t="shared" si="20"/>
        <v>2</v>
      </c>
    </row>
    <row r="185" spans="15:16">
      <c r="O185">
        <f t="shared" si="19"/>
        <v>82</v>
      </c>
      <c r="P185">
        <f t="shared" si="20"/>
        <v>2</v>
      </c>
    </row>
    <row r="186" spans="15:16">
      <c r="O186">
        <f t="shared" si="19"/>
        <v>83</v>
      </c>
      <c r="P186">
        <f t="shared" si="20"/>
        <v>2</v>
      </c>
    </row>
    <row r="187" spans="15:16">
      <c r="O187">
        <f t="shared" si="19"/>
        <v>84</v>
      </c>
      <c r="P187">
        <f t="shared" si="20"/>
        <v>2</v>
      </c>
    </row>
    <row r="188" spans="15:16">
      <c r="O188">
        <f t="shared" si="19"/>
        <v>85</v>
      </c>
      <c r="P188">
        <f t="shared" si="20"/>
        <v>2</v>
      </c>
    </row>
    <row r="189" spans="15:16">
      <c r="O189">
        <f t="shared" si="19"/>
        <v>86</v>
      </c>
      <c r="P189">
        <f t="shared" si="20"/>
        <v>2</v>
      </c>
    </row>
    <row r="190" spans="15:16">
      <c r="O190">
        <f t="shared" si="19"/>
        <v>87</v>
      </c>
      <c r="P190">
        <f t="shared" si="20"/>
        <v>2</v>
      </c>
    </row>
    <row r="191" spans="15:16">
      <c r="O191">
        <f t="shared" si="19"/>
        <v>88</v>
      </c>
      <c r="P191">
        <f t="shared" si="20"/>
        <v>2</v>
      </c>
    </row>
    <row r="192" spans="15:16">
      <c r="O192">
        <f t="shared" si="19"/>
        <v>89</v>
      </c>
      <c r="P192">
        <f t="shared" si="20"/>
        <v>2</v>
      </c>
    </row>
    <row r="193" spans="15:26">
      <c r="O193">
        <f t="shared" si="19"/>
        <v>90</v>
      </c>
      <c r="P193">
        <f t="shared" si="20"/>
        <v>2</v>
      </c>
    </row>
    <row r="194" spans="15:26">
      <c r="O194">
        <f t="shared" si="19"/>
        <v>91</v>
      </c>
      <c r="P194">
        <f t="shared" si="20"/>
        <v>2</v>
      </c>
    </row>
    <row r="195" spans="15:26">
      <c r="O195">
        <f t="shared" si="19"/>
        <v>92</v>
      </c>
      <c r="P195">
        <f t="shared" si="20"/>
        <v>2</v>
      </c>
    </row>
    <row r="196" spans="15:26">
      <c r="O196">
        <f t="shared" ref="O196:O259" si="21">(IF(O195=$P$1,1,O195+1))</f>
        <v>93</v>
      </c>
      <c r="P196">
        <f t="shared" ref="P196:P259" si="22">IF(O196=1,P195+1,P195)</f>
        <v>2</v>
      </c>
    </row>
    <row r="197" spans="15:26">
      <c r="O197">
        <f t="shared" si="21"/>
        <v>94</v>
      </c>
      <c r="P197">
        <f t="shared" si="22"/>
        <v>2</v>
      </c>
    </row>
    <row r="198" spans="15:26">
      <c r="O198">
        <f t="shared" si="21"/>
        <v>95</v>
      </c>
      <c r="P198">
        <f t="shared" si="22"/>
        <v>2</v>
      </c>
    </row>
    <row r="199" spans="15:26">
      <c r="O199">
        <f t="shared" si="21"/>
        <v>96</v>
      </c>
      <c r="P199">
        <f t="shared" si="22"/>
        <v>2</v>
      </c>
    </row>
    <row r="200" spans="15:26">
      <c r="O200">
        <f t="shared" si="21"/>
        <v>97</v>
      </c>
      <c r="P200">
        <f t="shared" si="22"/>
        <v>2</v>
      </c>
    </row>
    <row r="201" spans="15:26">
      <c r="O201">
        <f t="shared" si="21"/>
        <v>98</v>
      </c>
      <c r="P201">
        <f t="shared" si="22"/>
        <v>2</v>
      </c>
    </row>
    <row r="202" spans="15:26">
      <c r="O202">
        <f t="shared" si="21"/>
        <v>99</v>
      </c>
      <c r="P202">
        <f t="shared" si="22"/>
        <v>2</v>
      </c>
    </row>
    <row r="203" spans="15:26">
      <c r="O203">
        <f t="shared" si="21"/>
        <v>100</v>
      </c>
      <c r="P203">
        <f t="shared" si="22"/>
        <v>2</v>
      </c>
    </row>
    <row r="204" spans="15:26">
      <c r="O204">
        <f t="shared" si="21"/>
        <v>101</v>
      </c>
      <c r="P204">
        <f t="shared" si="22"/>
        <v>2</v>
      </c>
    </row>
    <row r="205" spans="15:26">
      <c r="O205">
        <f t="shared" si="21"/>
        <v>1</v>
      </c>
      <c r="P205">
        <f t="shared" si="22"/>
        <v>3</v>
      </c>
    </row>
    <row r="206" spans="15:26">
      <c r="O206">
        <f t="shared" si="21"/>
        <v>2</v>
      </c>
      <c r="P206">
        <f t="shared" si="22"/>
        <v>3</v>
      </c>
      <c r="Q206">
        <f>-STDEV('Base case'!B205:B305)</f>
        <v>-0.14771884583957404</v>
      </c>
      <c r="R206">
        <f>-STDEV('Base case'!C205:C305)</f>
        <v>-0.28449340236755566</v>
      </c>
      <c r="S206">
        <f>-STDEV('Base case'!D205:D305)</f>
        <v>-0.25506783614351763</v>
      </c>
      <c r="T206">
        <f>-STDEV('Base case'!E205:E305)</f>
        <v>-0.12569088613042143</v>
      </c>
      <c r="U206">
        <f>-STDEV('Base case'!F205:F305)</f>
        <v>-0.36489155363065051</v>
      </c>
      <c r="V206">
        <f>-STDEV('Base case'!G205:G305)</f>
        <v>-0.23024948279251192</v>
      </c>
      <c r="W206">
        <f>-STDEV('Base case'!H205:H305)</f>
        <v>-0.58405832700671312</v>
      </c>
      <c r="X206">
        <f>-STDEV('Base case'!I205:I305)</f>
        <v>-0.95272752679465611</v>
      </c>
      <c r="Y206">
        <f>-STDEV('Base case'!J205:J305)</f>
        <v>-0.82252212052073836</v>
      </c>
      <c r="Z206">
        <f>-STDEV('Base case'!K205:K305)</f>
        <v>-0.8881486819562745</v>
      </c>
    </row>
    <row r="207" spans="15:26">
      <c r="O207">
        <f t="shared" si="21"/>
        <v>3</v>
      </c>
      <c r="P207">
        <f t="shared" si="22"/>
        <v>3</v>
      </c>
    </row>
    <row r="208" spans="15:26">
      <c r="O208">
        <f t="shared" si="21"/>
        <v>4</v>
      </c>
      <c r="P208">
        <f t="shared" si="22"/>
        <v>3</v>
      </c>
    </row>
    <row r="209" spans="15:16">
      <c r="O209">
        <f t="shared" si="21"/>
        <v>5</v>
      </c>
      <c r="P209">
        <f t="shared" si="22"/>
        <v>3</v>
      </c>
    </row>
    <row r="210" spans="15:16">
      <c r="O210">
        <f t="shared" si="21"/>
        <v>6</v>
      </c>
      <c r="P210">
        <f t="shared" si="22"/>
        <v>3</v>
      </c>
    </row>
    <row r="211" spans="15:16">
      <c r="O211">
        <f t="shared" si="21"/>
        <v>7</v>
      </c>
      <c r="P211">
        <f t="shared" si="22"/>
        <v>3</v>
      </c>
    </row>
    <row r="212" spans="15:16">
      <c r="O212">
        <f t="shared" si="21"/>
        <v>8</v>
      </c>
      <c r="P212">
        <f t="shared" si="22"/>
        <v>3</v>
      </c>
    </row>
    <row r="213" spans="15:16">
      <c r="O213">
        <f t="shared" si="21"/>
        <v>9</v>
      </c>
      <c r="P213">
        <f t="shared" si="22"/>
        <v>3</v>
      </c>
    </row>
    <row r="214" spans="15:16">
      <c r="O214">
        <f t="shared" si="21"/>
        <v>10</v>
      </c>
      <c r="P214">
        <f t="shared" si="22"/>
        <v>3</v>
      </c>
    </row>
    <row r="215" spans="15:16">
      <c r="O215">
        <f t="shared" si="21"/>
        <v>11</v>
      </c>
      <c r="P215">
        <f t="shared" si="22"/>
        <v>3</v>
      </c>
    </row>
    <row r="216" spans="15:16">
      <c r="O216">
        <f t="shared" si="21"/>
        <v>12</v>
      </c>
      <c r="P216">
        <f t="shared" si="22"/>
        <v>3</v>
      </c>
    </row>
    <row r="217" spans="15:16">
      <c r="O217">
        <f t="shared" si="21"/>
        <v>13</v>
      </c>
      <c r="P217">
        <f t="shared" si="22"/>
        <v>3</v>
      </c>
    </row>
    <row r="218" spans="15:16">
      <c r="O218">
        <f t="shared" si="21"/>
        <v>14</v>
      </c>
      <c r="P218">
        <f t="shared" si="22"/>
        <v>3</v>
      </c>
    </row>
    <row r="219" spans="15:16">
      <c r="O219">
        <f t="shared" si="21"/>
        <v>15</v>
      </c>
      <c r="P219">
        <f t="shared" si="22"/>
        <v>3</v>
      </c>
    </row>
    <row r="220" spans="15:16">
      <c r="O220">
        <f t="shared" si="21"/>
        <v>16</v>
      </c>
      <c r="P220">
        <f t="shared" si="22"/>
        <v>3</v>
      </c>
    </row>
    <row r="221" spans="15:16">
      <c r="O221">
        <f t="shared" si="21"/>
        <v>17</v>
      </c>
      <c r="P221">
        <f t="shared" si="22"/>
        <v>3</v>
      </c>
    </row>
    <row r="222" spans="15:16">
      <c r="O222">
        <f t="shared" si="21"/>
        <v>18</v>
      </c>
      <c r="P222">
        <f t="shared" si="22"/>
        <v>3</v>
      </c>
    </row>
    <row r="223" spans="15:16">
      <c r="O223">
        <f t="shared" si="21"/>
        <v>19</v>
      </c>
      <c r="P223">
        <f t="shared" si="22"/>
        <v>3</v>
      </c>
    </row>
    <row r="224" spans="15:16">
      <c r="O224">
        <f t="shared" si="21"/>
        <v>20</v>
      </c>
      <c r="P224">
        <f t="shared" si="22"/>
        <v>3</v>
      </c>
    </row>
    <row r="225" spans="15:16">
      <c r="O225">
        <f t="shared" si="21"/>
        <v>21</v>
      </c>
      <c r="P225">
        <f t="shared" si="22"/>
        <v>3</v>
      </c>
    </row>
    <row r="226" spans="15:16">
      <c r="O226">
        <f t="shared" si="21"/>
        <v>22</v>
      </c>
      <c r="P226">
        <f t="shared" si="22"/>
        <v>3</v>
      </c>
    </row>
    <row r="227" spans="15:16">
      <c r="O227">
        <f t="shared" si="21"/>
        <v>23</v>
      </c>
      <c r="P227">
        <f t="shared" si="22"/>
        <v>3</v>
      </c>
    </row>
    <row r="228" spans="15:16">
      <c r="O228">
        <f t="shared" si="21"/>
        <v>24</v>
      </c>
      <c r="P228">
        <f t="shared" si="22"/>
        <v>3</v>
      </c>
    </row>
    <row r="229" spans="15:16">
      <c r="O229">
        <f t="shared" si="21"/>
        <v>25</v>
      </c>
      <c r="P229">
        <f t="shared" si="22"/>
        <v>3</v>
      </c>
    </row>
    <row r="230" spans="15:16">
      <c r="O230">
        <f t="shared" si="21"/>
        <v>26</v>
      </c>
      <c r="P230">
        <f t="shared" si="22"/>
        <v>3</v>
      </c>
    </row>
    <row r="231" spans="15:16">
      <c r="O231">
        <f t="shared" si="21"/>
        <v>27</v>
      </c>
      <c r="P231">
        <f t="shared" si="22"/>
        <v>3</v>
      </c>
    </row>
    <row r="232" spans="15:16">
      <c r="O232">
        <f t="shared" si="21"/>
        <v>28</v>
      </c>
      <c r="P232">
        <f t="shared" si="22"/>
        <v>3</v>
      </c>
    </row>
    <row r="233" spans="15:16">
      <c r="O233">
        <f t="shared" si="21"/>
        <v>29</v>
      </c>
      <c r="P233">
        <f t="shared" si="22"/>
        <v>3</v>
      </c>
    </row>
    <row r="234" spans="15:16">
      <c r="O234">
        <f t="shared" si="21"/>
        <v>30</v>
      </c>
      <c r="P234">
        <f t="shared" si="22"/>
        <v>3</v>
      </c>
    </row>
    <row r="235" spans="15:16">
      <c r="O235">
        <f t="shared" si="21"/>
        <v>31</v>
      </c>
      <c r="P235">
        <f t="shared" si="22"/>
        <v>3</v>
      </c>
    </row>
    <row r="236" spans="15:16">
      <c r="O236">
        <f t="shared" si="21"/>
        <v>32</v>
      </c>
      <c r="P236">
        <f t="shared" si="22"/>
        <v>3</v>
      </c>
    </row>
    <row r="237" spans="15:16">
      <c r="O237">
        <f t="shared" si="21"/>
        <v>33</v>
      </c>
      <c r="P237">
        <f t="shared" si="22"/>
        <v>3</v>
      </c>
    </row>
    <row r="238" spans="15:16">
      <c r="O238">
        <f t="shared" si="21"/>
        <v>34</v>
      </c>
      <c r="P238">
        <f t="shared" si="22"/>
        <v>3</v>
      </c>
    </row>
    <row r="239" spans="15:16">
      <c r="O239">
        <f t="shared" si="21"/>
        <v>35</v>
      </c>
      <c r="P239">
        <f t="shared" si="22"/>
        <v>3</v>
      </c>
    </row>
    <row r="240" spans="15:16">
      <c r="O240">
        <f t="shared" si="21"/>
        <v>36</v>
      </c>
      <c r="P240">
        <f t="shared" si="22"/>
        <v>3</v>
      </c>
    </row>
    <row r="241" spans="15:16">
      <c r="O241">
        <f t="shared" si="21"/>
        <v>37</v>
      </c>
      <c r="P241">
        <f t="shared" si="22"/>
        <v>3</v>
      </c>
    </row>
    <row r="242" spans="15:16">
      <c r="O242">
        <f t="shared" si="21"/>
        <v>38</v>
      </c>
      <c r="P242">
        <f t="shared" si="22"/>
        <v>3</v>
      </c>
    </row>
    <row r="243" spans="15:16">
      <c r="O243">
        <f t="shared" si="21"/>
        <v>39</v>
      </c>
      <c r="P243">
        <f t="shared" si="22"/>
        <v>3</v>
      </c>
    </row>
    <row r="244" spans="15:16">
      <c r="O244">
        <f t="shared" si="21"/>
        <v>40</v>
      </c>
      <c r="P244">
        <f t="shared" si="22"/>
        <v>3</v>
      </c>
    </row>
    <row r="245" spans="15:16">
      <c r="O245">
        <f t="shared" si="21"/>
        <v>41</v>
      </c>
      <c r="P245">
        <f t="shared" si="22"/>
        <v>3</v>
      </c>
    </row>
    <row r="246" spans="15:16">
      <c r="O246">
        <f t="shared" si="21"/>
        <v>42</v>
      </c>
      <c r="P246">
        <f t="shared" si="22"/>
        <v>3</v>
      </c>
    </row>
    <row r="247" spans="15:16">
      <c r="O247">
        <f t="shared" si="21"/>
        <v>43</v>
      </c>
      <c r="P247">
        <f t="shared" si="22"/>
        <v>3</v>
      </c>
    </row>
    <row r="248" spans="15:16">
      <c r="O248">
        <f t="shared" si="21"/>
        <v>44</v>
      </c>
      <c r="P248">
        <f t="shared" si="22"/>
        <v>3</v>
      </c>
    </row>
    <row r="249" spans="15:16">
      <c r="O249">
        <f t="shared" si="21"/>
        <v>45</v>
      </c>
      <c r="P249">
        <f t="shared" si="22"/>
        <v>3</v>
      </c>
    </row>
    <row r="250" spans="15:16">
      <c r="O250">
        <f t="shared" si="21"/>
        <v>46</v>
      </c>
      <c r="P250">
        <f t="shared" si="22"/>
        <v>3</v>
      </c>
    </row>
    <row r="251" spans="15:16">
      <c r="O251">
        <f t="shared" si="21"/>
        <v>47</v>
      </c>
      <c r="P251">
        <f t="shared" si="22"/>
        <v>3</v>
      </c>
    </row>
    <row r="252" spans="15:16">
      <c r="O252">
        <f t="shared" si="21"/>
        <v>48</v>
      </c>
      <c r="P252">
        <f t="shared" si="22"/>
        <v>3</v>
      </c>
    </row>
    <row r="253" spans="15:16">
      <c r="O253">
        <f t="shared" si="21"/>
        <v>49</v>
      </c>
      <c r="P253">
        <f t="shared" si="22"/>
        <v>3</v>
      </c>
    </row>
    <row r="254" spans="15:16">
      <c r="O254">
        <f t="shared" si="21"/>
        <v>50</v>
      </c>
      <c r="P254">
        <f t="shared" si="22"/>
        <v>3</v>
      </c>
    </row>
    <row r="255" spans="15:16">
      <c r="O255">
        <f t="shared" si="21"/>
        <v>51</v>
      </c>
      <c r="P255">
        <f t="shared" si="22"/>
        <v>3</v>
      </c>
    </row>
    <row r="256" spans="15:16">
      <c r="O256">
        <f t="shared" si="21"/>
        <v>52</v>
      </c>
      <c r="P256">
        <f t="shared" si="22"/>
        <v>3</v>
      </c>
    </row>
    <row r="257" spans="15:16">
      <c r="O257">
        <f t="shared" si="21"/>
        <v>53</v>
      </c>
      <c r="P257">
        <f t="shared" si="22"/>
        <v>3</v>
      </c>
    </row>
    <row r="258" spans="15:16">
      <c r="O258">
        <f t="shared" si="21"/>
        <v>54</v>
      </c>
      <c r="P258">
        <f t="shared" si="22"/>
        <v>3</v>
      </c>
    </row>
    <row r="259" spans="15:16">
      <c r="O259">
        <f t="shared" si="21"/>
        <v>55</v>
      </c>
      <c r="P259">
        <f t="shared" si="22"/>
        <v>3</v>
      </c>
    </row>
    <row r="260" spans="15:16">
      <c r="O260">
        <f t="shared" ref="O260:O323" si="23">(IF(O259=$P$1,1,O259+1))</f>
        <v>56</v>
      </c>
      <c r="P260">
        <f t="shared" ref="P260:P323" si="24">IF(O260=1,P259+1,P259)</f>
        <v>3</v>
      </c>
    </row>
    <row r="261" spans="15:16">
      <c r="O261">
        <f t="shared" si="23"/>
        <v>57</v>
      </c>
      <c r="P261">
        <f t="shared" si="24"/>
        <v>3</v>
      </c>
    </row>
    <row r="262" spans="15:16">
      <c r="O262">
        <f t="shared" si="23"/>
        <v>58</v>
      </c>
      <c r="P262">
        <f t="shared" si="24"/>
        <v>3</v>
      </c>
    </row>
    <row r="263" spans="15:16">
      <c r="O263">
        <f t="shared" si="23"/>
        <v>59</v>
      </c>
      <c r="P263">
        <f t="shared" si="24"/>
        <v>3</v>
      </c>
    </row>
    <row r="264" spans="15:16">
      <c r="O264">
        <f t="shared" si="23"/>
        <v>60</v>
      </c>
      <c r="P264">
        <f t="shared" si="24"/>
        <v>3</v>
      </c>
    </row>
    <row r="265" spans="15:16">
      <c r="O265">
        <f t="shared" si="23"/>
        <v>61</v>
      </c>
      <c r="P265">
        <f t="shared" si="24"/>
        <v>3</v>
      </c>
    </row>
    <row r="266" spans="15:16">
      <c r="O266">
        <f t="shared" si="23"/>
        <v>62</v>
      </c>
      <c r="P266">
        <f t="shared" si="24"/>
        <v>3</v>
      </c>
    </row>
    <row r="267" spans="15:16">
      <c r="O267">
        <f t="shared" si="23"/>
        <v>63</v>
      </c>
      <c r="P267">
        <f t="shared" si="24"/>
        <v>3</v>
      </c>
    </row>
    <row r="268" spans="15:16">
      <c r="O268">
        <f t="shared" si="23"/>
        <v>64</v>
      </c>
      <c r="P268">
        <f t="shared" si="24"/>
        <v>3</v>
      </c>
    </row>
    <row r="269" spans="15:16">
      <c r="O269">
        <f t="shared" si="23"/>
        <v>65</v>
      </c>
      <c r="P269">
        <f t="shared" si="24"/>
        <v>3</v>
      </c>
    </row>
    <row r="270" spans="15:16">
      <c r="O270">
        <f t="shared" si="23"/>
        <v>66</v>
      </c>
      <c r="P270">
        <f t="shared" si="24"/>
        <v>3</v>
      </c>
    </row>
    <row r="271" spans="15:16">
      <c r="O271">
        <f t="shared" si="23"/>
        <v>67</v>
      </c>
      <c r="P271">
        <f t="shared" si="24"/>
        <v>3</v>
      </c>
    </row>
    <row r="272" spans="15:16">
      <c r="O272">
        <f t="shared" si="23"/>
        <v>68</v>
      </c>
      <c r="P272">
        <f t="shared" si="24"/>
        <v>3</v>
      </c>
    </row>
    <row r="273" spans="15:16">
      <c r="O273">
        <f t="shared" si="23"/>
        <v>69</v>
      </c>
      <c r="P273">
        <f t="shared" si="24"/>
        <v>3</v>
      </c>
    </row>
    <row r="274" spans="15:16">
      <c r="O274">
        <f t="shared" si="23"/>
        <v>70</v>
      </c>
      <c r="P274">
        <f t="shared" si="24"/>
        <v>3</v>
      </c>
    </row>
    <row r="275" spans="15:16">
      <c r="O275">
        <f t="shared" si="23"/>
        <v>71</v>
      </c>
      <c r="P275">
        <f t="shared" si="24"/>
        <v>3</v>
      </c>
    </row>
    <row r="276" spans="15:16">
      <c r="O276">
        <f t="shared" si="23"/>
        <v>72</v>
      </c>
      <c r="P276">
        <f t="shared" si="24"/>
        <v>3</v>
      </c>
    </row>
    <row r="277" spans="15:16">
      <c r="O277">
        <f t="shared" si="23"/>
        <v>73</v>
      </c>
      <c r="P277">
        <f t="shared" si="24"/>
        <v>3</v>
      </c>
    </row>
    <row r="278" spans="15:16">
      <c r="O278">
        <f t="shared" si="23"/>
        <v>74</v>
      </c>
      <c r="P278">
        <f t="shared" si="24"/>
        <v>3</v>
      </c>
    </row>
    <row r="279" spans="15:16">
      <c r="O279">
        <f t="shared" si="23"/>
        <v>75</v>
      </c>
      <c r="P279">
        <f t="shared" si="24"/>
        <v>3</v>
      </c>
    </row>
    <row r="280" spans="15:16">
      <c r="O280">
        <f t="shared" si="23"/>
        <v>76</v>
      </c>
      <c r="P280">
        <f t="shared" si="24"/>
        <v>3</v>
      </c>
    </row>
    <row r="281" spans="15:16">
      <c r="O281">
        <f t="shared" si="23"/>
        <v>77</v>
      </c>
      <c r="P281">
        <f t="shared" si="24"/>
        <v>3</v>
      </c>
    </row>
    <row r="282" spans="15:16">
      <c r="O282">
        <f t="shared" si="23"/>
        <v>78</v>
      </c>
      <c r="P282">
        <f t="shared" si="24"/>
        <v>3</v>
      </c>
    </row>
    <row r="283" spans="15:16">
      <c r="O283">
        <f t="shared" si="23"/>
        <v>79</v>
      </c>
      <c r="P283">
        <f t="shared" si="24"/>
        <v>3</v>
      </c>
    </row>
    <row r="284" spans="15:16">
      <c r="O284">
        <f t="shared" si="23"/>
        <v>80</v>
      </c>
      <c r="P284">
        <f t="shared" si="24"/>
        <v>3</v>
      </c>
    </row>
    <row r="285" spans="15:16">
      <c r="O285">
        <f t="shared" si="23"/>
        <v>81</v>
      </c>
      <c r="P285">
        <f t="shared" si="24"/>
        <v>3</v>
      </c>
    </row>
    <row r="286" spans="15:16">
      <c r="O286">
        <f t="shared" si="23"/>
        <v>82</v>
      </c>
      <c r="P286">
        <f t="shared" si="24"/>
        <v>3</v>
      </c>
    </row>
    <row r="287" spans="15:16">
      <c r="O287">
        <f t="shared" si="23"/>
        <v>83</v>
      </c>
      <c r="P287">
        <f t="shared" si="24"/>
        <v>3</v>
      </c>
    </row>
    <row r="288" spans="15:16">
      <c r="O288">
        <f t="shared" si="23"/>
        <v>84</v>
      </c>
      <c r="P288">
        <f t="shared" si="24"/>
        <v>3</v>
      </c>
    </row>
    <row r="289" spans="15:16">
      <c r="O289">
        <f t="shared" si="23"/>
        <v>85</v>
      </c>
      <c r="P289">
        <f t="shared" si="24"/>
        <v>3</v>
      </c>
    </row>
    <row r="290" spans="15:16">
      <c r="O290">
        <f t="shared" si="23"/>
        <v>86</v>
      </c>
      <c r="P290">
        <f t="shared" si="24"/>
        <v>3</v>
      </c>
    </row>
    <row r="291" spans="15:16">
      <c r="O291">
        <f t="shared" si="23"/>
        <v>87</v>
      </c>
      <c r="P291">
        <f t="shared" si="24"/>
        <v>3</v>
      </c>
    </row>
    <row r="292" spans="15:16">
      <c r="O292">
        <f t="shared" si="23"/>
        <v>88</v>
      </c>
      <c r="P292">
        <f t="shared" si="24"/>
        <v>3</v>
      </c>
    </row>
    <row r="293" spans="15:16">
      <c r="O293">
        <f t="shared" si="23"/>
        <v>89</v>
      </c>
      <c r="P293">
        <f t="shared" si="24"/>
        <v>3</v>
      </c>
    </row>
    <row r="294" spans="15:16">
      <c r="O294">
        <f t="shared" si="23"/>
        <v>90</v>
      </c>
      <c r="P294">
        <f t="shared" si="24"/>
        <v>3</v>
      </c>
    </row>
    <row r="295" spans="15:16">
      <c r="O295">
        <f t="shared" si="23"/>
        <v>91</v>
      </c>
      <c r="P295">
        <f t="shared" si="24"/>
        <v>3</v>
      </c>
    </row>
    <row r="296" spans="15:16">
      <c r="O296">
        <f t="shared" si="23"/>
        <v>92</v>
      </c>
      <c r="P296">
        <f t="shared" si="24"/>
        <v>3</v>
      </c>
    </row>
    <row r="297" spans="15:16">
      <c r="O297">
        <f t="shared" si="23"/>
        <v>93</v>
      </c>
      <c r="P297">
        <f t="shared" si="24"/>
        <v>3</v>
      </c>
    </row>
    <row r="298" spans="15:16">
      <c r="O298">
        <f t="shared" si="23"/>
        <v>94</v>
      </c>
      <c r="P298">
        <f t="shared" si="24"/>
        <v>3</v>
      </c>
    </row>
    <row r="299" spans="15:16">
      <c r="O299">
        <f t="shared" si="23"/>
        <v>95</v>
      </c>
      <c r="P299">
        <f t="shared" si="24"/>
        <v>3</v>
      </c>
    </row>
    <row r="300" spans="15:16">
      <c r="O300">
        <f t="shared" si="23"/>
        <v>96</v>
      </c>
      <c r="P300">
        <f t="shared" si="24"/>
        <v>3</v>
      </c>
    </row>
    <row r="301" spans="15:16">
      <c r="O301">
        <f t="shared" si="23"/>
        <v>97</v>
      </c>
      <c r="P301">
        <f t="shared" si="24"/>
        <v>3</v>
      </c>
    </row>
    <row r="302" spans="15:16">
      <c r="O302">
        <f t="shared" si="23"/>
        <v>98</v>
      </c>
      <c r="P302">
        <f t="shared" si="24"/>
        <v>3</v>
      </c>
    </row>
    <row r="303" spans="15:16">
      <c r="O303">
        <f t="shared" si="23"/>
        <v>99</v>
      </c>
      <c r="P303">
        <f t="shared" si="24"/>
        <v>3</v>
      </c>
    </row>
    <row r="304" spans="15:16">
      <c r="O304">
        <f t="shared" si="23"/>
        <v>100</v>
      </c>
      <c r="P304">
        <f t="shared" si="24"/>
        <v>3</v>
      </c>
    </row>
    <row r="305" spans="15:26">
      <c r="O305">
        <f t="shared" si="23"/>
        <v>101</v>
      </c>
      <c r="P305">
        <f t="shared" si="24"/>
        <v>3</v>
      </c>
    </row>
    <row r="306" spans="15:26">
      <c r="O306">
        <f t="shared" si="23"/>
        <v>1</v>
      </c>
      <c r="P306">
        <f t="shared" si="24"/>
        <v>4</v>
      </c>
    </row>
    <row r="307" spans="15:26">
      <c r="O307">
        <f t="shared" si="23"/>
        <v>2</v>
      </c>
      <c r="P307">
        <f t="shared" si="24"/>
        <v>4</v>
      </c>
      <c r="Q307">
        <f>-STDEV('Base case'!B306:B406)</f>
        <v>-0.10847359518343987</v>
      </c>
      <c r="R307">
        <f>-STDEV('Base case'!C306:C406)</f>
        <v>-0.12932683426518476</v>
      </c>
      <c r="S307">
        <f>-STDEV('Base case'!D306:D406)</f>
        <v>-0.11261941197769616</v>
      </c>
      <c r="T307">
        <f>-STDEV('Base case'!E306:E406)</f>
        <v>-9.5087406913148625E-2</v>
      </c>
      <c r="U307">
        <f>-STDEV('Base case'!F306:F406)</f>
        <v>-0.11277069823941004</v>
      </c>
      <c r="V307">
        <f>-STDEV('Base case'!G306:G406)</f>
        <v>-0.1320312364259211</v>
      </c>
      <c r="W307">
        <f>-STDEV('Base case'!H306:H406)</f>
        <v>-0.22149186191799819</v>
      </c>
      <c r="X307">
        <f>-STDEV('Base case'!I306:I406)</f>
        <v>-0.31829371696375891</v>
      </c>
      <c r="Y307">
        <f>-STDEV('Base case'!J306:J406)</f>
        <v>-0.37526073561726081</v>
      </c>
      <c r="Z307">
        <f>-STDEV('Base case'!K306:K406)</f>
        <v>-0.49085415590428683</v>
      </c>
    </row>
    <row r="308" spans="15:26">
      <c r="O308">
        <f t="shared" si="23"/>
        <v>3</v>
      </c>
      <c r="P308">
        <f t="shared" si="24"/>
        <v>4</v>
      </c>
    </row>
    <row r="309" spans="15:26">
      <c r="O309">
        <f t="shared" si="23"/>
        <v>4</v>
      </c>
      <c r="P309">
        <f t="shared" si="24"/>
        <v>4</v>
      </c>
    </row>
    <row r="310" spans="15:26">
      <c r="O310">
        <f t="shared" si="23"/>
        <v>5</v>
      </c>
      <c r="P310">
        <f t="shared" si="24"/>
        <v>4</v>
      </c>
    </row>
    <row r="311" spans="15:26">
      <c r="O311">
        <f t="shared" si="23"/>
        <v>6</v>
      </c>
      <c r="P311">
        <f t="shared" si="24"/>
        <v>4</v>
      </c>
    </row>
    <row r="312" spans="15:26">
      <c r="O312">
        <f t="shared" si="23"/>
        <v>7</v>
      </c>
      <c r="P312">
        <f t="shared" si="24"/>
        <v>4</v>
      </c>
    </row>
    <row r="313" spans="15:26">
      <c r="O313">
        <f t="shared" si="23"/>
        <v>8</v>
      </c>
      <c r="P313">
        <f t="shared" si="24"/>
        <v>4</v>
      </c>
    </row>
    <row r="314" spans="15:26">
      <c r="O314">
        <f t="shared" si="23"/>
        <v>9</v>
      </c>
      <c r="P314">
        <f t="shared" si="24"/>
        <v>4</v>
      </c>
    </row>
    <row r="315" spans="15:26">
      <c r="O315">
        <f t="shared" si="23"/>
        <v>10</v>
      </c>
      <c r="P315">
        <f t="shared" si="24"/>
        <v>4</v>
      </c>
    </row>
    <row r="316" spans="15:26">
      <c r="O316">
        <f t="shared" si="23"/>
        <v>11</v>
      </c>
      <c r="P316">
        <f t="shared" si="24"/>
        <v>4</v>
      </c>
    </row>
    <row r="317" spans="15:26">
      <c r="O317">
        <f t="shared" si="23"/>
        <v>12</v>
      </c>
      <c r="P317">
        <f t="shared" si="24"/>
        <v>4</v>
      </c>
    </row>
    <row r="318" spans="15:26">
      <c r="O318">
        <f t="shared" si="23"/>
        <v>13</v>
      </c>
      <c r="P318">
        <f t="shared" si="24"/>
        <v>4</v>
      </c>
    </row>
    <row r="319" spans="15:26">
      <c r="O319">
        <f t="shared" si="23"/>
        <v>14</v>
      </c>
      <c r="P319">
        <f t="shared" si="24"/>
        <v>4</v>
      </c>
    </row>
    <row r="320" spans="15:26">
      <c r="O320">
        <f t="shared" si="23"/>
        <v>15</v>
      </c>
      <c r="P320">
        <f t="shared" si="24"/>
        <v>4</v>
      </c>
    </row>
    <row r="321" spans="15:16">
      <c r="O321">
        <f t="shared" si="23"/>
        <v>16</v>
      </c>
      <c r="P321">
        <f t="shared" si="24"/>
        <v>4</v>
      </c>
    </row>
    <row r="322" spans="15:16">
      <c r="O322">
        <f t="shared" si="23"/>
        <v>17</v>
      </c>
      <c r="P322">
        <f t="shared" si="24"/>
        <v>4</v>
      </c>
    </row>
    <row r="323" spans="15:16">
      <c r="O323">
        <f t="shared" si="23"/>
        <v>18</v>
      </c>
      <c r="P323">
        <f t="shared" si="24"/>
        <v>4</v>
      </c>
    </row>
    <row r="324" spans="15:16">
      <c r="O324">
        <f t="shared" ref="O324:O387" si="25">(IF(O323=$P$1,1,O323+1))</f>
        <v>19</v>
      </c>
      <c r="P324">
        <f t="shared" ref="P324:P387" si="26">IF(O324=1,P323+1,P323)</f>
        <v>4</v>
      </c>
    </row>
    <row r="325" spans="15:16">
      <c r="O325">
        <f t="shared" si="25"/>
        <v>20</v>
      </c>
      <c r="P325">
        <f t="shared" si="26"/>
        <v>4</v>
      </c>
    </row>
    <row r="326" spans="15:16">
      <c r="O326">
        <f t="shared" si="25"/>
        <v>21</v>
      </c>
      <c r="P326">
        <f t="shared" si="26"/>
        <v>4</v>
      </c>
    </row>
    <row r="327" spans="15:16">
      <c r="O327">
        <f t="shared" si="25"/>
        <v>22</v>
      </c>
      <c r="P327">
        <f t="shared" si="26"/>
        <v>4</v>
      </c>
    </row>
    <row r="328" spans="15:16">
      <c r="O328">
        <f t="shared" si="25"/>
        <v>23</v>
      </c>
      <c r="P328">
        <f t="shared" si="26"/>
        <v>4</v>
      </c>
    </row>
    <row r="329" spans="15:16">
      <c r="O329">
        <f t="shared" si="25"/>
        <v>24</v>
      </c>
      <c r="P329">
        <f t="shared" si="26"/>
        <v>4</v>
      </c>
    </row>
    <row r="330" spans="15:16">
      <c r="O330">
        <f t="shared" si="25"/>
        <v>25</v>
      </c>
      <c r="P330">
        <f t="shared" si="26"/>
        <v>4</v>
      </c>
    </row>
    <row r="331" spans="15:16">
      <c r="O331">
        <f t="shared" si="25"/>
        <v>26</v>
      </c>
      <c r="P331">
        <f t="shared" si="26"/>
        <v>4</v>
      </c>
    </row>
    <row r="332" spans="15:16">
      <c r="O332">
        <f t="shared" si="25"/>
        <v>27</v>
      </c>
      <c r="P332">
        <f t="shared" si="26"/>
        <v>4</v>
      </c>
    </row>
    <row r="333" spans="15:16">
      <c r="O333">
        <f t="shared" si="25"/>
        <v>28</v>
      </c>
      <c r="P333">
        <f t="shared" si="26"/>
        <v>4</v>
      </c>
    </row>
    <row r="334" spans="15:16">
      <c r="O334">
        <f t="shared" si="25"/>
        <v>29</v>
      </c>
      <c r="P334">
        <f t="shared" si="26"/>
        <v>4</v>
      </c>
    </row>
    <row r="335" spans="15:16">
      <c r="O335">
        <f t="shared" si="25"/>
        <v>30</v>
      </c>
      <c r="P335">
        <f t="shared" si="26"/>
        <v>4</v>
      </c>
    </row>
    <row r="336" spans="15:16">
      <c r="O336">
        <f t="shared" si="25"/>
        <v>31</v>
      </c>
      <c r="P336">
        <f t="shared" si="26"/>
        <v>4</v>
      </c>
    </row>
    <row r="337" spans="15:16">
      <c r="O337">
        <f t="shared" si="25"/>
        <v>32</v>
      </c>
      <c r="P337">
        <f t="shared" si="26"/>
        <v>4</v>
      </c>
    </row>
    <row r="338" spans="15:16">
      <c r="O338">
        <f t="shared" si="25"/>
        <v>33</v>
      </c>
      <c r="P338">
        <f t="shared" si="26"/>
        <v>4</v>
      </c>
    </row>
    <row r="339" spans="15:16">
      <c r="O339">
        <f t="shared" si="25"/>
        <v>34</v>
      </c>
      <c r="P339">
        <f t="shared" si="26"/>
        <v>4</v>
      </c>
    </row>
    <row r="340" spans="15:16">
      <c r="O340">
        <f t="shared" si="25"/>
        <v>35</v>
      </c>
      <c r="P340">
        <f t="shared" si="26"/>
        <v>4</v>
      </c>
    </row>
    <row r="341" spans="15:16">
      <c r="O341">
        <f t="shared" si="25"/>
        <v>36</v>
      </c>
      <c r="P341">
        <f t="shared" si="26"/>
        <v>4</v>
      </c>
    </row>
    <row r="342" spans="15:16">
      <c r="O342">
        <f t="shared" si="25"/>
        <v>37</v>
      </c>
      <c r="P342">
        <f t="shared" si="26"/>
        <v>4</v>
      </c>
    </row>
    <row r="343" spans="15:16">
      <c r="O343">
        <f t="shared" si="25"/>
        <v>38</v>
      </c>
      <c r="P343">
        <f t="shared" si="26"/>
        <v>4</v>
      </c>
    </row>
    <row r="344" spans="15:16">
      <c r="O344">
        <f t="shared" si="25"/>
        <v>39</v>
      </c>
      <c r="P344">
        <f t="shared" si="26"/>
        <v>4</v>
      </c>
    </row>
    <row r="345" spans="15:16">
      <c r="O345">
        <f t="shared" si="25"/>
        <v>40</v>
      </c>
      <c r="P345">
        <f t="shared" si="26"/>
        <v>4</v>
      </c>
    </row>
    <row r="346" spans="15:16">
      <c r="O346">
        <f t="shared" si="25"/>
        <v>41</v>
      </c>
      <c r="P346">
        <f t="shared" si="26"/>
        <v>4</v>
      </c>
    </row>
    <row r="347" spans="15:16">
      <c r="O347">
        <f t="shared" si="25"/>
        <v>42</v>
      </c>
      <c r="P347">
        <f t="shared" si="26"/>
        <v>4</v>
      </c>
    </row>
    <row r="348" spans="15:16">
      <c r="O348">
        <f t="shared" si="25"/>
        <v>43</v>
      </c>
      <c r="P348">
        <f t="shared" si="26"/>
        <v>4</v>
      </c>
    </row>
    <row r="349" spans="15:16">
      <c r="O349">
        <f t="shared" si="25"/>
        <v>44</v>
      </c>
      <c r="P349">
        <f t="shared" si="26"/>
        <v>4</v>
      </c>
    </row>
    <row r="350" spans="15:16">
      <c r="O350">
        <f t="shared" si="25"/>
        <v>45</v>
      </c>
      <c r="P350">
        <f t="shared" si="26"/>
        <v>4</v>
      </c>
    </row>
    <row r="351" spans="15:16">
      <c r="O351">
        <f t="shared" si="25"/>
        <v>46</v>
      </c>
      <c r="P351">
        <f t="shared" si="26"/>
        <v>4</v>
      </c>
    </row>
    <row r="352" spans="15:16">
      <c r="O352">
        <f t="shared" si="25"/>
        <v>47</v>
      </c>
      <c r="P352">
        <f t="shared" si="26"/>
        <v>4</v>
      </c>
    </row>
    <row r="353" spans="15:16">
      <c r="O353">
        <f t="shared" si="25"/>
        <v>48</v>
      </c>
      <c r="P353">
        <f t="shared" si="26"/>
        <v>4</v>
      </c>
    </row>
    <row r="354" spans="15:16">
      <c r="O354">
        <f t="shared" si="25"/>
        <v>49</v>
      </c>
      <c r="P354">
        <f t="shared" si="26"/>
        <v>4</v>
      </c>
    </row>
    <row r="355" spans="15:16">
      <c r="O355">
        <f t="shared" si="25"/>
        <v>50</v>
      </c>
      <c r="P355">
        <f t="shared" si="26"/>
        <v>4</v>
      </c>
    </row>
    <row r="356" spans="15:16">
      <c r="O356">
        <f t="shared" si="25"/>
        <v>51</v>
      </c>
      <c r="P356">
        <f t="shared" si="26"/>
        <v>4</v>
      </c>
    </row>
    <row r="357" spans="15:16">
      <c r="O357">
        <f t="shared" si="25"/>
        <v>52</v>
      </c>
      <c r="P357">
        <f t="shared" si="26"/>
        <v>4</v>
      </c>
    </row>
    <row r="358" spans="15:16">
      <c r="O358">
        <f t="shared" si="25"/>
        <v>53</v>
      </c>
      <c r="P358">
        <f t="shared" si="26"/>
        <v>4</v>
      </c>
    </row>
    <row r="359" spans="15:16">
      <c r="O359">
        <f t="shared" si="25"/>
        <v>54</v>
      </c>
      <c r="P359">
        <f t="shared" si="26"/>
        <v>4</v>
      </c>
    </row>
    <row r="360" spans="15:16">
      <c r="O360">
        <f t="shared" si="25"/>
        <v>55</v>
      </c>
      <c r="P360">
        <f t="shared" si="26"/>
        <v>4</v>
      </c>
    </row>
    <row r="361" spans="15:16">
      <c r="O361">
        <f t="shared" si="25"/>
        <v>56</v>
      </c>
      <c r="P361">
        <f t="shared" si="26"/>
        <v>4</v>
      </c>
    </row>
    <row r="362" spans="15:16">
      <c r="O362">
        <f t="shared" si="25"/>
        <v>57</v>
      </c>
      <c r="P362">
        <f t="shared" si="26"/>
        <v>4</v>
      </c>
    </row>
    <row r="363" spans="15:16">
      <c r="O363">
        <f t="shared" si="25"/>
        <v>58</v>
      </c>
      <c r="P363">
        <f t="shared" si="26"/>
        <v>4</v>
      </c>
    </row>
    <row r="364" spans="15:16">
      <c r="O364">
        <f t="shared" si="25"/>
        <v>59</v>
      </c>
      <c r="P364">
        <f t="shared" si="26"/>
        <v>4</v>
      </c>
    </row>
    <row r="365" spans="15:16">
      <c r="O365">
        <f t="shared" si="25"/>
        <v>60</v>
      </c>
      <c r="P365">
        <f t="shared" si="26"/>
        <v>4</v>
      </c>
    </row>
    <row r="366" spans="15:16">
      <c r="O366">
        <f t="shared" si="25"/>
        <v>61</v>
      </c>
      <c r="P366">
        <f t="shared" si="26"/>
        <v>4</v>
      </c>
    </row>
    <row r="367" spans="15:16">
      <c r="O367">
        <f t="shared" si="25"/>
        <v>62</v>
      </c>
      <c r="P367">
        <f t="shared" si="26"/>
        <v>4</v>
      </c>
    </row>
    <row r="368" spans="15:16">
      <c r="O368">
        <f t="shared" si="25"/>
        <v>63</v>
      </c>
      <c r="P368">
        <f t="shared" si="26"/>
        <v>4</v>
      </c>
    </row>
    <row r="369" spans="15:16">
      <c r="O369">
        <f t="shared" si="25"/>
        <v>64</v>
      </c>
      <c r="P369">
        <f t="shared" si="26"/>
        <v>4</v>
      </c>
    </row>
    <row r="370" spans="15:16">
      <c r="O370">
        <f t="shared" si="25"/>
        <v>65</v>
      </c>
      <c r="P370">
        <f t="shared" si="26"/>
        <v>4</v>
      </c>
    </row>
    <row r="371" spans="15:16">
      <c r="O371">
        <f t="shared" si="25"/>
        <v>66</v>
      </c>
      <c r="P371">
        <f t="shared" si="26"/>
        <v>4</v>
      </c>
    </row>
    <row r="372" spans="15:16">
      <c r="O372">
        <f t="shared" si="25"/>
        <v>67</v>
      </c>
      <c r="P372">
        <f t="shared" si="26"/>
        <v>4</v>
      </c>
    </row>
    <row r="373" spans="15:16">
      <c r="O373">
        <f t="shared" si="25"/>
        <v>68</v>
      </c>
      <c r="P373">
        <f t="shared" si="26"/>
        <v>4</v>
      </c>
    </row>
    <row r="374" spans="15:16">
      <c r="O374">
        <f t="shared" si="25"/>
        <v>69</v>
      </c>
      <c r="P374">
        <f t="shared" si="26"/>
        <v>4</v>
      </c>
    </row>
    <row r="375" spans="15:16">
      <c r="O375">
        <f t="shared" si="25"/>
        <v>70</v>
      </c>
      <c r="P375">
        <f t="shared" si="26"/>
        <v>4</v>
      </c>
    </row>
    <row r="376" spans="15:16">
      <c r="O376">
        <f t="shared" si="25"/>
        <v>71</v>
      </c>
      <c r="P376">
        <f t="shared" si="26"/>
        <v>4</v>
      </c>
    </row>
    <row r="377" spans="15:16">
      <c r="O377">
        <f t="shared" si="25"/>
        <v>72</v>
      </c>
      <c r="P377">
        <f t="shared" si="26"/>
        <v>4</v>
      </c>
    </row>
    <row r="378" spans="15:16">
      <c r="O378">
        <f t="shared" si="25"/>
        <v>73</v>
      </c>
      <c r="P378">
        <f t="shared" si="26"/>
        <v>4</v>
      </c>
    </row>
    <row r="379" spans="15:16">
      <c r="O379">
        <f t="shared" si="25"/>
        <v>74</v>
      </c>
      <c r="P379">
        <f t="shared" si="26"/>
        <v>4</v>
      </c>
    </row>
    <row r="380" spans="15:16">
      <c r="O380">
        <f t="shared" si="25"/>
        <v>75</v>
      </c>
      <c r="P380">
        <f t="shared" si="26"/>
        <v>4</v>
      </c>
    </row>
    <row r="381" spans="15:16">
      <c r="O381">
        <f t="shared" si="25"/>
        <v>76</v>
      </c>
      <c r="P381">
        <f t="shared" si="26"/>
        <v>4</v>
      </c>
    </row>
    <row r="382" spans="15:16">
      <c r="O382">
        <f t="shared" si="25"/>
        <v>77</v>
      </c>
      <c r="P382">
        <f t="shared" si="26"/>
        <v>4</v>
      </c>
    </row>
    <row r="383" spans="15:16">
      <c r="O383">
        <f t="shared" si="25"/>
        <v>78</v>
      </c>
      <c r="P383">
        <f t="shared" si="26"/>
        <v>4</v>
      </c>
    </row>
    <row r="384" spans="15:16">
      <c r="O384">
        <f t="shared" si="25"/>
        <v>79</v>
      </c>
      <c r="P384">
        <f t="shared" si="26"/>
        <v>4</v>
      </c>
    </row>
    <row r="385" spans="15:16">
      <c r="O385">
        <f t="shared" si="25"/>
        <v>80</v>
      </c>
      <c r="P385">
        <f t="shared" si="26"/>
        <v>4</v>
      </c>
    </row>
    <row r="386" spans="15:16">
      <c r="O386">
        <f t="shared" si="25"/>
        <v>81</v>
      </c>
      <c r="P386">
        <f t="shared" si="26"/>
        <v>4</v>
      </c>
    </row>
    <row r="387" spans="15:16">
      <c r="O387">
        <f t="shared" si="25"/>
        <v>82</v>
      </c>
      <c r="P387">
        <f t="shared" si="26"/>
        <v>4</v>
      </c>
    </row>
    <row r="388" spans="15:16">
      <c r="O388">
        <f t="shared" ref="O388:O406" si="27">(IF(O387=$P$1,1,O387+1))</f>
        <v>83</v>
      </c>
      <c r="P388">
        <f t="shared" ref="P388:P406" si="28">IF(O388=1,P387+1,P387)</f>
        <v>4</v>
      </c>
    </row>
    <row r="389" spans="15:16">
      <c r="O389">
        <f t="shared" si="27"/>
        <v>84</v>
      </c>
      <c r="P389">
        <f t="shared" si="28"/>
        <v>4</v>
      </c>
    </row>
    <row r="390" spans="15:16">
      <c r="O390">
        <f t="shared" si="27"/>
        <v>85</v>
      </c>
      <c r="P390">
        <f t="shared" si="28"/>
        <v>4</v>
      </c>
    </row>
    <row r="391" spans="15:16">
      <c r="O391">
        <f t="shared" si="27"/>
        <v>86</v>
      </c>
      <c r="P391">
        <f t="shared" si="28"/>
        <v>4</v>
      </c>
    </row>
    <row r="392" spans="15:16">
      <c r="O392">
        <f t="shared" si="27"/>
        <v>87</v>
      </c>
      <c r="P392">
        <f t="shared" si="28"/>
        <v>4</v>
      </c>
    </row>
    <row r="393" spans="15:16">
      <c r="O393">
        <f t="shared" si="27"/>
        <v>88</v>
      </c>
      <c r="P393">
        <f t="shared" si="28"/>
        <v>4</v>
      </c>
    </row>
    <row r="394" spans="15:16">
      <c r="O394">
        <f t="shared" si="27"/>
        <v>89</v>
      </c>
      <c r="P394">
        <f t="shared" si="28"/>
        <v>4</v>
      </c>
    </row>
    <row r="395" spans="15:16">
      <c r="O395">
        <f t="shared" si="27"/>
        <v>90</v>
      </c>
      <c r="P395">
        <f t="shared" si="28"/>
        <v>4</v>
      </c>
    </row>
    <row r="396" spans="15:16">
      <c r="O396">
        <f t="shared" si="27"/>
        <v>91</v>
      </c>
      <c r="P396">
        <f t="shared" si="28"/>
        <v>4</v>
      </c>
    </row>
    <row r="397" spans="15:16">
      <c r="O397">
        <f t="shared" si="27"/>
        <v>92</v>
      </c>
      <c r="P397">
        <f t="shared" si="28"/>
        <v>4</v>
      </c>
    </row>
    <row r="398" spans="15:16">
      <c r="O398">
        <f t="shared" si="27"/>
        <v>93</v>
      </c>
      <c r="P398">
        <f t="shared" si="28"/>
        <v>4</v>
      </c>
    </row>
    <row r="399" spans="15:16">
      <c r="O399">
        <f t="shared" si="27"/>
        <v>94</v>
      </c>
      <c r="P399">
        <f t="shared" si="28"/>
        <v>4</v>
      </c>
    </row>
    <row r="400" spans="15:16">
      <c r="O400">
        <f t="shared" si="27"/>
        <v>95</v>
      </c>
      <c r="P400">
        <f t="shared" si="28"/>
        <v>4</v>
      </c>
    </row>
    <row r="401" spans="15:16">
      <c r="O401">
        <f t="shared" si="27"/>
        <v>96</v>
      </c>
      <c r="P401">
        <f t="shared" si="28"/>
        <v>4</v>
      </c>
    </row>
    <row r="402" spans="15:16">
      <c r="O402">
        <f t="shared" si="27"/>
        <v>97</v>
      </c>
      <c r="P402">
        <f t="shared" si="28"/>
        <v>4</v>
      </c>
    </row>
    <row r="403" spans="15:16">
      <c r="O403">
        <f t="shared" si="27"/>
        <v>98</v>
      </c>
      <c r="P403">
        <f t="shared" si="28"/>
        <v>4</v>
      </c>
    </row>
    <row r="404" spans="15:16">
      <c r="O404">
        <f t="shared" si="27"/>
        <v>99</v>
      </c>
      <c r="P404">
        <f t="shared" si="28"/>
        <v>4</v>
      </c>
    </row>
    <row r="405" spans="15:16">
      <c r="O405">
        <f t="shared" si="27"/>
        <v>100</v>
      </c>
      <c r="P405">
        <f t="shared" si="28"/>
        <v>4</v>
      </c>
    </row>
    <row r="406" spans="15:16">
      <c r="O406">
        <f t="shared" si="27"/>
        <v>101</v>
      </c>
      <c r="P406">
        <f t="shared" si="28"/>
        <v>4</v>
      </c>
    </row>
  </sheetData>
  <mergeCells count="6">
    <mergeCell ref="C20:C21"/>
    <mergeCell ref="D12:M12"/>
    <mergeCell ref="C11:M11"/>
    <mergeCell ref="C14:C15"/>
    <mergeCell ref="C16:C17"/>
    <mergeCell ref="C18:C19"/>
  </mergeCells>
  <pageMargins left="0.7" right="0.7" top="0.75" bottom="0.75" header="0.3" footer="0.3"/>
  <pageSetup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X35"/>
  <sheetViews>
    <sheetView topLeftCell="I10" workbookViewId="0">
      <selection activeCell="U16" sqref="U16:U25"/>
    </sheetView>
  </sheetViews>
  <sheetFormatPr defaultRowHeight="15.75"/>
  <sheetData>
    <row r="3" spans="2:24">
      <c r="B3" t="s">
        <v>55</v>
      </c>
      <c r="H3" t="s">
        <v>55</v>
      </c>
      <c r="N3" t="s">
        <v>55</v>
      </c>
      <c r="T3" t="s">
        <v>55</v>
      </c>
    </row>
    <row r="4" spans="2:24">
      <c r="B4" t="s">
        <v>135</v>
      </c>
      <c r="H4" t="s">
        <v>56</v>
      </c>
      <c r="N4" t="s">
        <v>150</v>
      </c>
      <c r="T4" t="s">
        <v>151</v>
      </c>
    </row>
    <row r="5" spans="2:24">
      <c r="B5" t="s">
        <v>136</v>
      </c>
      <c r="H5" t="s">
        <v>136</v>
      </c>
      <c r="N5" t="s">
        <v>136</v>
      </c>
      <c r="T5" t="s">
        <v>136</v>
      </c>
    </row>
    <row r="6" spans="2:24">
      <c r="B6" t="s">
        <v>137</v>
      </c>
      <c r="H6" t="s">
        <v>137</v>
      </c>
      <c r="N6" t="s">
        <v>137</v>
      </c>
      <c r="T6" t="s">
        <v>137</v>
      </c>
    </row>
    <row r="7" spans="2:24">
      <c r="B7" t="s">
        <v>138</v>
      </c>
      <c r="H7" t="s">
        <v>138</v>
      </c>
      <c r="N7" t="s">
        <v>138</v>
      </c>
      <c r="T7" t="s">
        <v>138</v>
      </c>
    </row>
    <row r="8" spans="2:24">
      <c r="B8" t="s">
        <v>60</v>
      </c>
      <c r="H8" t="s">
        <v>60</v>
      </c>
      <c r="N8" t="s">
        <v>60</v>
      </c>
    </row>
    <row r="9" spans="2:24">
      <c r="B9" t="s">
        <v>61</v>
      </c>
      <c r="H9" t="s">
        <v>61</v>
      </c>
      <c r="N9" t="s">
        <v>61</v>
      </c>
      <c r="T9" t="s">
        <v>64</v>
      </c>
      <c r="U9" t="s">
        <v>65</v>
      </c>
      <c r="V9" t="s">
        <v>66</v>
      </c>
      <c r="W9" t="s">
        <v>67</v>
      </c>
      <c r="X9" t="s">
        <v>68</v>
      </c>
    </row>
    <row r="10" spans="2:24">
      <c r="B10" t="s">
        <v>139</v>
      </c>
      <c r="H10" t="s">
        <v>62</v>
      </c>
      <c r="N10" t="s">
        <v>139</v>
      </c>
    </row>
    <row r="11" spans="2:24">
      <c r="B11" t="s">
        <v>63</v>
      </c>
      <c r="H11" t="s">
        <v>63</v>
      </c>
      <c r="N11" t="s">
        <v>63</v>
      </c>
      <c r="T11" t="s">
        <v>69</v>
      </c>
      <c r="U11">
        <v>3.3991410000000002</v>
      </c>
      <c r="V11">
        <v>0.13443099999999999</v>
      </c>
      <c r="W11">
        <v>25.285430000000002</v>
      </c>
      <c r="X11">
        <v>0</v>
      </c>
    </row>
    <row r="12" spans="2:24">
      <c r="T12" t="s">
        <v>70</v>
      </c>
      <c r="U12">
        <v>-2.209362</v>
      </c>
      <c r="V12">
        <v>0.44903300000000002</v>
      </c>
      <c r="W12">
        <v>-4.9202640000000004</v>
      </c>
      <c r="X12">
        <v>0</v>
      </c>
    </row>
    <row r="13" spans="2:24">
      <c r="B13" t="s">
        <v>64</v>
      </c>
      <c r="C13" t="s">
        <v>65</v>
      </c>
      <c r="D13" t="s">
        <v>66</v>
      </c>
      <c r="E13" t="s">
        <v>67</v>
      </c>
      <c r="F13" t="s">
        <v>68</v>
      </c>
      <c r="H13" t="s">
        <v>64</v>
      </c>
      <c r="I13" t="s">
        <v>65</v>
      </c>
      <c r="J13" t="s">
        <v>66</v>
      </c>
      <c r="K13" t="s">
        <v>67</v>
      </c>
      <c r="L13" t="s">
        <v>68</v>
      </c>
      <c r="N13" t="s">
        <v>64</v>
      </c>
      <c r="O13" t="s">
        <v>65</v>
      </c>
      <c r="P13" t="s">
        <v>66</v>
      </c>
      <c r="Q13" t="s">
        <v>67</v>
      </c>
      <c r="R13" t="s">
        <v>68</v>
      </c>
      <c r="T13" t="s">
        <v>30</v>
      </c>
      <c r="U13">
        <v>-0.120368</v>
      </c>
      <c r="V13">
        <v>7.7955999999999998E-2</v>
      </c>
      <c r="W13">
        <v>-1.5440579999999999</v>
      </c>
      <c r="X13">
        <v>0.12280000000000001</v>
      </c>
    </row>
    <row r="14" spans="2:24">
      <c r="T14" t="s">
        <v>71</v>
      </c>
      <c r="U14">
        <v>0.868954</v>
      </c>
      <c r="V14">
        <v>0.16035099999999999</v>
      </c>
      <c r="W14">
        <v>5.4190909999999999</v>
      </c>
      <c r="X14">
        <v>0</v>
      </c>
    </row>
    <row r="15" spans="2:24">
      <c r="B15" t="s">
        <v>69</v>
      </c>
      <c r="C15">
        <v>1.7587440000000001</v>
      </c>
      <c r="D15">
        <v>0.13303799999999999</v>
      </c>
      <c r="E15">
        <v>13.21983</v>
      </c>
      <c r="F15">
        <v>0</v>
      </c>
      <c r="H15" t="s">
        <v>69</v>
      </c>
      <c r="I15">
        <v>2.964064</v>
      </c>
      <c r="J15">
        <v>0.115393</v>
      </c>
      <c r="K15">
        <v>25.686589999999999</v>
      </c>
      <c r="L15">
        <v>0</v>
      </c>
      <c r="N15" t="s">
        <v>69</v>
      </c>
      <c r="O15">
        <v>5.1492529999999999</v>
      </c>
      <c r="P15">
        <v>0.28865000000000002</v>
      </c>
      <c r="Q15">
        <v>17.83907</v>
      </c>
      <c r="R15">
        <v>0</v>
      </c>
      <c r="T15" t="s">
        <v>72</v>
      </c>
      <c r="U15">
        <v>0.43428099999999997</v>
      </c>
      <c r="V15">
        <v>0.145288</v>
      </c>
      <c r="W15">
        <v>2.9890949999999998</v>
      </c>
      <c r="X15">
        <v>2.8E-3</v>
      </c>
    </row>
    <row r="16" spans="2:24">
      <c r="B16" t="s">
        <v>70</v>
      </c>
      <c r="C16">
        <v>-1.5751090000000001</v>
      </c>
      <c r="D16">
        <v>0.40226699999999999</v>
      </c>
      <c r="E16">
        <v>-3.9155799999999998</v>
      </c>
      <c r="F16">
        <v>1E-4</v>
      </c>
      <c r="H16" t="s">
        <v>70</v>
      </c>
      <c r="I16">
        <v>-2.134538</v>
      </c>
      <c r="J16">
        <v>0.36335200000000001</v>
      </c>
      <c r="K16">
        <v>-5.8745729999999998</v>
      </c>
      <c r="L16">
        <v>0</v>
      </c>
      <c r="N16" t="s">
        <v>70</v>
      </c>
      <c r="O16">
        <v>-2.7361239999999998</v>
      </c>
      <c r="P16">
        <v>0.83927600000000002</v>
      </c>
      <c r="Q16">
        <v>-3.2601010000000001</v>
      </c>
      <c r="R16">
        <v>1.1000000000000001E-3</v>
      </c>
      <c r="T16" t="s">
        <v>140</v>
      </c>
      <c r="U16">
        <v>-0.51782399999999995</v>
      </c>
      <c r="V16">
        <v>0.25396299999999999</v>
      </c>
      <c r="W16">
        <v>-2.0389710000000001</v>
      </c>
      <c r="X16">
        <v>4.1599999999999998E-2</v>
      </c>
    </row>
    <row r="17" spans="2:24">
      <c r="B17" t="s">
        <v>30</v>
      </c>
      <c r="C17">
        <v>6.0532000000000002E-2</v>
      </c>
      <c r="D17">
        <v>6.6056000000000004E-2</v>
      </c>
      <c r="E17">
        <v>0.916377</v>
      </c>
      <c r="F17">
        <v>0.35959999999999998</v>
      </c>
      <c r="H17" t="s">
        <v>30</v>
      </c>
      <c r="I17">
        <v>-0.10874200000000001</v>
      </c>
      <c r="J17">
        <v>6.7516000000000007E-2</v>
      </c>
      <c r="K17">
        <v>-1.6106259999999999</v>
      </c>
      <c r="L17">
        <v>0.1075</v>
      </c>
      <c r="N17" t="s">
        <v>30</v>
      </c>
      <c r="O17">
        <v>-0.20427100000000001</v>
      </c>
      <c r="P17">
        <v>0.14474000000000001</v>
      </c>
      <c r="Q17">
        <v>-1.4112990000000001</v>
      </c>
      <c r="R17">
        <v>0.15840000000000001</v>
      </c>
      <c r="T17" t="s">
        <v>141</v>
      </c>
      <c r="U17">
        <v>-0.253942</v>
      </c>
      <c r="V17">
        <v>0.26377899999999999</v>
      </c>
      <c r="W17">
        <v>-0.96270800000000001</v>
      </c>
      <c r="X17">
        <v>0.33589999999999998</v>
      </c>
    </row>
    <row r="18" spans="2:24">
      <c r="B18" t="s">
        <v>71</v>
      </c>
      <c r="C18">
        <v>0.225443</v>
      </c>
      <c r="D18">
        <v>0.158499</v>
      </c>
      <c r="E18">
        <v>1.422358</v>
      </c>
      <c r="F18">
        <v>0.15509999999999999</v>
      </c>
      <c r="H18" t="s">
        <v>71</v>
      </c>
      <c r="I18">
        <v>0.70623199999999997</v>
      </c>
      <c r="J18">
        <v>0.158885</v>
      </c>
      <c r="K18">
        <v>4.4449199999999998</v>
      </c>
      <c r="L18">
        <v>0</v>
      </c>
      <c r="N18" t="s">
        <v>71</v>
      </c>
      <c r="O18">
        <v>0.72966799999999998</v>
      </c>
      <c r="P18">
        <v>0.268291</v>
      </c>
      <c r="Q18">
        <v>2.7196859999999998</v>
      </c>
      <c r="R18">
        <v>6.6E-3</v>
      </c>
      <c r="T18" t="s">
        <v>142</v>
      </c>
      <c r="U18">
        <v>0.50221499999999997</v>
      </c>
      <c r="V18">
        <v>0.24546899999999999</v>
      </c>
      <c r="W18">
        <v>2.0459369999999999</v>
      </c>
      <c r="X18">
        <v>4.0899999999999999E-2</v>
      </c>
    </row>
    <row r="19" spans="2:24">
      <c r="B19" t="s">
        <v>72</v>
      </c>
      <c r="C19">
        <v>0.17341500000000001</v>
      </c>
      <c r="D19">
        <v>0.161108</v>
      </c>
      <c r="E19">
        <v>1.0763849999999999</v>
      </c>
      <c r="F19">
        <v>0.28189999999999998</v>
      </c>
      <c r="H19" t="s">
        <v>72</v>
      </c>
      <c r="I19">
        <v>0.49452499999999999</v>
      </c>
      <c r="J19">
        <v>0.12992999999999999</v>
      </c>
      <c r="K19">
        <v>3.8060770000000002</v>
      </c>
      <c r="L19">
        <v>1E-4</v>
      </c>
      <c r="N19" t="s">
        <v>72</v>
      </c>
      <c r="O19">
        <v>0.53678800000000004</v>
      </c>
      <c r="P19">
        <v>0.247026</v>
      </c>
      <c r="Q19">
        <v>2.1729989999999999</v>
      </c>
      <c r="R19">
        <v>2.9899999999999999E-2</v>
      </c>
      <c r="T19" t="s">
        <v>143</v>
      </c>
      <c r="U19">
        <v>0.97560100000000005</v>
      </c>
      <c r="V19">
        <v>0.230602</v>
      </c>
      <c r="W19">
        <v>4.2306679999999997</v>
      </c>
      <c r="X19">
        <v>0</v>
      </c>
    </row>
    <row r="20" spans="2:24">
      <c r="B20" t="s">
        <v>140</v>
      </c>
      <c r="C20">
        <v>-0.15310199999999999</v>
      </c>
      <c r="D20">
        <v>0.228182</v>
      </c>
      <c r="E20">
        <v>-0.67096199999999995</v>
      </c>
      <c r="F20">
        <v>0.50239999999999996</v>
      </c>
      <c r="H20" t="s">
        <v>140</v>
      </c>
      <c r="I20">
        <v>4.0275999999999999E-2</v>
      </c>
      <c r="J20">
        <v>0.19286300000000001</v>
      </c>
      <c r="K20">
        <v>0.20883499999999999</v>
      </c>
      <c r="L20">
        <v>0.83460000000000001</v>
      </c>
      <c r="N20" t="s">
        <v>140</v>
      </c>
      <c r="O20">
        <v>-0.76873599999999997</v>
      </c>
      <c r="P20">
        <v>0.37551400000000001</v>
      </c>
      <c r="Q20">
        <v>-2.0471569999999999</v>
      </c>
      <c r="R20">
        <v>4.0800000000000003E-2</v>
      </c>
      <c r="T20" t="s">
        <v>144</v>
      </c>
      <c r="U20">
        <v>1.0311159999999999</v>
      </c>
      <c r="V20">
        <v>0.22297500000000001</v>
      </c>
      <c r="W20">
        <v>4.6243550000000004</v>
      </c>
      <c r="X20">
        <v>0</v>
      </c>
    </row>
    <row r="21" spans="2:24">
      <c r="B21" t="s">
        <v>141</v>
      </c>
      <c r="C21">
        <v>0.30633500000000002</v>
      </c>
      <c r="D21">
        <v>0.22659099999999999</v>
      </c>
      <c r="E21">
        <v>1.351928</v>
      </c>
      <c r="F21">
        <v>0.17660000000000001</v>
      </c>
      <c r="H21" t="s">
        <v>141</v>
      </c>
      <c r="I21">
        <v>0.241753</v>
      </c>
      <c r="J21">
        <v>0.18198800000000001</v>
      </c>
      <c r="K21">
        <v>1.328397</v>
      </c>
      <c r="L21">
        <v>0.18429999999999999</v>
      </c>
      <c r="N21" t="s">
        <v>141</v>
      </c>
      <c r="O21">
        <v>-0.29760700000000001</v>
      </c>
      <c r="P21">
        <v>0.37905</v>
      </c>
      <c r="Q21">
        <v>-0.78513900000000003</v>
      </c>
      <c r="R21">
        <v>0.4325</v>
      </c>
      <c r="T21" t="s">
        <v>145</v>
      </c>
      <c r="U21">
        <v>1.0724800000000001</v>
      </c>
      <c r="V21">
        <v>0.22878399999999999</v>
      </c>
      <c r="W21">
        <v>4.6877500000000003</v>
      </c>
      <c r="X21">
        <v>0</v>
      </c>
    </row>
    <row r="22" spans="2:24">
      <c r="B22" t="s">
        <v>142</v>
      </c>
      <c r="C22">
        <v>0.59754099999999999</v>
      </c>
      <c r="D22">
        <v>0.173981</v>
      </c>
      <c r="E22">
        <v>3.4345210000000002</v>
      </c>
      <c r="F22">
        <v>5.9999999999999995E-4</v>
      </c>
      <c r="H22" t="s">
        <v>142</v>
      </c>
      <c r="I22">
        <v>0.83281499999999997</v>
      </c>
      <c r="J22">
        <v>0.18249199999999999</v>
      </c>
      <c r="K22">
        <v>4.563574</v>
      </c>
      <c r="L22">
        <v>0</v>
      </c>
      <c r="N22" t="s">
        <v>142</v>
      </c>
      <c r="O22">
        <v>0.43302099999999999</v>
      </c>
      <c r="P22">
        <v>0.396372</v>
      </c>
      <c r="Q22">
        <v>1.0924609999999999</v>
      </c>
      <c r="R22">
        <v>0.27479999999999999</v>
      </c>
      <c r="T22" t="s">
        <v>146</v>
      </c>
      <c r="U22">
        <v>1.6777709999999999</v>
      </c>
      <c r="V22">
        <v>0.240258</v>
      </c>
      <c r="W22">
        <v>6.9832130000000001</v>
      </c>
      <c r="X22">
        <v>0</v>
      </c>
    </row>
    <row r="23" spans="2:24">
      <c r="B23" t="s">
        <v>143</v>
      </c>
      <c r="C23">
        <v>1.117561</v>
      </c>
      <c r="D23">
        <v>0.18387999999999999</v>
      </c>
      <c r="E23">
        <v>6.0776519999999996</v>
      </c>
      <c r="F23">
        <v>0</v>
      </c>
      <c r="H23" t="s">
        <v>143</v>
      </c>
      <c r="I23">
        <v>1.4841219999999999</v>
      </c>
      <c r="J23">
        <v>0.18671199999999999</v>
      </c>
      <c r="K23">
        <v>7.9487370000000004</v>
      </c>
      <c r="L23">
        <v>0</v>
      </c>
      <c r="N23" t="s">
        <v>143</v>
      </c>
      <c r="O23">
        <v>0.54432000000000003</v>
      </c>
      <c r="P23">
        <v>0.37239499999999998</v>
      </c>
      <c r="Q23">
        <v>1.4616709999999999</v>
      </c>
      <c r="R23">
        <v>0.14410000000000001</v>
      </c>
      <c r="T23" t="s">
        <v>147</v>
      </c>
      <c r="U23">
        <v>1.8408310000000001</v>
      </c>
      <c r="V23">
        <v>0.27972900000000001</v>
      </c>
      <c r="W23">
        <v>6.5807729999999998</v>
      </c>
      <c r="X23">
        <v>0</v>
      </c>
    </row>
    <row r="24" spans="2:24">
      <c r="B24" t="s">
        <v>144</v>
      </c>
      <c r="C24">
        <v>0.85026599999999997</v>
      </c>
      <c r="D24">
        <v>0.200628</v>
      </c>
      <c r="E24">
        <v>4.2380230000000001</v>
      </c>
      <c r="F24">
        <v>0</v>
      </c>
      <c r="H24" t="s">
        <v>144</v>
      </c>
      <c r="I24">
        <v>1.162282</v>
      </c>
      <c r="J24">
        <v>0.168818</v>
      </c>
      <c r="K24">
        <v>6.8848279999999997</v>
      </c>
      <c r="L24">
        <v>0</v>
      </c>
      <c r="N24" t="s">
        <v>144</v>
      </c>
      <c r="O24">
        <v>1.344992</v>
      </c>
      <c r="P24">
        <v>0.53374100000000002</v>
      </c>
      <c r="Q24">
        <v>2.5199340000000001</v>
      </c>
      <c r="R24">
        <v>1.18E-2</v>
      </c>
      <c r="T24" t="s">
        <v>148</v>
      </c>
      <c r="U24">
        <v>1.0323249999999999</v>
      </c>
      <c r="V24">
        <v>0.31222100000000003</v>
      </c>
      <c r="W24">
        <v>3.3063980000000002</v>
      </c>
      <c r="X24">
        <v>1E-3</v>
      </c>
    </row>
    <row r="25" spans="2:24">
      <c r="B25" t="s">
        <v>145</v>
      </c>
      <c r="C25">
        <v>0.60110200000000003</v>
      </c>
      <c r="D25">
        <v>0.22602900000000001</v>
      </c>
      <c r="E25">
        <v>2.6594030000000002</v>
      </c>
      <c r="F25">
        <v>7.9000000000000008E-3</v>
      </c>
      <c r="H25" t="s">
        <v>145</v>
      </c>
      <c r="I25">
        <v>1.083132</v>
      </c>
      <c r="J25">
        <v>0.20998</v>
      </c>
      <c r="K25">
        <v>5.1582540000000003</v>
      </c>
      <c r="L25">
        <v>0</v>
      </c>
      <c r="N25" t="s">
        <v>145</v>
      </c>
      <c r="O25">
        <v>1.976936</v>
      </c>
      <c r="P25">
        <v>0.36709599999999998</v>
      </c>
      <c r="Q25">
        <v>5.3853359999999997</v>
      </c>
      <c r="R25">
        <v>0</v>
      </c>
      <c r="T25" t="s">
        <v>149</v>
      </c>
      <c r="U25">
        <v>0.63753800000000005</v>
      </c>
      <c r="V25">
        <v>0.44073099999999998</v>
      </c>
      <c r="W25">
        <v>1.446545</v>
      </c>
      <c r="X25">
        <v>0.1482</v>
      </c>
    </row>
    <row r="26" spans="2:24">
      <c r="B26" t="s">
        <v>146</v>
      </c>
      <c r="C26">
        <v>0.56342800000000004</v>
      </c>
      <c r="D26">
        <v>0.19567699999999999</v>
      </c>
      <c r="E26">
        <v>2.879372</v>
      </c>
      <c r="F26">
        <v>4.0000000000000001E-3</v>
      </c>
      <c r="H26" t="s">
        <v>146</v>
      </c>
      <c r="I26">
        <v>1.4403239999999999</v>
      </c>
      <c r="J26">
        <v>0.40454600000000002</v>
      </c>
      <c r="K26">
        <v>3.5603449999999999</v>
      </c>
      <c r="L26">
        <v>4.0000000000000002E-4</v>
      </c>
      <c r="N26" t="s">
        <v>146</v>
      </c>
      <c r="O26">
        <v>4.1922199999999998</v>
      </c>
      <c r="P26">
        <v>0.60071699999999995</v>
      </c>
      <c r="Q26">
        <v>6.9786919999999997</v>
      </c>
      <c r="R26">
        <v>0</v>
      </c>
    </row>
    <row r="27" spans="2:24">
      <c r="B27" t="s">
        <v>147</v>
      </c>
      <c r="C27">
        <v>0.36526500000000001</v>
      </c>
      <c r="D27">
        <v>0.241065</v>
      </c>
      <c r="E27">
        <v>1.5152159999999999</v>
      </c>
      <c r="F27">
        <v>0.12989999999999999</v>
      </c>
      <c r="H27" t="s">
        <v>147</v>
      </c>
      <c r="I27">
        <v>1.5426340000000001</v>
      </c>
      <c r="J27">
        <v>0.39828999999999998</v>
      </c>
      <c r="K27">
        <v>3.8731439999999999</v>
      </c>
      <c r="L27">
        <v>1E-4</v>
      </c>
      <c r="N27" t="s">
        <v>147</v>
      </c>
      <c r="O27">
        <v>3.9585309999999998</v>
      </c>
      <c r="P27">
        <v>0.91395700000000002</v>
      </c>
      <c r="Q27">
        <v>4.3312030000000004</v>
      </c>
      <c r="R27">
        <v>0</v>
      </c>
      <c r="T27" t="s">
        <v>152</v>
      </c>
      <c r="U27">
        <v>0.36977300000000002</v>
      </c>
      <c r="V27" t="s">
        <v>75</v>
      </c>
      <c r="X27">
        <v>4.1105650000000002</v>
      </c>
    </row>
    <row r="28" spans="2:24">
      <c r="B28" t="s">
        <v>148</v>
      </c>
      <c r="C28">
        <v>0.163304</v>
      </c>
      <c r="D28">
        <v>0.31289699999999998</v>
      </c>
      <c r="E28">
        <v>0.52191100000000001</v>
      </c>
      <c r="F28">
        <v>0.6018</v>
      </c>
      <c r="H28" t="s">
        <v>148</v>
      </c>
      <c r="I28">
        <v>1.022632</v>
      </c>
      <c r="J28">
        <v>0.38436799999999999</v>
      </c>
      <c r="K28">
        <v>2.6605539999999999</v>
      </c>
      <c r="L28">
        <v>7.9000000000000008E-3</v>
      </c>
      <c r="N28" t="s">
        <v>148</v>
      </c>
      <c r="O28">
        <v>2.8985859999999999</v>
      </c>
      <c r="P28">
        <v>0.74173100000000003</v>
      </c>
      <c r="Q28">
        <v>3.907864</v>
      </c>
      <c r="R28">
        <v>1E-4</v>
      </c>
      <c r="T28" t="s">
        <v>76</v>
      </c>
      <c r="U28">
        <v>0.36347099999999999</v>
      </c>
      <c r="V28" t="s">
        <v>77</v>
      </c>
      <c r="X28">
        <v>2.2909329999999999</v>
      </c>
    </row>
    <row r="29" spans="2:24">
      <c r="B29" t="s">
        <v>149</v>
      </c>
      <c r="C29">
        <v>-0.455349</v>
      </c>
      <c r="D29">
        <v>0.70765199999999995</v>
      </c>
      <c r="E29">
        <v>-0.64346499999999995</v>
      </c>
      <c r="F29">
        <v>0.52</v>
      </c>
      <c r="H29" t="s">
        <v>149</v>
      </c>
      <c r="I29">
        <v>0.47382299999999999</v>
      </c>
      <c r="J29">
        <v>0.417072</v>
      </c>
      <c r="K29">
        <v>1.1360710000000001</v>
      </c>
      <c r="L29">
        <v>0.25609999999999999</v>
      </c>
      <c r="N29" t="s">
        <v>149</v>
      </c>
      <c r="O29">
        <v>2.2232280000000002</v>
      </c>
      <c r="P29">
        <v>0.92130699999999999</v>
      </c>
      <c r="Q29">
        <v>2.4131230000000001</v>
      </c>
      <c r="R29">
        <v>1.5900000000000001E-2</v>
      </c>
      <c r="T29" t="s">
        <v>78</v>
      </c>
      <c r="U29">
        <v>1.8277699999999999</v>
      </c>
      <c r="V29" t="s">
        <v>153</v>
      </c>
      <c r="X29">
        <v>4.0546150000000001</v>
      </c>
    </row>
    <row r="30" spans="2:24">
      <c r="T30" t="s">
        <v>154</v>
      </c>
      <c r="U30">
        <v>4677.0410000000002</v>
      </c>
      <c r="V30" t="s">
        <v>155</v>
      </c>
      <c r="X30">
        <v>4.1103199999999998</v>
      </c>
    </row>
    <row r="31" spans="2:24">
      <c r="B31" t="s">
        <v>74</v>
      </c>
      <c r="C31">
        <v>0.148811</v>
      </c>
      <c r="D31" t="s">
        <v>75</v>
      </c>
      <c r="F31">
        <v>4.1105650000000002</v>
      </c>
      <c r="H31" t="s">
        <v>74</v>
      </c>
      <c r="I31">
        <v>0.239007</v>
      </c>
      <c r="J31" t="s">
        <v>75</v>
      </c>
      <c r="L31">
        <v>4.1105650000000002</v>
      </c>
      <c r="N31" t="s">
        <v>74</v>
      </c>
      <c r="O31">
        <v>0.33859800000000001</v>
      </c>
      <c r="P31" t="s">
        <v>75</v>
      </c>
      <c r="R31">
        <v>4.1105650000000002</v>
      </c>
      <c r="T31" t="s">
        <v>156</v>
      </c>
      <c r="U31">
        <v>-2853.64</v>
      </c>
      <c r="V31" t="s">
        <v>157</v>
      </c>
      <c r="X31">
        <v>4.0754270000000004</v>
      </c>
    </row>
    <row r="32" spans="2:24">
      <c r="B32" t="s">
        <v>76</v>
      </c>
      <c r="C32">
        <v>0.14029900000000001</v>
      </c>
      <c r="D32" t="s">
        <v>77</v>
      </c>
      <c r="F32">
        <v>2.2909329999999999</v>
      </c>
      <c r="H32" t="s">
        <v>76</v>
      </c>
      <c r="I32">
        <v>0.23139699999999999</v>
      </c>
      <c r="J32" t="s">
        <v>77</v>
      </c>
      <c r="L32">
        <v>2.2909329999999999</v>
      </c>
      <c r="N32" t="s">
        <v>76</v>
      </c>
      <c r="O32">
        <v>0.331984</v>
      </c>
      <c r="P32" t="s">
        <v>77</v>
      </c>
      <c r="R32">
        <v>2.2909329999999999</v>
      </c>
      <c r="T32" t="s">
        <v>158</v>
      </c>
      <c r="U32">
        <v>1.306311</v>
      </c>
    </row>
    <row r="33" spans="2:18">
      <c r="B33" t="s">
        <v>78</v>
      </c>
      <c r="C33">
        <v>2.677219</v>
      </c>
      <c r="D33" t="s">
        <v>79</v>
      </c>
      <c r="F33">
        <v>332.24450000000002</v>
      </c>
      <c r="H33" t="s">
        <v>78</v>
      </c>
      <c r="I33">
        <v>1.8732899999999999</v>
      </c>
      <c r="J33" t="s">
        <v>79</v>
      </c>
      <c r="L33">
        <v>883.01940000000002</v>
      </c>
      <c r="N33" t="s">
        <v>78</v>
      </c>
      <c r="O33">
        <v>3.135119</v>
      </c>
      <c r="P33" t="s">
        <v>79</v>
      </c>
      <c r="R33">
        <v>473.8716</v>
      </c>
    </row>
    <row r="34" spans="2:18">
      <c r="B34" t="s">
        <v>80</v>
      </c>
      <c r="C34">
        <v>1.8080000000000001</v>
      </c>
      <c r="D34" t="s">
        <v>81</v>
      </c>
      <c r="F34">
        <v>390.33</v>
      </c>
      <c r="H34" t="s">
        <v>80</v>
      </c>
      <c r="I34">
        <v>3.6360000000000001</v>
      </c>
      <c r="J34" t="s">
        <v>81</v>
      </c>
      <c r="L34">
        <v>1160.3510000000001</v>
      </c>
      <c r="N34" t="s">
        <v>80</v>
      </c>
      <c r="O34">
        <v>6.7939999999999996</v>
      </c>
      <c r="P34" t="s">
        <v>81</v>
      </c>
      <c r="R34">
        <v>716.46510000000001</v>
      </c>
    </row>
    <row r="35" spans="2:18">
      <c r="B35" t="s">
        <v>82</v>
      </c>
      <c r="C35">
        <v>4.6745780000000003</v>
      </c>
      <c r="H35" t="s">
        <v>82</v>
      </c>
      <c r="I35">
        <v>2.9250959999999999</v>
      </c>
      <c r="N35" t="s">
        <v>82</v>
      </c>
      <c r="O35">
        <v>8.5907099999999996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C200"/>
  <sheetViews>
    <sheetView workbookViewId="0">
      <selection activeCell="B2" sqref="B2:C100"/>
    </sheetView>
  </sheetViews>
  <sheetFormatPr defaultRowHeight="15.75"/>
  <sheetData>
    <row r="2" spans="2:3">
      <c r="B2">
        <v>0</v>
      </c>
      <c r="C2">
        <v>0.56789223753193818</v>
      </c>
    </row>
    <row r="3" spans="2:3">
      <c r="B3">
        <v>1.020408163265306E-2</v>
      </c>
      <c r="C3">
        <v>0.60482741316746857</v>
      </c>
    </row>
    <row r="4" spans="2:3">
      <c r="B4">
        <v>2.0408163265306121E-2</v>
      </c>
      <c r="C4">
        <v>0.64074439997592791</v>
      </c>
    </row>
    <row r="5" spans="2:3">
      <c r="B5">
        <v>3.0612244897959183E-2</v>
      </c>
      <c r="C5">
        <v>0.67549673761836759</v>
      </c>
    </row>
    <row r="6" spans="2:3">
      <c r="B6">
        <v>4.0816326530612242E-2</v>
      </c>
      <c r="C6">
        <v>0.70881151086475103</v>
      </c>
    </row>
    <row r="7" spans="2:3">
      <c r="B7">
        <v>5.10204081632653E-2</v>
      </c>
      <c r="C7">
        <v>0.74027167029254948</v>
      </c>
    </row>
    <row r="8" spans="2:3">
      <c r="B8">
        <v>6.1224489795918359E-2</v>
      </c>
      <c r="C8">
        <v>0.76926887973301805</v>
      </c>
    </row>
    <row r="9" spans="2:3">
      <c r="B9">
        <v>7.1428571428571425E-2</v>
      </c>
      <c r="C9">
        <v>0.79511619114921206</v>
      </c>
    </row>
    <row r="10" spans="2:3">
      <c r="B10">
        <v>8.1632653061224483E-2</v>
      </c>
      <c r="C10">
        <v>0.81713252779699697</v>
      </c>
    </row>
    <row r="11" spans="2:3">
      <c r="B11">
        <v>9.1836734693877542E-2</v>
      </c>
      <c r="C11">
        <v>0.83474508308127782</v>
      </c>
    </row>
    <row r="12" spans="2:3">
      <c r="B12">
        <v>0.1020408163265306</v>
      </c>
      <c r="C12">
        <v>0.84762317796966624</v>
      </c>
    </row>
    <row r="13" spans="2:3">
      <c r="B13">
        <v>0.11224489795918366</v>
      </c>
      <c r="C13">
        <v>0.85579428116392298</v>
      </c>
    </row>
    <row r="14" spans="2:3">
      <c r="B14">
        <v>0.12244897959183672</v>
      </c>
      <c r="C14">
        <v>0.85967347823170626</v>
      </c>
    </row>
    <row r="15" spans="2:3">
      <c r="B15">
        <v>0.13265306122448978</v>
      </c>
      <c r="C15">
        <v>0.8601109656012722</v>
      </c>
    </row>
    <row r="16" spans="2:3">
      <c r="B16">
        <v>0.14285714285714285</v>
      </c>
      <c r="C16">
        <v>0.85834842920031063</v>
      </c>
    </row>
    <row r="17" spans="2:3">
      <c r="B17">
        <v>0.15306122448979592</v>
      </c>
      <c r="C17">
        <v>0.85592300284445477</v>
      </c>
    </row>
    <row r="18" spans="2:3">
      <c r="B18">
        <v>0.16326530612244899</v>
      </c>
      <c r="C18">
        <v>0.8545250054527973</v>
      </c>
    </row>
    <row r="19" spans="2:3">
      <c r="B19">
        <v>0.17346938775510207</v>
      </c>
      <c r="C19">
        <v>0.85585154049122492</v>
      </c>
    </row>
    <row r="20" spans="2:3">
      <c r="B20">
        <v>0.18367346938775514</v>
      </c>
      <c r="C20">
        <v>0.86150030637427022</v>
      </c>
    </row>
    <row r="21" spans="2:3">
      <c r="B21">
        <v>0.19387755102040821</v>
      </c>
      <c r="C21">
        <v>0.87277958724048754</v>
      </c>
    </row>
    <row r="22" spans="2:3">
      <c r="B22">
        <v>0.20408163265306128</v>
      </c>
      <c r="C22">
        <v>0.89069386618183488</v>
      </c>
    </row>
    <row r="23" spans="2:3">
      <c r="B23">
        <v>0.21428571428571436</v>
      </c>
      <c r="C23">
        <v>0.91575543351474531</v>
      </c>
    </row>
    <row r="24" spans="2:3">
      <c r="B24">
        <v>0.22448979591836743</v>
      </c>
      <c r="C24">
        <v>0.94806889480336531</v>
      </c>
    </row>
    <row r="25" spans="2:3">
      <c r="B25">
        <v>0.2346938775510205</v>
      </c>
      <c r="C25">
        <v>0.98730723419188682</v>
      </c>
    </row>
    <row r="26" spans="2:3">
      <c r="B26">
        <v>0.24489795918367357</v>
      </c>
      <c r="C26">
        <v>1.0326114435510738</v>
      </c>
    </row>
    <row r="27" spans="2:3">
      <c r="B27">
        <v>0.25510204081632665</v>
      </c>
      <c r="C27">
        <v>1.0827626688592935</v>
      </c>
    </row>
    <row r="28" spans="2:3">
      <c r="B28">
        <v>0.26530612244897972</v>
      </c>
      <c r="C28">
        <v>1.1362748816305546</v>
      </c>
    </row>
    <row r="29" spans="2:3">
      <c r="B29">
        <v>0.27551020408163279</v>
      </c>
      <c r="C29">
        <v>1.1913668679789045</v>
      </c>
    </row>
    <row r="30" spans="2:3">
      <c r="B30">
        <v>0.28571428571428586</v>
      </c>
      <c r="C30">
        <v>1.2462829514919</v>
      </c>
    </row>
    <row r="31" spans="2:3">
      <c r="B31">
        <v>0.29591836734693894</v>
      </c>
      <c r="C31">
        <v>1.2993245905202646</v>
      </c>
    </row>
    <row r="32" spans="2:3">
      <c r="B32">
        <v>0.30612244897959201</v>
      </c>
      <c r="C32">
        <v>1.3489401421296574</v>
      </c>
    </row>
    <row r="33" spans="2:3">
      <c r="B33">
        <v>0.31632653061224508</v>
      </c>
      <c r="C33">
        <v>1.3939957338533144</v>
      </c>
    </row>
    <row r="34" spans="2:3">
      <c r="B34">
        <v>0.32653061224489816</v>
      </c>
      <c r="C34">
        <v>1.4337261272775081</v>
      </c>
    </row>
    <row r="35" spans="2:3">
      <c r="B35">
        <v>0.33673469387755123</v>
      </c>
      <c r="C35">
        <v>1.4678493651952713</v>
      </c>
    </row>
    <row r="36" spans="2:3">
      <c r="B36">
        <v>0.3469387755102043</v>
      </c>
      <c r="C36">
        <v>1.4964923388756959</v>
      </c>
    </row>
    <row r="37" spans="2:3">
      <c r="B37">
        <v>0.35714285714285737</v>
      </c>
      <c r="C37">
        <v>1.5201434524486437</v>
      </c>
    </row>
    <row r="38" spans="2:3">
      <c r="B38">
        <v>0.36734693877551045</v>
      </c>
      <c r="C38">
        <v>1.5394972041365369</v>
      </c>
    </row>
    <row r="39" spans="2:3">
      <c r="B39">
        <v>0.37755102040816352</v>
      </c>
      <c r="C39">
        <v>1.5554144588867393</v>
      </c>
    </row>
    <row r="40" spans="2:3">
      <c r="B40">
        <v>0.38775510204081659</v>
      </c>
      <c r="C40">
        <v>1.5686253441550233</v>
      </c>
    </row>
    <row r="41" spans="2:3">
      <c r="B41">
        <v>0.39795918367346966</v>
      </c>
      <c r="C41">
        <v>1.5797273419063325</v>
      </c>
    </row>
    <row r="42" spans="2:3">
      <c r="B42">
        <v>0.40816326530612274</v>
      </c>
      <c r="C42">
        <v>1.5890965758360962</v>
      </c>
    </row>
    <row r="43" spans="2:3">
      <c r="B43">
        <v>0.41836734693877581</v>
      </c>
      <c r="C43">
        <v>1.5968561385177007</v>
      </c>
    </row>
    <row r="44" spans="2:3">
      <c r="B44">
        <v>0.42857142857142888</v>
      </c>
      <c r="C44">
        <v>1.6029263077607865</v>
      </c>
    </row>
    <row r="45" spans="2:3">
      <c r="B45">
        <v>0.43877551020408195</v>
      </c>
      <c r="C45">
        <v>1.607036224650868</v>
      </c>
    </row>
    <row r="46" spans="2:3">
      <c r="B46">
        <v>0.44897959183673503</v>
      </c>
      <c r="C46">
        <v>1.6088430672146676</v>
      </c>
    </row>
    <row r="47" spans="2:3">
      <c r="B47">
        <v>0.4591836734693881</v>
      </c>
      <c r="C47">
        <v>1.6080209579685236</v>
      </c>
    </row>
    <row r="48" spans="2:3">
      <c r="B48">
        <v>0.46938775510204117</v>
      </c>
      <c r="C48">
        <v>1.6042879480137644</v>
      </c>
    </row>
    <row r="49" spans="2:3">
      <c r="B49">
        <v>0.47959183673469424</v>
      </c>
      <c r="C49">
        <v>1.5974609314793502</v>
      </c>
    </row>
    <row r="50" spans="2:3">
      <c r="B50">
        <v>0.48979591836734732</v>
      </c>
      <c r="C50">
        <v>1.5874084159677286</v>
      </c>
    </row>
    <row r="51" spans="2:3">
      <c r="B51">
        <v>0.50000000000000033</v>
      </c>
      <c r="C51">
        <v>1.5741004264850809</v>
      </c>
    </row>
    <row r="52" spans="2:3">
      <c r="B52">
        <v>0.51020408163265341</v>
      </c>
      <c r="C52">
        <v>1.5575017557424944</v>
      </c>
    </row>
    <row r="53" spans="2:3">
      <c r="B53">
        <v>0.52040816326530648</v>
      </c>
      <c r="C53">
        <v>1.5375927290612688</v>
      </c>
    </row>
    <row r="54" spans="2:3">
      <c r="B54">
        <v>0.53061224489795955</v>
      </c>
      <c r="C54">
        <v>1.5142903259438216</v>
      </c>
    </row>
    <row r="55" spans="2:3">
      <c r="B55">
        <v>0.54081632653061262</v>
      </c>
      <c r="C55">
        <v>1.48755947800824</v>
      </c>
    </row>
    <row r="56" spans="2:3">
      <c r="B56">
        <v>0.5510204081632657</v>
      </c>
      <c r="C56">
        <v>1.457292017211677</v>
      </c>
    </row>
    <row r="57" spans="2:3">
      <c r="B57">
        <v>0.56122448979591877</v>
      </c>
      <c r="C57">
        <v>1.4234602207023077</v>
      </c>
    </row>
    <row r="58" spans="2:3">
      <c r="B58">
        <v>0.57142857142857184</v>
      </c>
      <c r="C58">
        <v>1.3860842909576483</v>
      </c>
    </row>
    <row r="59" spans="2:3">
      <c r="B59">
        <v>0.58163265306122491</v>
      </c>
      <c r="C59">
        <v>1.3453546751390606</v>
      </c>
    </row>
    <row r="60" spans="2:3">
      <c r="B60">
        <v>0.59183673469387799</v>
      </c>
      <c r="C60">
        <v>1.3015349991368137</v>
      </c>
    </row>
    <row r="61" spans="2:3">
      <c r="B61">
        <v>0.60204081632653106</v>
      </c>
      <c r="C61">
        <v>1.2550884137082037</v>
      </c>
    </row>
    <row r="62" spans="2:3">
      <c r="B62">
        <v>0.61224489795918413</v>
      </c>
      <c r="C62">
        <v>1.2065312066657981</v>
      </c>
    </row>
    <row r="63" spans="2:3">
      <c r="B63">
        <v>0.6224489795918372</v>
      </c>
      <c r="C63">
        <v>1.1564689053684356</v>
      </c>
    </row>
    <row r="64" spans="2:3">
      <c r="B64">
        <v>0.63265306122449028</v>
      </c>
      <c r="C64">
        <v>1.1055662378646851</v>
      </c>
    </row>
    <row r="65" spans="2:3">
      <c r="B65">
        <v>0.64285714285714335</v>
      </c>
      <c r="C65">
        <v>1.0544688838046581</v>
      </c>
    </row>
    <row r="66" spans="2:3">
      <c r="B66">
        <v>0.65306122448979642</v>
      </c>
      <c r="C66">
        <v>1.0037781132241583</v>
      </c>
    </row>
    <row r="67" spans="2:3">
      <c r="B67">
        <v>0.66326530612244949</v>
      </c>
      <c r="C67">
        <v>0.9540676102307678</v>
      </c>
    </row>
    <row r="68" spans="2:3">
      <c r="B68">
        <v>0.67346938775510257</v>
      </c>
      <c r="C68">
        <v>0.90577175377949604</v>
      </c>
    </row>
    <row r="69" spans="2:3">
      <c r="B69">
        <v>0.68367346938775564</v>
      </c>
      <c r="C69">
        <v>0.85926674833493666</v>
      </c>
    </row>
    <row r="70" spans="2:3">
      <c r="B70">
        <v>0.69387755102040871</v>
      </c>
      <c r="C70">
        <v>0.81482451396677436</v>
      </c>
    </row>
    <row r="71" spans="2:3">
      <c r="B71">
        <v>0.70408163265306178</v>
      </c>
      <c r="C71">
        <v>0.77262389195764258</v>
      </c>
    </row>
    <row r="72" spans="2:3">
      <c r="B72">
        <v>0.71428571428571486</v>
      </c>
      <c r="C72">
        <v>0.73273187615083557</v>
      </c>
    </row>
    <row r="73" spans="2:3">
      <c r="B73">
        <v>0.72448979591836793</v>
      </c>
      <c r="C73">
        <v>0.69518267355977215</v>
      </c>
    </row>
    <row r="74" spans="2:3">
      <c r="B74">
        <v>0.734693877551021</v>
      </c>
      <c r="C74">
        <v>0.65988225010676516</v>
      </c>
    </row>
    <row r="75" spans="2:3">
      <c r="B75">
        <v>0.74489795918367407</v>
      </c>
      <c r="C75">
        <v>0.62675420435288953</v>
      </c>
    </row>
    <row r="76" spans="2:3">
      <c r="B76">
        <v>0.75510204081632715</v>
      </c>
      <c r="C76">
        <v>0.59567291708984171</v>
      </c>
    </row>
    <row r="77" spans="2:3">
      <c r="B77">
        <v>0.76530612244898022</v>
      </c>
      <c r="C77">
        <v>0.56649295466317262</v>
      </c>
    </row>
    <row r="78" spans="2:3">
      <c r="B78">
        <v>0.77551020408163329</v>
      </c>
      <c r="C78">
        <v>0.53910877502166499</v>
      </c>
    </row>
    <row r="79" spans="2:3">
      <c r="B79">
        <v>0.78571428571428636</v>
      </c>
      <c r="C79">
        <v>0.51341730124957363</v>
      </c>
    </row>
    <row r="80" spans="2:3">
      <c r="B80">
        <v>0.79591836734693944</v>
      </c>
      <c r="C80">
        <v>0.48931344426246898</v>
      </c>
    </row>
    <row r="81" spans="2:3">
      <c r="B81">
        <v>0.80612244897959251</v>
      </c>
      <c r="C81">
        <v>0.46664724860582096</v>
      </c>
    </row>
    <row r="82" spans="2:3">
      <c r="B82">
        <v>0.81632653061224558</v>
      </c>
      <c r="C82">
        <v>0.44525543058001443</v>
      </c>
    </row>
    <row r="83" spans="2:3">
      <c r="B83">
        <v>0.82653061224489865</v>
      </c>
      <c r="C83">
        <v>0.42491103922949752</v>
      </c>
    </row>
    <row r="84" spans="2:3">
      <c r="B84">
        <v>0.83673469387755173</v>
      </c>
      <c r="C84">
        <v>0.40532189987925105</v>
      </c>
    </row>
    <row r="85" spans="2:3">
      <c r="B85">
        <v>0.8469387755102048</v>
      </c>
      <c r="C85">
        <v>0.38615102470802326</v>
      </c>
    </row>
    <row r="86" spans="2:3">
      <c r="B86">
        <v>0.85714285714285787</v>
      </c>
      <c r="C86">
        <v>0.36701848697935235</v>
      </c>
    </row>
    <row r="87" spans="2:3">
      <c r="B87">
        <v>0.86734693877551094</v>
      </c>
      <c r="C87">
        <v>0.34758997302440375</v>
      </c>
    </row>
    <row r="88" spans="2:3">
      <c r="B88">
        <v>0.87755102040816402</v>
      </c>
      <c r="C88">
        <v>0.32752042759937472</v>
      </c>
    </row>
    <row r="89" spans="2:3">
      <c r="B89">
        <v>0.88775510204081709</v>
      </c>
      <c r="C89">
        <v>0.30660461624029917</v>
      </c>
    </row>
    <row r="90" spans="2:3">
      <c r="B90">
        <v>0.89795918367347016</v>
      </c>
      <c r="C90">
        <v>0.28474095360494966</v>
      </c>
    </row>
    <row r="91" spans="2:3">
      <c r="B91">
        <v>0.90816326530612324</v>
      </c>
      <c r="C91">
        <v>0.26194830032937527</v>
      </c>
    </row>
    <row r="92" spans="2:3">
      <c r="B92">
        <v>0.91836734693877631</v>
      </c>
      <c r="C92">
        <v>0.23842497552533121</v>
      </c>
    </row>
    <row r="93" spans="2:3">
      <c r="B93">
        <v>0.92857142857142938</v>
      </c>
      <c r="C93">
        <v>0.21443735157425192</v>
      </c>
    </row>
    <row r="94" spans="2:3">
      <c r="B94">
        <v>0.93877551020408245</v>
      </c>
      <c r="C94">
        <v>0.19038006367990318</v>
      </c>
    </row>
    <row r="95" spans="2:3">
      <c r="B95">
        <v>0.94897959183673553</v>
      </c>
      <c r="C95">
        <v>0.166693417732762</v>
      </c>
    </row>
    <row r="96" spans="2:3">
      <c r="B96">
        <v>0.9591836734693886</v>
      </c>
      <c r="C96">
        <v>0.14382449811164</v>
      </c>
    </row>
    <row r="97" spans="2:3">
      <c r="B97">
        <v>0.96938775510204167</v>
      </c>
      <c r="C97">
        <v>0.12220481857785032</v>
      </c>
    </row>
    <row r="98" spans="2:3">
      <c r="B98">
        <v>0.97959183673469474</v>
      </c>
      <c r="C98">
        <v>0.10219517398203858</v>
      </c>
    </row>
    <row r="99" spans="2:3">
      <c r="B99">
        <v>0.98979591836734782</v>
      </c>
      <c r="C99">
        <v>8.4068519975330866E-2</v>
      </c>
    </row>
    <row r="100" spans="2:3">
      <c r="B100">
        <v>1.0000000000000009</v>
      </c>
      <c r="C100">
        <v>6.7999821944576641E-2</v>
      </c>
    </row>
    <row r="101" spans="2:3">
      <c r="B101">
        <v>0.499999999999999</v>
      </c>
      <c r="C101">
        <v>1.5741004264850824</v>
      </c>
    </row>
    <row r="102" spans="2:3">
      <c r="B102">
        <v>0.50505050505050408</v>
      </c>
      <c r="C102">
        <v>1.5662991094941277</v>
      </c>
    </row>
    <row r="103" spans="2:3">
      <c r="B103">
        <v>0.51010101010100917</v>
      </c>
      <c r="C103">
        <v>1.5576857903355841</v>
      </c>
    </row>
    <row r="104" spans="2:3">
      <c r="B104">
        <v>0.51515151515151425</v>
      </c>
      <c r="C104">
        <v>1.5482646111541674</v>
      </c>
    </row>
    <row r="105" spans="2:3">
      <c r="B105">
        <v>0.52020202020201933</v>
      </c>
      <c r="C105">
        <v>1.5380295461242854</v>
      </c>
    </row>
    <row r="106" spans="2:3">
      <c r="B106">
        <v>0.52525252525252442</v>
      </c>
      <c r="C106">
        <v>1.5269477449041822</v>
      </c>
    </row>
    <row r="107" spans="2:3">
      <c r="B107">
        <v>0.5303030303030295</v>
      </c>
      <c r="C107">
        <v>1.5150441467572924</v>
      </c>
    </row>
    <row r="108" spans="2:3">
      <c r="B108">
        <v>0.53535353535353458</v>
      </c>
      <c r="C108">
        <v>1.5023040248608859</v>
      </c>
    </row>
    <row r="109" spans="2:3">
      <c r="B109">
        <v>0.54040404040403967</v>
      </c>
      <c r="C109">
        <v>1.4887084568459306</v>
      </c>
    </row>
    <row r="110" spans="2:3">
      <c r="B110">
        <v>0.54545454545454475</v>
      </c>
      <c r="C110">
        <v>1.4742479138027773</v>
      </c>
    </row>
    <row r="111" spans="2:3">
      <c r="B111">
        <v>0.55050505050504983</v>
      </c>
      <c r="C111">
        <v>1.4589048277143652</v>
      </c>
    </row>
    <row r="112" spans="2:3">
      <c r="B112">
        <v>0.55555555555555491</v>
      </c>
      <c r="C112">
        <v>1.4426952698440418</v>
      </c>
    </row>
    <row r="113" spans="2:3">
      <c r="B113">
        <v>0.56060606060606</v>
      </c>
      <c r="C113">
        <v>1.4256139581000751</v>
      </c>
    </row>
    <row r="114" spans="2:3">
      <c r="B114">
        <v>0.56565656565656508</v>
      </c>
      <c r="C114">
        <v>1.4076526894714518</v>
      </c>
    </row>
    <row r="115" spans="2:3">
      <c r="B115">
        <v>0.57070707070707016</v>
      </c>
      <c r="C115">
        <v>1.3888338531274433</v>
      </c>
    </row>
    <row r="116" spans="2:3">
      <c r="B116">
        <v>0.57575757575757525</v>
      </c>
      <c r="C116">
        <v>1.3692020921994419</v>
      </c>
    </row>
    <row r="117" spans="2:3">
      <c r="B117">
        <v>0.58080808080808033</v>
      </c>
      <c r="C117">
        <v>1.3487630889875004</v>
      </c>
    </row>
    <row r="118" spans="2:3">
      <c r="B118">
        <v>0.58585858585858541</v>
      </c>
      <c r="C118">
        <v>1.3275550251172716</v>
      </c>
    </row>
    <row r="119" spans="2:3">
      <c r="B119">
        <v>0.5909090909090905</v>
      </c>
      <c r="C119">
        <v>1.3056326373354161</v>
      </c>
    </row>
    <row r="120" spans="2:3">
      <c r="B120">
        <v>0.59595959595959558</v>
      </c>
      <c r="C120">
        <v>1.2830635144051787</v>
      </c>
    </row>
    <row r="121" spans="2:3">
      <c r="B121">
        <v>0.60101010101010066</v>
      </c>
      <c r="C121">
        <v>1.2598863727710399</v>
      </c>
    </row>
    <row r="122" spans="2:3">
      <c r="B122">
        <v>0.60606060606060574</v>
      </c>
      <c r="C122">
        <v>1.2361770027884023</v>
      </c>
    </row>
    <row r="123" spans="2:3">
      <c r="B123">
        <v>0.61111111111111083</v>
      </c>
      <c r="C123">
        <v>1.2120134044683506</v>
      </c>
    </row>
    <row r="124" spans="2:3">
      <c r="B124">
        <v>0.61616161616161591</v>
      </c>
      <c r="C124">
        <v>1.1874621387309829</v>
      </c>
    </row>
    <row r="125" spans="2:3">
      <c r="B125">
        <v>0.62121212121212099</v>
      </c>
      <c r="C125">
        <v>1.1625923127121303</v>
      </c>
    </row>
    <row r="126" spans="2:3">
      <c r="B126">
        <v>0.62626262626262608</v>
      </c>
      <c r="C126">
        <v>1.1375112455335379</v>
      </c>
    </row>
    <row r="127" spans="2:3">
      <c r="B127">
        <v>0.63131313131313116</v>
      </c>
      <c r="C127">
        <v>1.1122753558559979</v>
      </c>
    </row>
    <row r="128" spans="2:3">
      <c r="B128">
        <v>0.63636363636363624</v>
      </c>
      <c r="C128">
        <v>1.0869738535312379</v>
      </c>
    </row>
    <row r="129" spans="2:3">
      <c r="B129">
        <v>0.64141414141414133</v>
      </c>
      <c r="C129">
        <v>1.0616792025377157</v>
      </c>
    </row>
    <row r="130" spans="2:3">
      <c r="B130">
        <v>0.64646464646464641</v>
      </c>
      <c r="C130">
        <v>1.0364754469856128</v>
      </c>
    </row>
    <row r="131" spans="2:3">
      <c r="B131">
        <v>0.65151515151515149</v>
      </c>
      <c r="C131">
        <v>1.0114115475806271</v>
      </c>
    </row>
    <row r="132" spans="2:3">
      <c r="B132">
        <v>0.65656565656565657</v>
      </c>
      <c r="C132">
        <v>0.98656741815644877</v>
      </c>
    </row>
    <row r="133" spans="2:3">
      <c r="B133">
        <v>0.66161616161616166</v>
      </c>
      <c r="C133">
        <v>0.96201448344122753</v>
      </c>
    </row>
    <row r="134" spans="2:3">
      <c r="B134">
        <v>0.66666666666666674</v>
      </c>
      <c r="C134">
        <v>0.93778889095727447</v>
      </c>
    </row>
    <row r="135" spans="2:3">
      <c r="B135">
        <v>0.67171717171717182</v>
      </c>
      <c r="C135">
        <v>0.91394632942930709</v>
      </c>
    </row>
    <row r="136" spans="2:3">
      <c r="B136">
        <v>0.67676767676767691</v>
      </c>
      <c r="C136">
        <v>0.89052523425295715</v>
      </c>
    </row>
    <row r="137" spans="2:3">
      <c r="B137">
        <v>0.68181818181818199</v>
      </c>
      <c r="C137">
        <v>0.86756726318171373</v>
      </c>
    </row>
    <row r="138" spans="2:3">
      <c r="B138">
        <v>0.68686868686868707</v>
      </c>
      <c r="C138">
        <v>0.84512296578234491</v>
      </c>
    </row>
    <row r="139" spans="2:3">
      <c r="B139">
        <v>0.69191919191919216</v>
      </c>
      <c r="C139">
        <v>0.82318639036433328</v>
      </c>
    </row>
    <row r="140" spans="2:3">
      <c r="B140">
        <v>0.69696969696969724</v>
      </c>
      <c r="C140">
        <v>0.80179525218145609</v>
      </c>
    </row>
    <row r="141" spans="2:3">
      <c r="B141">
        <v>0.70202020202020232</v>
      </c>
      <c r="C141">
        <v>0.78096847604344177</v>
      </c>
    </row>
    <row r="142" spans="2:3">
      <c r="B142">
        <v>0.7070707070707074</v>
      </c>
      <c r="C142">
        <v>0.76068899575243487</v>
      </c>
    </row>
    <row r="143" spans="2:3">
      <c r="B143">
        <v>0.71212121212121249</v>
      </c>
      <c r="C143">
        <v>0.74099124869543564</v>
      </c>
    </row>
    <row r="144" spans="2:3">
      <c r="B144">
        <v>0.71717171717171757</v>
      </c>
      <c r="C144">
        <v>0.72187525640496375</v>
      </c>
    </row>
    <row r="145" spans="2:3">
      <c r="B145">
        <v>0.72222222222222265</v>
      </c>
      <c r="C145">
        <v>0.70332557203258028</v>
      </c>
    </row>
    <row r="146" spans="2:3">
      <c r="B146">
        <v>0.72727272727272774</v>
      </c>
      <c r="C146">
        <v>0.6853401898135103</v>
      </c>
    </row>
    <row r="147" spans="2:3">
      <c r="B147">
        <v>0.73232323232323282</v>
      </c>
      <c r="C147">
        <v>0.66789249880816381</v>
      </c>
    </row>
    <row r="148" spans="2:3">
      <c r="B148">
        <v>0.7373737373737379</v>
      </c>
      <c r="C148">
        <v>0.65097402110328395</v>
      </c>
    </row>
    <row r="149" spans="2:3">
      <c r="B149">
        <v>0.74242424242424299</v>
      </c>
      <c r="C149">
        <v>0.63458445526626284</v>
      </c>
    </row>
    <row r="150" spans="2:3">
      <c r="B150">
        <v>0.74747474747474807</v>
      </c>
      <c r="C150">
        <v>0.61871918889609934</v>
      </c>
    </row>
    <row r="151" spans="2:3">
      <c r="B151">
        <v>0.75252525252525315</v>
      </c>
      <c r="C151">
        <v>0.60333576435219882</v>
      </c>
    </row>
    <row r="152" spans="2:3">
      <c r="B152">
        <v>0.75757575757575824</v>
      </c>
      <c r="C152">
        <v>0.58842822477150269</v>
      </c>
    </row>
    <row r="153" spans="2:3">
      <c r="B153">
        <v>0.76262626262626332</v>
      </c>
      <c r="C153">
        <v>0.57398222117529807</v>
      </c>
    </row>
    <row r="154" spans="2:3">
      <c r="B154">
        <v>0.7676767676767684</v>
      </c>
      <c r="C154">
        <v>0.559971407490652</v>
      </c>
    </row>
    <row r="155" spans="2:3">
      <c r="B155">
        <v>0.77272727272727348</v>
      </c>
      <c r="C155">
        <v>0.54640353101057859</v>
      </c>
    </row>
    <row r="156" spans="2:3">
      <c r="B156">
        <v>0.77777777777777857</v>
      </c>
      <c r="C156">
        <v>0.53326331703137175</v>
      </c>
    </row>
    <row r="157" spans="2:3">
      <c r="B157">
        <v>0.78282828282828365</v>
      </c>
      <c r="C157">
        <v>0.52052573156818338</v>
      </c>
    </row>
    <row r="158" spans="2:3">
      <c r="B158">
        <v>0.78787878787878873</v>
      </c>
      <c r="C158">
        <v>0.50817891548262328</v>
      </c>
    </row>
    <row r="159" spans="2:3">
      <c r="B159">
        <v>0.79292929292929382</v>
      </c>
      <c r="C159">
        <v>0.49622091560798992</v>
      </c>
    </row>
    <row r="160" spans="2:3">
      <c r="B160">
        <v>0.7979797979797989</v>
      </c>
      <c r="C160">
        <v>0.48462693321869255</v>
      </c>
    </row>
    <row r="161" spans="2:3">
      <c r="B161">
        <v>0.80303030303030398</v>
      </c>
      <c r="C161">
        <v>0.47337409238506523</v>
      </c>
    </row>
    <row r="162" spans="2:3">
      <c r="B162">
        <v>0.80808080808080907</v>
      </c>
      <c r="C162">
        <v>0.4624481117006769</v>
      </c>
    </row>
    <row r="163" spans="2:3">
      <c r="B163">
        <v>0.81313131313131415</v>
      </c>
      <c r="C163">
        <v>0.45183113827282512</v>
      </c>
    </row>
    <row r="164" spans="2:3">
      <c r="B164">
        <v>0.81818181818181923</v>
      </c>
      <c r="C164">
        <v>0.44148743192414452</v>
      </c>
    </row>
    <row r="165" spans="2:3">
      <c r="B165">
        <v>0.82323232323232431</v>
      </c>
      <c r="C165">
        <v>0.43138694730874533</v>
      </c>
    </row>
    <row r="166" spans="2:3">
      <c r="B166">
        <v>0.8282828282828294</v>
      </c>
      <c r="C166">
        <v>0.42150152649707034</v>
      </c>
    </row>
    <row r="167" spans="2:3">
      <c r="B167">
        <v>0.83333333333333448</v>
      </c>
      <c r="C167">
        <v>0.41178349558564076</v>
      </c>
    </row>
    <row r="168" spans="2:3">
      <c r="B168">
        <v>0.83838383838383956</v>
      </c>
      <c r="C168">
        <v>0.40220606585560303</v>
      </c>
    </row>
    <row r="169" spans="2:3">
      <c r="B169">
        <v>0.84343434343434465</v>
      </c>
      <c r="C169">
        <v>0.39271145050396922</v>
      </c>
    </row>
    <row r="170" spans="2:3">
      <c r="B170">
        <v>0.84848484848484973</v>
      </c>
      <c r="C170">
        <v>0.38325266915493955</v>
      </c>
    </row>
    <row r="171" spans="2:3">
      <c r="B171">
        <v>0.85353535353535481</v>
      </c>
      <c r="C171">
        <v>0.37379573120713527</v>
      </c>
    </row>
    <row r="172" spans="2:3">
      <c r="B172">
        <v>0.8585858585858599</v>
      </c>
      <c r="C172">
        <v>0.36429590379802568</v>
      </c>
    </row>
    <row r="173" spans="2:3">
      <c r="B173">
        <v>0.86363636363636498</v>
      </c>
      <c r="C173">
        <v>0.35470984622658203</v>
      </c>
    </row>
    <row r="174" spans="2:3">
      <c r="B174">
        <v>0.86868686868687006</v>
      </c>
      <c r="C174">
        <v>0.3449946023776394</v>
      </c>
    </row>
    <row r="175" spans="2:3">
      <c r="B175">
        <v>0.87373737373737514</v>
      </c>
      <c r="C175">
        <v>0.33510720401321981</v>
      </c>
    </row>
    <row r="176" spans="2:3">
      <c r="B176">
        <v>0.87878787878788023</v>
      </c>
      <c r="C176">
        <v>0.32503337187329878</v>
      </c>
    </row>
    <row r="177" spans="2:3">
      <c r="B177">
        <v>0.88383838383838531</v>
      </c>
      <c r="C177">
        <v>0.31474312121615516</v>
      </c>
    </row>
    <row r="178" spans="2:3">
      <c r="B178">
        <v>0.88888888888889039</v>
      </c>
      <c r="C178">
        <v>0.30421893745884948</v>
      </c>
    </row>
    <row r="179" spans="2:3">
      <c r="B179">
        <v>0.89393939393939548</v>
      </c>
      <c r="C179">
        <v>0.29346932802930215</v>
      </c>
    </row>
    <row r="180" spans="2:3">
      <c r="B180">
        <v>0.89898989898990056</v>
      </c>
      <c r="C180">
        <v>0.28247831088913178</v>
      </c>
    </row>
    <row r="181" spans="2:3">
      <c r="B181">
        <v>0.90404040404040564</v>
      </c>
      <c r="C181">
        <v>0.27125442299192937</v>
      </c>
    </row>
    <row r="182" spans="2:3">
      <c r="B182">
        <v>0.90909090909091073</v>
      </c>
      <c r="C182">
        <v>0.25983699610175387</v>
      </c>
    </row>
    <row r="183" spans="2:3">
      <c r="B183">
        <v>0.91414141414141581</v>
      </c>
      <c r="C183">
        <v>0.24824002415414037</v>
      </c>
    </row>
    <row r="184" spans="2:3">
      <c r="B184">
        <v>0.91919191919192089</v>
      </c>
      <c r="C184">
        <v>0.23649873680318292</v>
      </c>
    </row>
    <row r="185" spans="2:3">
      <c r="B185">
        <v>0.92424242424242598</v>
      </c>
      <c r="C185">
        <v>0.22464501041034604</v>
      </c>
    </row>
    <row r="186" spans="2:3">
      <c r="B186">
        <v>0.92929292929293106</v>
      </c>
      <c r="C186">
        <v>0.21273336275184063</v>
      </c>
    </row>
    <row r="187" spans="2:3">
      <c r="B187">
        <v>0.93434343434343614</v>
      </c>
      <c r="C187">
        <v>0.20080885200556126</v>
      </c>
    </row>
    <row r="188" spans="2:3">
      <c r="B188">
        <v>0.93939393939394122</v>
      </c>
      <c r="C188">
        <v>0.18892726939736598</v>
      </c>
    </row>
    <row r="189" spans="2:3">
      <c r="B189">
        <v>0.94444444444444631</v>
      </c>
      <c r="C189">
        <v>0.17714558523459539</v>
      </c>
    </row>
    <row r="190" spans="2:3">
      <c r="B190">
        <v>0.94949494949495139</v>
      </c>
      <c r="C190">
        <v>0.16551433451448255</v>
      </c>
    </row>
    <row r="191" spans="2:3">
      <c r="B191">
        <v>0.95454545454545647</v>
      </c>
      <c r="C191">
        <v>0.15409135147677983</v>
      </c>
    </row>
    <row r="192" spans="2:3">
      <c r="B192">
        <v>0.95959595959596156</v>
      </c>
      <c r="C192">
        <v>0.14292480067118407</v>
      </c>
    </row>
    <row r="193" spans="2:3">
      <c r="B193">
        <v>0.96464646464646664</v>
      </c>
      <c r="C193">
        <v>0.13207406426255389</v>
      </c>
    </row>
    <row r="194" spans="2:3">
      <c r="B194">
        <v>0.96969696969697172</v>
      </c>
      <c r="C194">
        <v>0.12157361332399984</v>
      </c>
    </row>
    <row r="195" spans="2:3">
      <c r="B195">
        <v>0.97474747474747681</v>
      </c>
      <c r="C195">
        <v>0.1114760702757686</v>
      </c>
    </row>
    <row r="196" spans="2:3">
      <c r="B196">
        <v>0.97979797979798189</v>
      </c>
      <c r="C196">
        <v>0.10180980400951863</v>
      </c>
    </row>
    <row r="197" spans="2:3">
      <c r="B197">
        <v>0.98484848484848697</v>
      </c>
      <c r="C197">
        <v>9.2612006065391481E-2</v>
      </c>
    </row>
    <row r="198" spans="2:3">
      <c r="B198">
        <v>0.98989898989899205</v>
      </c>
      <c r="C198">
        <v>8.3895813573673303E-2</v>
      </c>
    </row>
    <row r="199" spans="2:3">
      <c r="B199">
        <v>0.99494949494949714</v>
      </c>
      <c r="C199">
        <v>7.5688127055127216E-2</v>
      </c>
    </row>
    <row r="200" spans="2:3">
      <c r="B200">
        <v>1.0000000000000022</v>
      </c>
      <c r="C200">
        <v>6.799982194457467E-2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100"/>
  <sheetViews>
    <sheetView topLeftCell="A2" workbookViewId="0">
      <selection activeCell="B2" sqref="B2:D100"/>
    </sheetView>
  </sheetViews>
  <sheetFormatPr defaultRowHeight="15.75"/>
  <sheetData>
    <row r="1" spans="2:5">
      <c r="B1" s="5" t="s">
        <v>166</v>
      </c>
      <c r="C1" s="5" t="s">
        <v>167</v>
      </c>
      <c r="D1" s="5" t="s">
        <v>168</v>
      </c>
      <c r="E1" s="5" t="s">
        <v>169</v>
      </c>
    </row>
    <row r="2" spans="2:5">
      <c r="B2">
        <v>0</v>
      </c>
      <c r="C2">
        <v>0.22183370549991058</v>
      </c>
      <c r="D2">
        <v>1.629966357014691E-10</v>
      </c>
      <c r="E2">
        <f>'tau dens'!C2</f>
        <v>5.5734244653583825E-3</v>
      </c>
    </row>
    <row r="3" spans="2:5">
      <c r="B3">
        <v>0.10101010101010101</v>
      </c>
      <c r="C3">
        <v>0.33428139924986194</v>
      </c>
      <c r="D3">
        <v>1.0681986697893227E-8</v>
      </c>
      <c r="E3">
        <f>'tau dens'!C3</f>
        <v>7.4805553457099128E-3</v>
      </c>
    </row>
    <row r="4" spans="2:5">
      <c r="B4">
        <v>0.20202020202020202</v>
      </c>
      <c r="C4">
        <v>0.39213754220807051</v>
      </c>
      <c r="D4">
        <v>3.6188963442719321E-3</v>
      </c>
      <c r="E4">
        <f>'tau dens'!C4</f>
        <v>9.9428304877535456E-3</v>
      </c>
    </row>
    <row r="5" spans="2:5">
      <c r="B5">
        <v>0.30303030303030304</v>
      </c>
      <c r="C5">
        <v>0.40794838943805928</v>
      </c>
      <c r="D5">
        <v>4.3019863028673472E-2</v>
      </c>
      <c r="E5">
        <f>'tau dens'!C5</f>
        <v>1.3077874395543925E-2</v>
      </c>
    </row>
    <row r="6" spans="2:5">
      <c r="B6">
        <v>0.40404040404040403</v>
      </c>
      <c r="C6">
        <v>0.40662978488543328</v>
      </c>
      <c r="D6">
        <v>0.21887310422901521</v>
      </c>
      <c r="E6">
        <f>'tau dens'!C6</f>
        <v>1.7008752415001171E-2</v>
      </c>
    </row>
    <row r="7" spans="2:5">
      <c r="B7">
        <v>0.50505050505050508</v>
      </c>
      <c r="C7">
        <v>0.3987020966283612</v>
      </c>
      <c r="D7">
        <v>0.48766072858058562</v>
      </c>
      <c r="E7">
        <f>'tau dens'!C7</f>
        <v>2.1848484151359305E-2</v>
      </c>
    </row>
    <row r="8" spans="2:5">
      <c r="B8">
        <v>0.60606060606060608</v>
      </c>
      <c r="C8">
        <v>0.38921468987758151</v>
      </c>
      <c r="D8">
        <v>0.51693932304259083</v>
      </c>
      <c r="E8">
        <f>'tau dens'!C8</f>
        <v>2.7691114416314413E-2</v>
      </c>
    </row>
    <row r="9" spans="2:5">
      <c r="B9">
        <v>0.70707070707070707</v>
      </c>
      <c r="C9">
        <v>0.37976216036521598</v>
      </c>
      <c r="D9">
        <v>0.34547863486055236</v>
      </c>
      <c r="E9">
        <f>'tau dens'!C9</f>
        <v>3.4597509847444689E-2</v>
      </c>
    </row>
    <row r="10" spans="2:5">
      <c r="B10">
        <v>0.80808080808080807</v>
      </c>
      <c r="C10">
        <v>0.37024353255160719</v>
      </c>
      <c r="D10">
        <v>0.26308551540721381</v>
      </c>
      <c r="E10">
        <f>'tau dens'!C10</f>
        <v>4.2585457322797789E-2</v>
      </c>
    </row>
    <row r="11" spans="2:5">
      <c r="B11">
        <v>0.90909090909090906</v>
      </c>
      <c r="C11">
        <v>0.361917410065284</v>
      </c>
      <c r="D11">
        <v>0.27699247262444598</v>
      </c>
      <c r="E11">
        <f>'tau dens'!C11</f>
        <v>5.1627172402972092E-2</v>
      </c>
    </row>
    <row r="12" spans="2:5">
      <c r="B12">
        <v>1.0101010101010102</v>
      </c>
      <c r="C12">
        <v>0.35387906257281621</v>
      </c>
      <c r="D12">
        <v>0.28530876978494968</v>
      </c>
      <c r="E12">
        <f>'tau dens'!C12</f>
        <v>6.1639475547347986E-2</v>
      </c>
    </row>
    <row r="13" spans="2:5">
      <c r="B13">
        <v>1.1111111111111112</v>
      </c>
      <c r="C13">
        <v>0.34340834879345061</v>
      </c>
      <c r="D13">
        <v>0.28175518567973823</v>
      </c>
      <c r="E13">
        <f>'tau dens'!C13</f>
        <v>7.2489916499959492E-2</v>
      </c>
    </row>
    <row r="14" spans="2:5">
      <c r="B14">
        <v>1.2121212121212122</v>
      </c>
      <c r="C14">
        <v>0.33143939457364885</v>
      </c>
      <c r="D14">
        <v>0.27671772214736373</v>
      </c>
      <c r="E14">
        <f>'tau dens'!C14</f>
        <v>8.400697358865615E-2</v>
      </c>
    </row>
    <row r="15" spans="2:5">
      <c r="B15">
        <v>1.3131313131313131</v>
      </c>
      <c r="C15">
        <v>0.32025686250843927</v>
      </c>
      <c r="D15">
        <v>0.26226360438992352</v>
      </c>
      <c r="E15">
        <f>'tau dens'!C15</f>
        <v>9.5989847991919439E-2</v>
      </c>
    </row>
    <row r="16" spans="2:5">
      <c r="B16">
        <v>1.4141414141414141</v>
      </c>
      <c r="C16">
        <v>0.30829724543800829</v>
      </c>
      <c r="D16">
        <v>0.28390892443718152</v>
      </c>
      <c r="E16">
        <f>'tau dens'!C16</f>
        <v>0.10822113265431707</v>
      </c>
    </row>
    <row r="17" spans="2:5">
      <c r="B17">
        <v>1.5151515151515151</v>
      </c>
      <c r="C17">
        <v>0.29436987566043138</v>
      </c>
      <c r="D17">
        <v>0.35239294350578193</v>
      </c>
      <c r="E17">
        <f>'tau dens'!C17</f>
        <v>0.12049515243482663</v>
      </c>
    </row>
    <row r="18" spans="2:5">
      <c r="B18">
        <v>1.6161616161616161</v>
      </c>
      <c r="C18">
        <v>0.27997260922553208</v>
      </c>
      <c r="D18">
        <v>0.3914170780470313</v>
      </c>
      <c r="E18">
        <f>'tau dens'!C18</f>
        <v>0.1326150735960997</v>
      </c>
    </row>
    <row r="19" spans="2:5">
      <c r="B19">
        <v>1.7171717171717171</v>
      </c>
      <c r="C19">
        <v>0.26578158484642672</v>
      </c>
      <c r="D19">
        <v>0.37982345248945121</v>
      </c>
      <c r="E19">
        <f>'tau dens'!C19</f>
        <v>0.14441441063973409</v>
      </c>
    </row>
    <row r="20" spans="2:5">
      <c r="B20">
        <v>1.8181818181818181</v>
      </c>
      <c r="C20">
        <v>0.25065736456395243</v>
      </c>
      <c r="D20">
        <v>0.3997275042171341</v>
      </c>
      <c r="E20">
        <f>'tau dens'!C20</f>
        <v>0.15575383543756507</v>
      </c>
    </row>
    <row r="21" spans="2:5">
      <c r="B21">
        <v>1.9191919191919191</v>
      </c>
      <c r="C21">
        <v>0.23457048141302961</v>
      </c>
      <c r="D21">
        <v>0.43868283616564235</v>
      </c>
      <c r="E21">
        <f>'tau dens'!C21</f>
        <v>0.16653461305896275</v>
      </c>
    </row>
    <row r="22" spans="2:5">
      <c r="B22">
        <v>2.0202020202020203</v>
      </c>
      <c r="C22">
        <v>0.22010250817919144</v>
      </c>
      <c r="D22">
        <v>0.43165218118593246</v>
      </c>
      <c r="E22">
        <f>'tau dens'!C22</f>
        <v>0.17667659461879973</v>
      </c>
    </row>
    <row r="23" spans="2:5">
      <c r="B23">
        <v>2.1212121212121215</v>
      </c>
      <c r="C23">
        <v>0.20776133270242508</v>
      </c>
      <c r="D23">
        <v>0.40715832080191078</v>
      </c>
      <c r="E23">
        <f>'tau dens'!C23</f>
        <v>0.18612053461441705</v>
      </c>
    </row>
    <row r="24" spans="2:5">
      <c r="B24">
        <v>2.2222222222222228</v>
      </c>
      <c r="C24">
        <v>0.1943843018667126</v>
      </c>
      <c r="D24">
        <v>0.39426107192145665</v>
      </c>
      <c r="E24">
        <f>'tau dens'!C24</f>
        <v>0.19481894976786168</v>
      </c>
    </row>
    <row r="25" spans="2:5">
      <c r="B25">
        <v>2.323232323232324</v>
      </c>
      <c r="C25">
        <v>0.17949105400556081</v>
      </c>
      <c r="D25">
        <v>0.37528896503755488</v>
      </c>
      <c r="E25">
        <f>'tau dens'!C25</f>
        <v>0.20272710502219918</v>
      </c>
    </row>
    <row r="26" spans="2:5">
      <c r="B26">
        <v>2.4242424242424252</v>
      </c>
      <c r="C26">
        <v>0.16668571606339852</v>
      </c>
      <c r="D26">
        <v>0.33360583913568215</v>
      </c>
      <c r="E26">
        <f>'tau dens'!C26</f>
        <v>0.20978119438308368</v>
      </c>
    </row>
    <row r="27" spans="2:5">
      <c r="B27">
        <v>2.5252525252525264</v>
      </c>
      <c r="C27">
        <v>0.15655696469224775</v>
      </c>
      <c r="D27">
        <v>0.28987753471079697</v>
      </c>
      <c r="E27">
        <f>'tau dens'!C27</f>
        <v>0.21591245359039685</v>
      </c>
    </row>
    <row r="28" spans="2:5">
      <c r="B28">
        <v>2.6262626262626276</v>
      </c>
      <c r="C28">
        <v>0.14560636251287534</v>
      </c>
      <c r="D28">
        <v>0.27032943220878236</v>
      </c>
      <c r="E28">
        <f>'tau dens'!C28</f>
        <v>0.22103775276211424</v>
      </c>
    </row>
    <row r="29" spans="2:5">
      <c r="B29">
        <v>2.7272727272727288</v>
      </c>
      <c r="C29">
        <v>0.13277970689255114</v>
      </c>
      <c r="D29">
        <v>0.25420684367841095</v>
      </c>
      <c r="E29">
        <f>'tau dens'!C29</f>
        <v>0.22506976427477904</v>
      </c>
    </row>
    <row r="30" spans="2:5">
      <c r="B30">
        <v>2.8282828282828301</v>
      </c>
      <c r="C30">
        <v>0.12107127259602382</v>
      </c>
      <c r="D30">
        <v>0.21673043994378868</v>
      </c>
      <c r="E30">
        <f>'tau dens'!C30</f>
        <v>0.227933687033508</v>
      </c>
    </row>
    <row r="31" spans="2:5">
      <c r="B31">
        <v>2.9292929292929313</v>
      </c>
      <c r="C31">
        <v>0.11187098005615155</v>
      </c>
      <c r="D31">
        <v>0.18232387746465412</v>
      </c>
      <c r="E31">
        <f>'tau dens'!C31</f>
        <v>0.22957982550019285</v>
      </c>
    </row>
    <row r="32" spans="2:5">
      <c r="B32">
        <v>3.0303030303030325</v>
      </c>
      <c r="C32">
        <v>0.10358643990667278</v>
      </c>
      <c r="D32">
        <v>0.17044634229719022</v>
      </c>
      <c r="E32">
        <f>'tau dens'!C32</f>
        <v>0.23000072290474879</v>
      </c>
    </row>
    <row r="33" spans="2:5">
      <c r="B33">
        <v>3.1313131313131337</v>
      </c>
      <c r="C33">
        <v>9.5370946564511838E-2</v>
      </c>
      <c r="D33">
        <v>0.16078092402182262</v>
      </c>
      <c r="E33">
        <f>'tau dens'!C33</f>
        <v>0.22923135664565217</v>
      </c>
    </row>
    <row r="34" spans="2:5">
      <c r="B34">
        <v>3.2323232323232349</v>
      </c>
      <c r="C34">
        <v>8.7911341100247148E-2</v>
      </c>
      <c r="D34">
        <v>0.13438577281397715</v>
      </c>
      <c r="E34">
        <f>'tau dens'!C34</f>
        <v>0.22734382250457821</v>
      </c>
    </row>
    <row r="35" spans="2:5">
      <c r="B35">
        <v>3.3333333333333361</v>
      </c>
      <c r="C35">
        <v>8.1822521376833782E-2</v>
      </c>
      <c r="D35">
        <v>0.10526746477843139</v>
      </c>
      <c r="E35">
        <f>'tau dens'!C35</f>
        <v>0.22443650384295261</v>
      </c>
    </row>
    <row r="36" spans="2:5">
      <c r="B36">
        <v>3.4343434343434374</v>
      </c>
      <c r="C36">
        <v>7.5979166737238035E-2</v>
      </c>
      <c r="D36">
        <v>8.8672441417548001E-2</v>
      </c>
      <c r="E36">
        <f>'tau dens'!C36</f>
        <v>0.22062419918195084</v>
      </c>
    </row>
    <row r="37" spans="2:5">
      <c r="B37">
        <v>3.5353535353535386</v>
      </c>
      <c r="C37">
        <v>6.9359462871060151E-2</v>
      </c>
      <c r="D37">
        <v>7.7318733123412461E-2</v>
      </c>
      <c r="E37">
        <f>'tau dens'!C37</f>
        <v>0.21601736417892206</v>
      </c>
    </row>
    <row r="38" spans="2:5">
      <c r="B38">
        <v>3.6363636363636398</v>
      </c>
      <c r="C38">
        <v>6.3137414859733121E-2</v>
      </c>
      <c r="D38">
        <v>6.8534314955334782E-2</v>
      </c>
      <c r="E38">
        <f>'tau dens'!C38</f>
        <v>0.21072763025215888</v>
      </c>
    </row>
    <row r="39" spans="2:5">
      <c r="B39">
        <v>3.737373737373741</v>
      </c>
      <c r="C39">
        <v>5.8301829242831879E-2</v>
      </c>
      <c r="D39">
        <v>6.0171930366176761E-2</v>
      </c>
      <c r="E39">
        <f>'tau dens'!C39</f>
        <v>0.20486623641192792</v>
      </c>
    </row>
    <row r="40" spans="2:5">
      <c r="B40">
        <v>3.8383838383838422</v>
      </c>
      <c r="C40">
        <v>5.423213500558223E-2</v>
      </c>
      <c r="D40">
        <v>5.1889333114062255E-2</v>
      </c>
      <c r="E40">
        <f>'tau dens'!C40</f>
        <v>0.1985567558141737</v>
      </c>
    </row>
    <row r="41" spans="2:5">
      <c r="B41">
        <v>3.9393939393939434</v>
      </c>
      <c r="C41">
        <v>5.0066598046949226E-2</v>
      </c>
      <c r="D41">
        <v>4.7107145687073512E-2</v>
      </c>
      <c r="E41">
        <f>'tau dens'!C41</f>
        <v>0.19193767115075155</v>
      </c>
    </row>
    <row r="42" spans="2:5">
      <c r="B42">
        <v>4.0404040404040442</v>
      </c>
      <c r="C42">
        <v>4.5709664139027537E-2</v>
      </c>
      <c r="D42">
        <v>4.1708998044463534E-2</v>
      </c>
      <c r="E42">
        <f>'tau dens'!C42</f>
        <v>0.18515663441431854</v>
      </c>
    </row>
    <row r="43" spans="2:5">
      <c r="B43">
        <v>4.1414141414141454</v>
      </c>
      <c r="C43">
        <v>4.1599832167715727E-2</v>
      </c>
      <c r="D43">
        <v>3.429626918071306E-2</v>
      </c>
      <c r="E43">
        <f>'tau dens'!C43</f>
        <v>0.17837276897510998</v>
      </c>
    </row>
    <row r="44" spans="2:5">
      <c r="B44">
        <v>4.2424242424242466</v>
      </c>
      <c r="C44">
        <v>3.841048886258653E-2</v>
      </c>
      <c r="D44">
        <v>2.8096305531537975E-2</v>
      </c>
      <c r="E44">
        <f>'tau dens'!C44</f>
        <v>0.17172193150092907</v>
      </c>
    </row>
    <row r="45" spans="2:5">
      <c r="B45">
        <v>4.3434343434343479</v>
      </c>
      <c r="C45">
        <v>3.621858489643523E-2</v>
      </c>
      <c r="D45">
        <v>2.4866550379984809E-2</v>
      </c>
      <c r="E45">
        <f>'tau dens'!C45</f>
        <v>0.16530980120515965</v>
      </c>
    </row>
    <row r="46" spans="2:5">
      <c r="B46">
        <v>4.4444444444444491</v>
      </c>
      <c r="C46">
        <v>3.3731149130273662E-2</v>
      </c>
      <c r="D46">
        <v>2.2789633664637859E-2</v>
      </c>
      <c r="E46">
        <f>'tau dens'!C46</f>
        <v>0.15918570601168724</v>
      </c>
    </row>
    <row r="47" spans="2:5">
      <c r="B47">
        <v>4.5454545454545503</v>
      </c>
      <c r="C47">
        <v>3.0356155082023328E-2</v>
      </c>
      <c r="D47">
        <v>1.9711747107395948E-2</v>
      </c>
      <c r="E47">
        <f>'tau dens'!C47</f>
        <v>0.15334229553437631</v>
      </c>
    </row>
    <row r="48" spans="2:5">
      <c r="B48">
        <v>4.6464646464646515</v>
      </c>
      <c r="C48">
        <v>2.7722631805778761E-2</v>
      </c>
      <c r="D48">
        <v>1.5474812052940195E-2</v>
      </c>
      <c r="E48">
        <f>'tau dens'!C48</f>
        <v>0.14773183750235039</v>
      </c>
    </row>
    <row r="49" spans="2:5">
      <c r="B49">
        <v>4.7474747474747527</v>
      </c>
      <c r="C49">
        <v>2.6596152750211779E-2</v>
      </c>
      <c r="D49">
        <v>1.1665066061558054E-2</v>
      </c>
      <c r="E49">
        <f>'tau dens'!C49</f>
        <v>0.14228217320456263</v>
      </c>
    </row>
    <row r="50" spans="2:5">
      <c r="B50">
        <v>4.8484848484848539</v>
      </c>
      <c r="C50">
        <v>2.5310905818707083E-2</v>
      </c>
      <c r="D50">
        <v>1.0602149252568074E-2</v>
      </c>
      <c r="E50">
        <f>'tau dens'!C50</f>
        <v>0.13692979043510436</v>
      </c>
    </row>
    <row r="51" spans="2:5">
      <c r="B51">
        <v>4.9494949494949552</v>
      </c>
      <c r="C51">
        <v>2.3178568508290212E-2</v>
      </c>
      <c r="D51">
        <v>1.0571149494383111E-2</v>
      </c>
      <c r="E51">
        <f>'tau dens'!C51</f>
        <v>0.13165272388419103</v>
      </c>
    </row>
    <row r="52" spans="2:5">
      <c r="B52">
        <v>5.0505050505050564</v>
      </c>
      <c r="C52">
        <v>2.135615998424056E-2</v>
      </c>
      <c r="D52">
        <v>8.1293407174847388E-3</v>
      </c>
      <c r="E52">
        <f>'tau dens'!C52</f>
        <v>0.12647576422302506</v>
      </c>
    </row>
    <row r="53" spans="2:5">
      <c r="B53">
        <v>5.1515151515151576</v>
      </c>
      <c r="C53">
        <v>2.0346871014433165E-2</v>
      </c>
      <c r="D53">
        <v>5.2159289815582027E-3</v>
      </c>
      <c r="E53">
        <f>'tau dens'!C53</f>
        <v>0.12147040615199436</v>
      </c>
    </row>
    <row r="54" spans="2:5">
      <c r="B54">
        <v>5.2525252525252588</v>
      </c>
      <c r="C54">
        <v>1.9576313432832906E-2</v>
      </c>
      <c r="D54">
        <v>4.9041023170307875E-3</v>
      </c>
      <c r="E54">
        <f>'tau dens'!C54</f>
        <v>0.11673532039984666</v>
      </c>
    </row>
    <row r="55" spans="2:5">
      <c r="B55">
        <v>5.35353535353536</v>
      </c>
      <c r="C55">
        <v>1.8862794227153923E-2</v>
      </c>
      <c r="D55">
        <v>5.1932532287145092E-3</v>
      </c>
      <c r="E55">
        <f>'tau dens'!C55</f>
        <v>0.11235965131436129</v>
      </c>
    </row>
    <row r="56" spans="2:5">
      <c r="B56">
        <v>5.4545454545454612</v>
      </c>
      <c r="C56">
        <v>1.8426416595349961E-2</v>
      </c>
      <c r="D56">
        <v>4.0096060199776495E-3</v>
      </c>
      <c r="E56">
        <f>'tau dens'!C56</f>
        <v>0.10838922218825117</v>
      </c>
    </row>
    <row r="57" spans="2:5">
      <c r="B57">
        <v>5.5555555555555625</v>
      </c>
      <c r="C57">
        <v>1.7787418335526575E-2</v>
      </c>
      <c r="D57">
        <v>2.5245981732607663E-3</v>
      </c>
      <c r="E57">
        <f>'tau dens'!C57</f>
        <v>0.10480194884653944</v>
      </c>
    </row>
    <row r="58" spans="2:5">
      <c r="B58">
        <v>5.6565656565656637</v>
      </c>
      <c r="C58">
        <v>1.6674212907433261E-2</v>
      </c>
      <c r="D58">
        <v>1.9588658487402085E-3</v>
      </c>
      <c r="E58">
        <f>'tau dens'!C58</f>
        <v>0.10151211765789675</v>
      </c>
    </row>
    <row r="59" spans="2:5">
      <c r="B59">
        <v>5.7575757575757649</v>
      </c>
      <c r="C59">
        <v>1.5754122314930029E-2</v>
      </c>
      <c r="D59">
        <v>1.9423754136867442E-3</v>
      </c>
      <c r="E59">
        <f>'tau dens'!C59</f>
        <v>9.8373668954462493E-2</v>
      </c>
    </row>
    <row r="60" spans="2:5">
      <c r="B60">
        <v>5.8585858585858661</v>
      </c>
      <c r="C60">
        <v>1.5282921213433456E-2</v>
      </c>
      <c r="D60">
        <v>1.7052568069933886E-3</v>
      </c>
      <c r="E60">
        <f>'tau dens'!C60</f>
        <v>9.521706487836018E-2</v>
      </c>
    </row>
    <row r="61" spans="2:5">
      <c r="B61">
        <v>5.9595959595959673</v>
      </c>
      <c r="C61">
        <v>1.4763098548582137E-2</v>
      </c>
      <c r="D61">
        <v>1.5304409174968505E-3</v>
      </c>
      <c r="E61">
        <f>'tau dens'!C61</f>
        <v>9.187944565279052E-2</v>
      </c>
    </row>
    <row r="62" spans="2:5">
      <c r="B62">
        <v>6.0606060606060685</v>
      </c>
      <c r="C62">
        <v>1.4025482235270535E-2</v>
      </c>
      <c r="D62">
        <v>1.5969629368468904E-3</v>
      </c>
      <c r="E62">
        <f>'tau dens'!C62</f>
        <v>8.8242172978925212E-2</v>
      </c>
    </row>
    <row r="63" spans="2:5">
      <c r="B63">
        <v>6.1616161616161698</v>
      </c>
      <c r="C63">
        <v>1.3196104128148324E-2</v>
      </c>
      <c r="D63">
        <v>1.3431376458869241E-3</v>
      </c>
      <c r="E63">
        <f>'tau dens'!C63</f>
        <v>8.4241707240470601E-2</v>
      </c>
    </row>
    <row r="64" spans="2:5">
      <c r="B64">
        <v>6.262626262626271</v>
      </c>
      <c r="C64">
        <v>1.2687375472167544E-2</v>
      </c>
      <c r="D64">
        <v>9.0100432175719734E-4</v>
      </c>
      <c r="E64">
        <f>'tau dens'!C64</f>
        <v>7.9878024068909148E-2</v>
      </c>
    </row>
    <row r="65" spans="2:5">
      <c r="B65">
        <v>6.3636363636363722</v>
      </c>
      <c r="C65">
        <v>1.257245840481945E-2</v>
      </c>
      <c r="D65">
        <v>8.4578576964933292E-4</v>
      </c>
      <c r="E65">
        <f>'tau dens'!C65</f>
        <v>7.5212022299002396E-2</v>
      </c>
    </row>
    <row r="66" spans="2:5">
      <c r="B66">
        <v>6.4646464646464734</v>
      </c>
      <c r="C66">
        <v>1.1912823945156505E-2</v>
      </c>
      <c r="D66">
        <v>8.3146770405462841E-4</v>
      </c>
      <c r="E66">
        <f>'tau dens'!C66</f>
        <v>7.034534361953175E-2</v>
      </c>
    </row>
    <row r="67" spans="2:5">
      <c r="B67">
        <v>6.5656565656565746</v>
      </c>
      <c r="C67">
        <v>1.0753506661543854E-2</v>
      </c>
      <c r="D67">
        <v>7.4061005151308541E-4</v>
      </c>
      <c r="E67">
        <f>'tau dens'!C67</f>
        <v>6.5407515689390641E-2</v>
      </c>
    </row>
    <row r="68" spans="2:5">
      <c r="B68">
        <v>6.6666666666666758</v>
      </c>
      <c r="C68">
        <v>1.018266520730465E-2</v>
      </c>
      <c r="D68">
        <v>7.5798903993187674E-4</v>
      </c>
      <c r="E68">
        <f>'tau dens'!C68</f>
        <v>6.0535512730343875E-2</v>
      </c>
    </row>
    <row r="69" spans="2:5">
      <c r="B69">
        <v>6.7676767676767771</v>
      </c>
      <c r="C69">
        <v>1.0217982273855926E-2</v>
      </c>
      <c r="D69">
        <v>5.7658262383059294E-4</v>
      </c>
      <c r="E69">
        <f>'tau dens'!C69</f>
        <v>5.5856762353462958E-2</v>
      </c>
    </row>
    <row r="70" spans="2:5">
      <c r="B70">
        <v>6.8686868686868783</v>
      </c>
      <c r="C70">
        <v>1.0140728673269693E-2</v>
      </c>
      <c r="D70">
        <v>5.2939779920380093E-4</v>
      </c>
      <c r="E70">
        <f>'tau dens'!C70</f>
        <v>5.1481041716284238E-2</v>
      </c>
    </row>
    <row r="71" spans="2:5">
      <c r="B71">
        <v>6.9696969696969795</v>
      </c>
      <c r="C71">
        <v>9.8155173293098339E-3</v>
      </c>
      <c r="D71">
        <v>6.2486309695856512E-4</v>
      </c>
      <c r="E71">
        <f>'tau dens'!C71</f>
        <v>4.7480130398613776E-2</v>
      </c>
    </row>
    <row r="72" spans="2:5">
      <c r="B72">
        <v>7.0707070707070807</v>
      </c>
      <c r="C72">
        <v>9.3078923995073507E-3</v>
      </c>
      <c r="D72">
        <v>4.0188310782612576E-4</v>
      </c>
      <c r="E72">
        <f>'tau dens'!C72</f>
        <v>4.389548864072771E-2</v>
      </c>
    </row>
    <row r="73" spans="2:5">
      <c r="B73">
        <v>7.1717171717171819</v>
      </c>
      <c r="C73">
        <v>8.4831046407702702E-3</v>
      </c>
      <c r="D73">
        <v>1.6604350569758639E-4</v>
      </c>
      <c r="E73">
        <f>'tau dens'!C73</f>
        <v>4.0731279771608515E-2</v>
      </c>
    </row>
    <row r="74" spans="2:5">
      <c r="B74">
        <v>7.2727272727272831</v>
      </c>
      <c r="C74">
        <v>7.8739766051017426E-3</v>
      </c>
      <c r="D74">
        <v>2.7729604977946815E-4</v>
      </c>
      <c r="E74">
        <f>'tau dens'!C74</f>
        <v>3.7966732039784061E-2</v>
      </c>
    </row>
    <row r="75" spans="2:5">
      <c r="B75">
        <v>7.3737373737373844</v>
      </c>
      <c r="C75">
        <v>7.7941926647380278E-3</v>
      </c>
      <c r="D75">
        <v>5.5783911739431201E-4</v>
      </c>
      <c r="E75">
        <f>'tau dens'!C75</f>
        <v>3.5563154407794693E-2</v>
      </c>
    </row>
    <row r="76" spans="2:5">
      <c r="B76">
        <v>7.4747474747474856</v>
      </c>
      <c r="C76">
        <v>7.6700510799441284E-3</v>
      </c>
      <c r="D76">
        <v>6.4441158943488578E-4</v>
      </c>
      <c r="E76">
        <f>'tau dens'!C76</f>
        <v>3.3481040587333651E-2</v>
      </c>
    </row>
    <row r="77" spans="2:5">
      <c r="B77">
        <v>7.5757575757575868</v>
      </c>
      <c r="C77">
        <v>7.3550075105664279E-3</v>
      </c>
      <c r="D77">
        <v>5.8179889400045192E-4</v>
      </c>
      <c r="E77">
        <f>'tau dens'!C77</f>
        <v>3.1681475745168657E-2</v>
      </c>
    </row>
    <row r="78" spans="2:5">
      <c r="B78">
        <v>7.676767676767688</v>
      </c>
      <c r="C78">
        <v>7.0509912541568652E-3</v>
      </c>
      <c r="D78">
        <v>3.9026379416070287E-4</v>
      </c>
      <c r="E78">
        <f>'tau dens'!C78</f>
        <v>3.0134736063485844E-2</v>
      </c>
    </row>
    <row r="79" spans="2:5">
      <c r="B79">
        <v>7.7777777777777892</v>
      </c>
      <c r="C79">
        <v>6.4286243021616689E-3</v>
      </c>
      <c r="D79">
        <v>1.9938996796425444E-4</v>
      </c>
      <c r="E79">
        <f>'tau dens'!C79</f>
        <v>2.8808862450800114E-2</v>
      </c>
    </row>
    <row r="80" spans="2:5">
      <c r="B80">
        <v>7.8787878787878904</v>
      </c>
      <c r="C80">
        <v>5.7112088802247548E-3</v>
      </c>
      <c r="D80">
        <v>2.6611714460859649E-4</v>
      </c>
      <c r="E80">
        <f>'tau dens'!C80</f>
        <v>2.7669448477176232E-2</v>
      </c>
    </row>
    <row r="81" spans="2:5">
      <c r="B81">
        <v>7.9797979797979917</v>
      </c>
      <c r="C81">
        <v>5.5008428888522311E-3</v>
      </c>
      <c r="D81">
        <v>3.7339676883246694E-4</v>
      </c>
      <c r="E81">
        <f>'tau dens'!C81</f>
        <v>2.6671248032865219E-2</v>
      </c>
    </row>
    <row r="82" spans="2:5">
      <c r="B82">
        <v>8.080808080808092</v>
      </c>
      <c r="C82">
        <v>5.4066386340106678E-3</v>
      </c>
      <c r="D82">
        <v>2.8719809269091864E-4</v>
      </c>
      <c r="E82">
        <f>'tau dens'!C82</f>
        <v>2.5757441998339924E-2</v>
      </c>
    </row>
    <row r="83" spans="2:5">
      <c r="B83">
        <v>8.1818181818181923</v>
      </c>
      <c r="C83">
        <v>4.7803578564838464E-3</v>
      </c>
      <c r="D83">
        <v>2.5731030281628958E-4</v>
      </c>
      <c r="E83">
        <f>'tau dens'!C83</f>
        <v>2.4866200728259232E-2</v>
      </c>
    </row>
    <row r="84" spans="2:5">
      <c r="B84">
        <v>8.2828282828282926</v>
      </c>
      <c r="C84">
        <v>3.9361706170103665E-3</v>
      </c>
      <c r="D84">
        <v>2.9101389990699269E-4</v>
      </c>
      <c r="E84">
        <f>'tau dens'!C84</f>
        <v>2.394059165325306E-2</v>
      </c>
    </row>
    <row r="85" spans="2:5">
      <c r="B85">
        <v>8.383838383838393</v>
      </c>
      <c r="C85">
        <v>3.3819936238087232E-3</v>
      </c>
      <c r="D85">
        <v>1.827260878513992E-4</v>
      </c>
      <c r="E85">
        <f>'tau dens'!C85</f>
        <v>2.2937303401198074E-2</v>
      </c>
    </row>
    <row r="86" spans="2:5">
      <c r="B86">
        <v>8.4848484848484933</v>
      </c>
      <c r="C86">
        <v>3.0356551295656307E-3</v>
      </c>
      <c r="D86">
        <v>9.9910870752896244E-5</v>
      </c>
      <c r="E86">
        <f>'tau dens'!C86</f>
        <v>2.1837556360575185E-2</v>
      </c>
    </row>
    <row r="87" spans="2:5">
      <c r="B87">
        <v>8.5858585858585936</v>
      </c>
      <c r="C87">
        <v>2.8275928321991445E-3</v>
      </c>
      <c r="D87">
        <v>1.6395577871889316E-4</v>
      </c>
      <c r="E87">
        <f>'tau dens'!C87</f>
        <v>2.0645991296034498E-2</v>
      </c>
    </row>
    <row r="88" spans="2:5">
      <c r="B88">
        <v>8.686868686868694</v>
      </c>
      <c r="C88">
        <v>2.6973258421292374E-3</v>
      </c>
      <c r="D88">
        <v>1.9807957619223215E-4</v>
      </c>
      <c r="E88">
        <f>'tau dens'!C88</f>
        <v>1.9391947696646761E-2</v>
      </c>
    </row>
    <row r="89" spans="2:5">
      <c r="B89">
        <v>8.7878787878787943</v>
      </c>
      <c r="C89">
        <v>2.5591666848818048E-3</v>
      </c>
      <c r="D89">
        <v>1.0474225544033731E-4</v>
      </c>
      <c r="E89">
        <f>'tau dens'!C89</f>
        <v>1.8115394396005662E-2</v>
      </c>
    </row>
    <row r="90" spans="2:5">
      <c r="B90">
        <v>8.8888888888888946</v>
      </c>
      <c r="C90">
        <v>2.6159098279070333E-3</v>
      </c>
      <c r="D90">
        <v>2.3576760500232341E-5</v>
      </c>
      <c r="E90">
        <f>'tau dens'!C90</f>
        <v>1.6862068678649644E-2</v>
      </c>
    </row>
    <row r="91" spans="2:5">
      <c r="B91">
        <v>8.9898989898989949</v>
      </c>
      <c r="C91">
        <v>2.7864140729970542E-3</v>
      </c>
      <c r="D91">
        <v>2.256336721908924E-6</v>
      </c>
      <c r="E91">
        <f>'tau dens'!C91</f>
        <v>1.5671788202805799E-2</v>
      </c>
    </row>
    <row r="92" spans="2:5">
      <c r="B92">
        <v>9.0909090909090953</v>
      </c>
      <c r="C92">
        <v>2.4802325479939104E-3</v>
      </c>
      <c r="D92">
        <v>9.4104025218047541E-8</v>
      </c>
      <c r="E92">
        <f>'tau dens'!C92</f>
        <v>1.4570202756415537E-2</v>
      </c>
    </row>
    <row r="93" spans="2:5">
      <c r="B93">
        <v>9.1919191919191956</v>
      </c>
      <c r="C93">
        <v>1.7570242165036677E-3</v>
      </c>
      <c r="D93">
        <v>2.6862184925601498E-7</v>
      </c>
      <c r="E93">
        <f>'tau dens'!C93</f>
        <v>1.3568492690176017E-2</v>
      </c>
    </row>
    <row r="94" spans="2:5">
      <c r="B94">
        <v>9.2929292929292959</v>
      </c>
      <c r="C94">
        <v>1.2536687156964089E-3</v>
      </c>
      <c r="D94">
        <v>4.4482384175836234E-6</v>
      </c>
      <c r="E94">
        <f>'tau dens'!C94</f>
        <v>1.2665034910892442E-2</v>
      </c>
    </row>
    <row r="95" spans="2:5">
      <c r="B95">
        <v>9.3939393939393963</v>
      </c>
      <c r="C95">
        <v>1.0619396804303293E-3</v>
      </c>
      <c r="D95">
        <v>3.1317531440396239E-5</v>
      </c>
      <c r="E95">
        <f>'tau dens'!C95</f>
        <v>1.1847322547971016E-2</v>
      </c>
    </row>
    <row r="96" spans="2:5">
      <c r="B96">
        <v>9.4949494949494966</v>
      </c>
      <c r="C96">
        <v>1.0279980998437054E-3</v>
      </c>
      <c r="D96">
        <v>9.3743190634075813E-5</v>
      </c>
      <c r="E96">
        <f>'tau dens'!C96</f>
        <v>1.1095449969321851E-2</v>
      </c>
    </row>
    <row r="97" spans="2:5">
      <c r="B97">
        <v>9.5959595959595969</v>
      </c>
      <c r="C97">
        <v>1.2574241601617298E-3</v>
      </c>
      <c r="D97">
        <v>1.1930116468305241E-4</v>
      </c>
      <c r="E97">
        <f>'tau dens'!C97</f>
        <v>1.0397039467073779E-2</v>
      </c>
    </row>
    <row r="98" spans="2:5">
      <c r="B98">
        <v>9.6969696969696972</v>
      </c>
      <c r="C98">
        <v>1.6403449248781456E-3</v>
      </c>
      <c r="D98">
        <v>6.4550916922939238E-5</v>
      </c>
      <c r="E98">
        <f>'tau dens'!C98</f>
        <v>9.7463232159985744E-3</v>
      </c>
    </row>
    <row r="99" spans="2:5">
      <c r="B99">
        <v>9.7979797979797976</v>
      </c>
      <c r="C99">
        <v>1.5605636189879029E-3</v>
      </c>
      <c r="D99">
        <v>1.4850174976487531E-5</v>
      </c>
      <c r="E99">
        <f>'tau dens'!C99</f>
        <v>9.1540958743983099E-3</v>
      </c>
    </row>
    <row r="100" spans="2:5">
      <c r="B100">
        <v>9.8989898989898979</v>
      </c>
      <c r="C100">
        <v>8.8544848085958224E-4</v>
      </c>
      <c r="D100">
        <v>1.4847172786378954E-6</v>
      </c>
      <c r="E100">
        <f>'tau dens'!C100</f>
        <v>8.6443304221041871E-3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106"/>
  <sheetViews>
    <sheetView workbookViewId="0">
      <selection activeCell="B4" sqref="B4:AE104"/>
    </sheetView>
  </sheetViews>
  <sheetFormatPr defaultRowHeight="15.75"/>
  <sheetData>
    <row r="1" spans="1:31">
      <c r="B1" s="180" t="s">
        <v>160</v>
      </c>
      <c r="C1" s="180"/>
      <c r="D1" s="180"/>
      <c r="E1" s="180"/>
      <c r="F1" s="180"/>
      <c r="G1" s="180"/>
      <c r="H1" s="180" t="s">
        <v>22</v>
      </c>
      <c r="I1" s="180"/>
      <c r="J1" s="180"/>
      <c r="K1" s="180"/>
      <c r="L1" s="180"/>
      <c r="M1" s="180"/>
      <c r="N1" s="177" t="s">
        <v>6</v>
      </c>
      <c r="O1" s="177"/>
      <c r="P1" s="177"/>
      <c r="Q1" s="177"/>
      <c r="R1" s="177"/>
      <c r="S1" s="177"/>
      <c r="T1" s="177" t="s">
        <v>7</v>
      </c>
      <c r="U1" s="177"/>
      <c r="V1" s="177"/>
      <c r="W1" s="177"/>
      <c r="X1" s="177"/>
      <c r="Y1" s="177"/>
      <c r="Z1" s="177" t="s">
        <v>31</v>
      </c>
      <c r="AA1" s="177"/>
      <c r="AB1" s="177"/>
      <c r="AC1" s="177"/>
      <c r="AD1" s="177"/>
      <c r="AE1" s="177"/>
    </row>
    <row r="2" spans="1:31">
      <c r="B2" s="180" t="s">
        <v>161</v>
      </c>
      <c r="C2" s="180"/>
      <c r="D2" s="180" t="s">
        <v>162</v>
      </c>
      <c r="E2" s="180"/>
      <c r="F2" s="180" t="s">
        <v>163</v>
      </c>
      <c r="G2" s="180"/>
      <c r="H2" s="180" t="s">
        <v>161</v>
      </c>
      <c r="I2" s="180"/>
      <c r="J2" s="180" t="s">
        <v>162</v>
      </c>
      <c r="K2" s="180"/>
      <c r="L2" s="180" t="s">
        <v>163</v>
      </c>
      <c r="M2" s="180"/>
      <c r="N2" s="180" t="s">
        <v>161</v>
      </c>
      <c r="O2" s="180"/>
      <c r="P2" s="180" t="s">
        <v>162</v>
      </c>
      <c r="Q2" s="180"/>
      <c r="R2" s="180" t="s">
        <v>163</v>
      </c>
      <c r="S2" s="180"/>
      <c r="T2" s="180" t="s">
        <v>161</v>
      </c>
      <c r="U2" s="180"/>
      <c r="V2" s="180" t="s">
        <v>162</v>
      </c>
      <c r="W2" s="180"/>
      <c r="X2" s="180" t="s">
        <v>163</v>
      </c>
      <c r="Y2" s="180"/>
      <c r="Z2" s="180" t="s">
        <v>161</v>
      </c>
      <c r="AA2" s="180"/>
      <c r="AB2" s="180" t="s">
        <v>162</v>
      </c>
      <c r="AC2" s="180"/>
      <c r="AD2" s="180" t="s">
        <v>163</v>
      </c>
      <c r="AE2" s="180"/>
    </row>
    <row r="3" spans="1:31">
      <c r="B3" s="5" t="s">
        <v>164</v>
      </c>
      <c r="C3" s="5" t="s">
        <v>165</v>
      </c>
      <c r="D3" s="5" t="s">
        <v>164</v>
      </c>
      <c r="E3" s="5" t="s">
        <v>165</v>
      </c>
      <c r="F3" s="5" t="s">
        <v>164</v>
      </c>
      <c r="G3" s="5" t="s">
        <v>165</v>
      </c>
      <c r="H3" s="5" t="s">
        <v>164</v>
      </c>
      <c r="I3" s="5" t="s">
        <v>165</v>
      </c>
      <c r="J3" s="5" t="s">
        <v>164</v>
      </c>
      <c r="K3" s="5" t="s">
        <v>165</v>
      </c>
      <c r="L3" s="5" t="s">
        <v>164</v>
      </c>
      <c r="M3" s="5" t="s">
        <v>165</v>
      </c>
      <c r="N3" s="5" t="s">
        <v>164</v>
      </c>
      <c r="O3" s="5" t="s">
        <v>165</v>
      </c>
      <c r="P3" s="5" t="s">
        <v>164</v>
      </c>
      <c r="Q3" s="5" t="s">
        <v>165</v>
      </c>
      <c r="R3" s="5" t="s">
        <v>164</v>
      </c>
      <c r="S3" s="5" t="s">
        <v>165</v>
      </c>
      <c r="T3" s="5" t="s">
        <v>164</v>
      </c>
      <c r="U3" s="5" t="s">
        <v>165</v>
      </c>
      <c r="V3" s="5" t="s">
        <v>164</v>
      </c>
      <c r="W3" s="5" t="s">
        <v>165</v>
      </c>
      <c r="X3" s="5" t="s">
        <v>164</v>
      </c>
      <c r="Y3" s="5" t="s">
        <v>165</v>
      </c>
      <c r="Z3" s="5" t="s">
        <v>164</v>
      </c>
      <c r="AA3" s="5" t="s">
        <v>165</v>
      </c>
      <c r="AB3" s="5" t="s">
        <v>164</v>
      </c>
      <c r="AC3" s="5" t="s">
        <v>165</v>
      </c>
      <c r="AD3" s="5" t="s">
        <v>164</v>
      </c>
      <c r="AE3" s="5" t="s">
        <v>165</v>
      </c>
    </row>
    <row r="4" spans="1:31">
      <c r="A4">
        <f>B4+D4</f>
        <v>3.5473297722616381</v>
      </c>
      <c r="B4">
        <v>1.8706884615243664</v>
      </c>
      <c r="C4">
        <v>1.8510407293823863</v>
      </c>
      <c r="D4">
        <v>1.6766413107372717</v>
      </c>
      <c r="E4">
        <v>1.2908912554185656</v>
      </c>
      <c r="F4">
        <v>3.5169183440228902</v>
      </c>
      <c r="G4">
        <v>2.1849415482167616</v>
      </c>
      <c r="H4">
        <v>2.2332143406788707</v>
      </c>
      <c r="I4">
        <v>2.1752627915058218</v>
      </c>
      <c r="J4">
        <v>2.2349548094805103</v>
      </c>
      <c r="K4">
        <v>1.7808748838792234</v>
      </c>
      <c r="L4">
        <v>4.4482539907937495</v>
      </c>
      <c r="M4">
        <v>2.7903277282801908</v>
      </c>
      <c r="N4">
        <v>1.6022171241867957</v>
      </c>
      <c r="O4">
        <v>1.4548145776630506</v>
      </c>
      <c r="P4">
        <v>1.380311596648772</v>
      </c>
      <c r="Q4">
        <v>0.9363911241744487</v>
      </c>
      <c r="R4">
        <v>2.949385085218204</v>
      </c>
      <c r="S4">
        <v>1.7195229764048072</v>
      </c>
      <c r="T4">
        <v>3.4215032579471045</v>
      </c>
      <c r="U4">
        <v>3.4503435802133233</v>
      </c>
      <c r="V4">
        <v>3.2645224041795391</v>
      </c>
      <c r="W4">
        <v>2.5195148310115432</v>
      </c>
      <c r="X4">
        <v>6.62737103083691</v>
      </c>
      <c r="Y4">
        <v>4.1269636863726946</v>
      </c>
      <c r="Z4">
        <v>1.9180311037910933</v>
      </c>
      <c r="AA4">
        <v>1.8198247559834155</v>
      </c>
      <c r="AB4">
        <v>1.4193025140311855</v>
      </c>
      <c r="AC4">
        <v>1.1033659244297307</v>
      </c>
      <c r="AD4">
        <v>3.3159210831293775</v>
      </c>
      <c r="AE4">
        <v>2.1914536562693661</v>
      </c>
    </row>
    <row r="5" spans="1:31">
      <c r="B5">
        <v>1.8740288515462675</v>
      </c>
      <c r="C5">
        <v>1.805982064613054</v>
      </c>
      <c r="D5">
        <v>1.6800589943328723</v>
      </c>
      <c r="E5">
        <v>1.3016434774267673</v>
      </c>
      <c r="F5">
        <v>3.5250068751378785</v>
      </c>
      <c r="G5">
        <v>2.2473000610171829</v>
      </c>
      <c r="H5">
        <v>2.0088721823972979</v>
      </c>
      <c r="I5">
        <v>2.0782944326843094</v>
      </c>
      <c r="J5">
        <v>2.2126637841174519</v>
      </c>
      <c r="K5">
        <v>1.7628711422375751</v>
      </c>
      <c r="L5">
        <v>4.1983350191583346</v>
      </c>
      <c r="M5">
        <v>2.4174935100817607</v>
      </c>
      <c r="N5">
        <v>1.4755544699452643</v>
      </c>
      <c r="O5">
        <v>1.4452400689291638</v>
      </c>
      <c r="P5">
        <v>1.4044180862631619</v>
      </c>
      <c r="Q5">
        <v>0.96415499205065469</v>
      </c>
      <c r="R5">
        <v>2.8504625220631907</v>
      </c>
      <c r="S5">
        <v>1.7458261523919563</v>
      </c>
      <c r="T5">
        <v>3.5721750793804801</v>
      </c>
      <c r="U5">
        <v>3.5291100002798088</v>
      </c>
      <c r="V5">
        <v>3.3935557548079691</v>
      </c>
      <c r="W5">
        <v>2.6190211540402366</v>
      </c>
      <c r="X5">
        <v>6.9011623329694816</v>
      </c>
      <c r="Y5">
        <v>4.3122656191195361</v>
      </c>
      <c r="Z5">
        <v>1.942821103927427</v>
      </c>
      <c r="AA5">
        <v>1.8095816194872849</v>
      </c>
      <c r="AB5">
        <v>1.4129728867489446</v>
      </c>
      <c r="AC5">
        <v>1.0821793783911908</v>
      </c>
      <c r="AD5">
        <v>3.3287101154129202</v>
      </c>
      <c r="AE5">
        <v>2.1903951984542269</v>
      </c>
    </row>
    <row r="6" spans="1:31">
      <c r="B6">
        <v>1.834012931675441</v>
      </c>
      <c r="C6">
        <v>1.8330763922062854</v>
      </c>
      <c r="D6">
        <v>1.7170875576015963</v>
      </c>
      <c r="E6">
        <v>1.3066130881971225</v>
      </c>
      <c r="F6">
        <v>3.5206989549670693</v>
      </c>
      <c r="G6">
        <v>2.1862863213776724</v>
      </c>
      <c r="H6">
        <v>2.495833322993116</v>
      </c>
      <c r="I6">
        <v>2.3711720308860484</v>
      </c>
      <c r="J6">
        <v>2.0752544959419121</v>
      </c>
      <c r="K6">
        <v>1.6420816034775876</v>
      </c>
      <c r="L6">
        <v>4.5502149091275159</v>
      </c>
      <c r="M6">
        <v>2.8232349103767493</v>
      </c>
      <c r="N6">
        <v>1.5667197338726229</v>
      </c>
      <c r="O6">
        <v>1.4755086572025087</v>
      </c>
      <c r="P6">
        <v>1.4387978898187059</v>
      </c>
      <c r="Q6">
        <v>1.0112220405597809</v>
      </c>
      <c r="R6">
        <v>2.9725584873837909</v>
      </c>
      <c r="S6">
        <v>1.7402292709755987</v>
      </c>
      <c r="T6">
        <v>3.5593782271519263</v>
      </c>
      <c r="U6">
        <v>3.401132919488334</v>
      </c>
      <c r="V6">
        <v>3.1709727427523009</v>
      </c>
      <c r="W6">
        <v>2.3707995210078003</v>
      </c>
      <c r="X6">
        <v>6.671738124109587</v>
      </c>
      <c r="Y6">
        <v>4.2061448872099225</v>
      </c>
      <c r="Z6">
        <v>1.6690444445655002</v>
      </c>
      <c r="AA6">
        <v>1.7933918204121306</v>
      </c>
      <c r="AB6">
        <v>1.5653434254874634</v>
      </c>
      <c r="AC6">
        <v>1.2570760913815349</v>
      </c>
      <c r="AD6">
        <v>3.2125092658296763</v>
      </c>
      <c r="AE6">
        <v>2.1304525014703541</v>
      </c>
    </row>
    <row r="7" spans="1:31">
      <c r="B7">
        <v>1.9131225736462725</v>
      </c>
      <c r="C7">
        <v>1.8812825104642716</v>
      </c>
      <c r="D7">
        <v>1.6277543114021602</v>
      </c>
      <c r="E7">
        <v>1.2169164151878196</v>
      </c>
      <c r="F7">
        <v>3.5098903935415038</v>
      </c>
      <c r="G7">
        <v>2.2220559478806776</v>
      </c>
      <c r="H7">
        <v>2.1599150545944723</v>
      </c>
      <c r="I7">
        <v>2.1404339613355639</v>
      </c>
      <c r="J7">
        <v>2.2702639610051807</v>
      </c>
      <c r="K7">
        <v>1.8610654840011001</v>
      </c>
      <c r="L7">
        <v>4.40356868439713</v>
      </c>
      <c r="M7">
        <v>2.5951501612003423</v>
      </c>
      <c r="N7">
        <v>1.5423682768330482</v>
      </c>
      <c r="O7">
        <v>1.4561761152337951</v>
      </c>
      <c r="P7">
        <v>1.3938684428778532</v>
      </c>
      <c r="Q7">
        <v>0.96383746953417226</v>
      </c>
      <c r="R7">
        <v>2.908929565823883</v>
      </c>
      <c r="S7">
        <v>1.654939579117646</v>
      </c>
      <c r="T7">
        <v>3.5460758242078914</v>
      </c>
      <c r="U7">
        <v>3.4763097203919782</v>
      </c>
      <c r="V7">
        <v>3.421582086020893</v>
      </c>
      <c r="W7">
        <v>2.5803825637802271</v>
      </c>
      <c r="X7">
        <v>6.8990277518364946</v>
      </c>
      <c r="Y7">
        <v>4.3140240738224076</v>
      </c>
      <c r="Z7">
        <v>2.2003117533939349</v>
      </c>
      <c r="AA7">
        <v>1.9335483337530239</v>
      </c>
      <c r="AB7">
        <v>1.2770729172261337</v>
      </c>
      <c r="AC7">
        <v>0.96163894375510539</v>
      </c>
      <c r="AD7">
        <v>3.4566502160015378</v>
      </c>
      <c r="AE7">
        <v>2.33797229090835</v>
      </c>
    </row>
    <row r="8" spans="1:31">
      <c r="B8">
        <v>1.8962072473430942</v>
      </c>
      <c r="C8">
        <v>1.8598488155785888</v>
      </c>
      <c r="D8">
        <v>1.6248292143576377</v>
      </c>
      <c r="E8">
        <v>1.2476078724536379</v>
      </c>
      <c r="F8">
        <v>3.4907387097394595</v>
      </c>
      <c r="G8">
        <v>2.158140519653406</v>
      </c>
      <c r="H8">
        <v>2.3878176522068042</v>
      </c>
      <c r="I8">
        <v>2.072500020939211</v>
      </c>
      <c r="J8">
        <v>2.2302474259792295</v>
      </c>
      <c r="K8">
        <v>1.7792347084168461</v>
      </c>
      <c r="L8">
        <v>4.5995733194809487</v>
      </c>
      <c r="M8">
        <v>2.7845447618458796</v>
      </c>
      <c r="N8">
        <v>1.6663179390846454</v>
      </c>
      <c r="O8">
        <v>1.3613583830875906</v>
      </c>
      <c r="P8">
        <v>1.3830791319302425</v>
      </c>
      <c r="Q8">
        <v>0.96232407419895516</v>
      </c>
      <c r="R8">
        <v>3.0144472516423919</v>
      </c>
      <c r="S8">
        <v>1.696441738606548</v>
      </c>
      <c r="T8">
        <v>3.2853396980515979</v>
      </c>
      <c r="U8">
        <v>3.3701211212096038</v>
      </c>
      <c r="V8">
        <v>3.1415838756379233</v>
      </c>
      <c r="W8">
        <v>2.4065744491914809</v>
      </c>
      <c r="X8">
        <v>6.3670701116238275</v>
      </c>
      <c r="Y8">
        <v>3.9527506640013508</v>
      </c>
      <c r="Z8">
        <v>1.9325519718094331</v>
      </c>
      <c r="AA8">
        <v>1.9951246083301817</v>
      </c>
      <c r="AB8">
        <v>1.6047530430679826</v>
      </c>
      <c r="AC8">
        <v>1.2660752351584543</v>
      </c>
      <c r="AD8">
        <v>3.5134462799927317</v>
      </c>
      <c r="AE8">
        <v>2.2523273925579188</v>
      </c>
    </row>
    <row r="9" spans="1:31">
      <c r="B9">
        <v>1.8264207097678882</v>
      </c>
      <c r="C9">
        <v>1.8018019800166774</v>
      </c>
      <c r="D9">
        <v>1.6443563364269975</v>
      </c>
      <c r="E9">
        <v>1.2714510800628733</v>
      </c>
      <c r="F9">
        <v>3.4429133185350458</v>
      </c>
      <c r="G9">
        <v>2.1367310941108215</v>
      </c>
      <c r="H9">
        <v>2.6153027882677491</v>
      </c>
      <c r="I9">
        <v>2.3379348132094799</v>
      </c>
      <c r="J9">
        <v>1.9720391457863278</v>
      </c>
      <c r="K9">
        <v>1.6528661032818919</v>
      </c>
      <c r="L9">
        <v>4.5602079429538351</v>
      </c>
      <c r="M9">
        <v>3.1061851714807824</v>
      </c>
      <c r="N9">
        <v>1.378020319444897</v>
      </c>
      <c r="O9">
        <v>1.2070532348087051</v>
      </c>
      <c r="P9">
        <v>1.4864894355945719</v>
      </c>
      <c r="Q9">
        <v>1.0733488542374527</v>
      </c>
      <c r="R9">
        <v>2.8294311907522296</v>
      </c>
      <c r="S9">
        <v>1.5798772156167287</v>
      </c>
      <c r="T9">
        <v>3.5302908501308541</v>
      </c>
      <c r="U9">
        <v>3.600432016806443</v>
      </c>
      <c r="V9">
        <v>3.2887548670104705</v>
      </c>
      <c r="W9">
        <v>2.5506443900408042</v>
      </c>
      <c r="X9">
        <v>6.7659160567944259</v>
      </c>
      <c r="Y9">
        <v>4.3023706242692983</v>
      </c>
      <c r="Z9">
        <v>1.8947166800121324</v>
      </c>
      <c r="AA9">
        <v>1.8502820854972835</v>
      </c>
      <c r="AB9">
        <v>1.5011625744508625</v>
      </c>
      <c r="AC9">
        <v>1.2244477744820998</v>
      </c>
      <c r="AD9">
        <v>3.3690951137068121</v>
      </c>
      <c r="AE9">
        <v>2.1979111596785259</v>
      </c>
    </row>
    <row r="10" spans="1:31">
      <c r="B10">
        <v>1.8657044884910126</v>
      </c>
      <c r="C10">
        <v>1.7619815975716111</v>
      </c>
      <c r="D10">
        <v>1.625726887128734</v>
      </c>
      <c r="E10">
        <v>1.2498946847386518</v>
      </c>
      <c r="F10">
        <v>3.4659001206153981</v>
      </c>
      <c r="G10">
        <v>2.1776504719265528</v>
      </c>
      <c r="H10">
        <v>2.0920653807511882</v>
      </c>
      <c r="I10">
        <v>1.9231039953349673</v>
      </c>
      <c r="J10">
        <v>2.2548920466828193</v>
      </c>
      <c r="K10">
        <v>1.7861960760025242</v>
      </c>
      <c r="L10">
        <v>4.3208783252271408</v>
      </c>
      <c r="M10">
        <v>2.5286920698154294</v>
      </c>
      <c r="N10">
        <v>1.3683541012630818</v>
      </c>
      <c r="O10">
        <v>1.4111528625582546</v>
      </c>
      <c r="P10">
        <v>1.5087942748567462</v>
      </c>
      <c r="Q10">
        <v>0.97225602983866644</v>
      </c>
      <c r="R10">
        <v>2.8330614152436864</v>
      </c>
      <c r="S10">
        <v>1.572468886638805</v>
      </c>
      <c r="T10">
        <v>3.5969040981558891</v>
      </c>
      <c r="U10">
        <v>3.0777286492162315</v>
      </c>
      <c r="V10">
        <v>2.8686069875103191</v>
      </c>
      <c r="W10">
        <v>2.1934911412812435</v>
      </c>
      <c r="X10">
        <v>6.4222400725647191</v>
      </c>
      <c r="Y10">
        <v>3.9204595606567674</v>
      </c>
      <c r="Z10">
        <v>1.886526811215415</v>
      </c>
      <c r="AA10">
        <v>1.8184960316331937</v>
      </c>
      <c r="AB10">
        <v>1.3885575948463009</v>
      </c>
      <c r="AC10">
        <v>1.0027671605688135</v>
      </c>
      <c r="AD10">
        <v>3.2489739822589363</v>
      </c>
      <c r="AE10">
        <v>2.0707716688444195</v>
      </c>
    </row>
    <row r="11" spans="1:31">
      <c r="B11">
        <v>1.8925571464631974</v>
      </c>
      <c r="C11">
        <v>1.8631602918988397</v>
      </c>
      <c r="D11">
        <v>1.6409082634398624</v>
      </c>
      <c r="E11">
        <v>1.2799196012955996</v>
      </c>
      <c r="F11">
        <v>3.5054183794528666</v>
      </c>
      <c r="G11">
        <v>2.1721982251886569</v>
      </c>
      <c r="H11">
        <v>2.5341564552189975</v>
      </c>
      <c r="I11">
        <v>2.2824336138633328</v>
      </c>
      <c r="J11">
        <v>1.9097071369752285</v>
      </c>
      <c r="K11">
        <v>1.4808104555722372</v>
      </c>
      <c r="L11">
        <v>4.4207926944425164</v>
      </c>
      <c r="M11">
        <v>2.893006994649046</v>
      </c>
      <c r="N11">
        <v>1.6511547932174506</v>
      </c>
      <c r="O11">
        <v>1.4400948711495927</v>
      </c>
      <c r="P11">
        <v>1.3590455090836639</v>
      </c>
      <c r="Q11">
        <v>0.99901885078148611</v>
      </c>
      <c r="R11">
        <v>2.9828698410315813</v>
      </c>
      <c r="S11">
        <v>1.7560321267597816</v>
      </c>
      <c r="T11">
        <v>3.3928045333330243</v>
      </c>
      <c r="U11">
        <v>3.3849349781222835</v>
      </c>
      <c r="V11">
        <v>3.1598711177965084</v>
      </c>
      <c r="W11">
        <v>2.5619167675264531</v>
      </c>
      <c r="X11">
        <v>6.5149992115521265</v>
      </c>
      <c r="Y11">
        <v>4.1717905377406419</v>
      </c>
      <c r="Z11">
        <v>1.9866800180775708</v>
      </c>
      <c r="AA11">
        <v>1.9793967539930812</v>
      </c>
      <c r="AB11">
        <v>1.2327450022422035</v>
      </c>
      <c r="AC11">
        <v>0.95848098387952962</v>
      </c>
      <c r="AD11">
        <v>3.1956726404649651</v>
      </c>
      <c r="AE11">
        <v>2.196814471960475</v>
      </c>
    </row>
    <row r="12" spans="1:31">
      <c r="B12">
        <v>1.8891280438194413</v>
      </c>
      <c r="C12">
        <v>1.8580202860287187</v>
      </c>
      <c r="D12">
        <v>1.6748837064050284</v>
      </c>
      <c r="E12">
        <v>1.3121949308645484</v>
      </c>
      <c r="F12">
        <v>3.5378659847557641</v>
      </c>
      <c r="G12">
        <v>2.235478414550899</v>
      </c>
      <c r="H12">
        <v>1.9459360089000133</v>
      </c>
      <c r="I12">
        <v>1.7275937854973931</v>
      </c>
      <c r="J12">
        <v>2.4083462956640411</v>
      </c>
      <c r="K12">
        <v>1.9384276102533331</v>
      </c>
      <c r="L12">
        <v>4.3270437669508031</v>
      </c>
      <c r="M12">
        <v>2.5854691983237044</v>
      </c>
      <c r="N12">
        <v>1.4660705324305785</v>
      </c>
      <c r="O12">
        <v>1.2461647005128922</v>
      </c>
      <c r="P12">
        <v>1.4315998612575072</v>
      </c>
      <c r="Q12">
        <v>1.041918069605386</v>
      </c>
      <c r="R12">
        <v>2.8688527496199856</v>
      </c>
      <c r="S12">
        <v>1.6773788803736136</v>
      </c>
      <c r="T12">
        <v>3.4098241616466898</v>
      </c>
      <c r="U12">
        <v>3.4051547690481758</v>
      </c>
      <c r="V12">
        <v>3.1904775917292003</v>
      </c>
      <c r="W12">
        <v>2.5316979391051482</v>
      </c>
      <c r="X12">
        <v>6.5639640130883237</v>
      </c>
      <c r="Y12">
        <v>4.2183169641905724</v>
      </c>
      <c r="Z12">
        <v>1.8377546922997126</v>
      </c>
      <c r="AA12">
        <v>1.7696339919313444</v>
      </c>
      <c r="AB12">
        <v>1.4728184082075291</v>
      </c>
      <c r="AC12">
        <v>1.2022958600482729</v>
      </c>
      <c r="AD12">
        <v>3.2806026022618702</v>
      </c>
      <c r="AE12">
        <v>2.2681395793270198</v>
      </c>
    </row>
    <row r="13" spans="1:31">
      <c r="B13">
        <v>1.8618303049302418</v>
      </c>
      <c r="C13">
        <v>1.8047249749342598</v>
      </c>
      <c r="D13">
        <v>1.6139907198263306</v>
      </c>
      <c r="E13">
        <v>1.2226555409241686</v>
      </c>
      <c r="F13">
        <v>3.4462198615255106</v>
      </c>
      <c r="G13">
        <v>2.1429873489042688</v>
      </c>
      <c r="H13">
        <v>2.4697680529018946</v>
      </c>
      <c r="I13">
        <v>2.2119017723755192</v>
      </c>
      <c r="J13">
        <v>1.9837159433609841</v>
      </c>
      <c r="K13">
        <v>1.5398918549611365</v>
      </c>
      <c r="L13">
        <v>4.4217502839952338</v>
      </c>
      <c r="M13">
        <v>2.7985250086073199</v>
      </c>
      <c r="N13">
        <v>1.558115311277239</v>
      </c>
      <c r="O13">
        <v>1.3372646274616373</v>
      </c>
      <c r="P13">
        <v>1.3909722774867002</v>
      </c>
      <c r="Q13">
        <v>1.088722371436293</v>
      </c>
      <c r="R13">
        <v>2.9212278093370543</v>
      </c>
      <c r="S13">
        <v>1.7666910181494968</v>
      </c>
      <c r="T13">
        <v>3.5904451518286655</v>
      </c>
      <c r="U13">
        <v>3.5468257961070142</v>
      </c>
      <c r="V13">
        <v>3.1285299144535106</v>
      </c>
      <c r="W13">
        <v>2.2758648519233762</v>
      </c>
      <c r="X13">
        <v>6.6511628715599009</v>
      </c>
      <c r="Y13">
        <v>4.0776009502757518</v>
      </c>
      <c r="Z13">
        <v>1.9298398718095922</v>
      </c>
      <c r="AA13">
        <v>1.881990758342966</v>
      </c>
      <c r="AB13">
        <v>1.4401106050660812</v>
      </c>
      <c r="AC13">
        <v>1.166759096977652</v>
      </c>
      <c r="AD13">
        <v>3.3384318575621914</v>
      </c>
      <c r="AE13">
        <v>2.2102945457508119</v>
      </c>
    </row>
    <row r="14" spans="1:31">
      <c r="B14">
        <v>1.8230431250988137</v>
      </c>
      <c r="C14">
        <v>1.8279319418242552</v>
      </c>
      <c r="D14">
        <v>1.7361270754899234</v>
      </c>
      <c r="E14">
        <v>1.3378205930181888</v>
      </c>
      <c r="F14">
        <v>3.5296037791960457</v>
      </c>
      <c r="G14">
        <v>2.1923638660058051</v>
      </c>
      <c r="H14">
        <v>2.2101335676866674</v>
      </c>
      <c r="I14">
        <v>2.2475597980397168</v>
      </c>
      <c r="J14">
        <v>2.2292257917801299</v>
      </c>
      <c r="K14">
        <v>1.7778569250619656</v>
      </c>
      <c r="L14">
        <v>4.4173148759505514</v>
      </c>
      <c r="M14">
        <v>2.7857184360963139</v>
      </c>
      <c r="N14">
        <v>1.5765515761484203</v>
      </c>
      <c r="O14">
        <v>1.4142486017991678</v>
      </c>
      <c r="P14">
        <v>1.3090282710363745</v>
      </c>
      <c r="Q14">
        <v>0.91747402798329902</v>
      </c>
      <c r="R14">
        <v>2.8538948745115094</v>
      </c>
      <c r="S14">
        <v>1.7208569884477174</v>
      </c>
      <c r="T14">
        <v>3.2585016467544743</v>
      </c>
      <c r="U14">
        <v>3.4525599351776135</v>
      </c>
      <c r="V14">
        <v>3.4431242513701492</v>
      </c>
      <c r="W14">
        <v>2.711806233976072</v>
      </c>
      <c r="X14">
        <v>6.6501432663846582</v>
      </c>
      <c r="Y14">
        <v>4.2129472811239062</v>
      </c>
      <c r="Z14">
        <v>1.9385637860019562</v>
      </c>
      <c r="AA14">
        <v>1.9657911810469035</v>
      </c>
      <c r="AB14">
        <v>1.3524716693475514</v>
      </c>
      <c r="AC14">
        <v>1.0380364284089358</v>
      </c>
      <c r="AD14">
        <v>3.2701428809934789</v>
      </c>
      <c r="AE14">
        <v>2.2156453209841245</v>
      </c>
    </row>
    <row r="15" spans="1:31">
      <c r="B15">
        <v>1.9441545915246883</v>
      </c>
      <c r="C15">
        <v>1.8787219601148242</v>
      </c>
      <c r="D15">
        <v>1.5288959102264819</v>
      </c>
      <c r="E15">
        <v>1.1741750887921636</v>
      </c>
      <c r="F15">
        <v>3.4456919025230404</v>
      </c>
      <c r="G15">
        <v>2.156960945109244</v>
      </c>
      <c r="H15">
        <v>2.5191627494890394</v>
      </c>
      <c r="I15">
        <v>2.4196336244416168</v>
      </c>
      <c r="J15">
        <v>2.2367192042295558</v>
      </c>
      <c r="K15">
        <v>1.746730570267383</v>
      </c>
      <c r="L15">
        <v>4.7311000275850006</v>
      </c>
      <c r="M15">
        <v>2.9198221114490437</v>
      </c>
      <c r="N15">
        <v>1.6697698339548079</v>
      </c>
      <c r="O15">
        <v>1.4612328286180691</v>
      </c>
      <c r="P15">
        <v>1.3551031240808291</v>
      </c>
      <c r="Q15">
        <v>0.9470656826642263</v>
      </c>
      <c r="R15">
        <v>2.997300751681951</v>
      </c>
      <c r="S15">
        <v>1.7026674693875763</v>
      </c>
      <c r="T15">
        <v>3.6987484160667305</v>
      </c>
      <c r="U15">
        <v>3.6188737153988204</v>
      </c>
      <c r="V15">
        <v>2.9532930543669473</v>
      </c>
      <c r="W15">
        <v>2.3024902299041754</v>
      </c>
      <c r="X15">
        <v>6.5994308189074555</v>
      </c>
      <c r="Y15">
        <v>4.2105726444881384</v>
      </c>
      <c r="Z15">
        <v>1.8805601779826209</v>
      </c>
      <c r="AA15">
        <v>1.9245204671754852</v>
      </c>
      <c r="AB15">
        <v>1.4962562076307167</v>
      </c>
      <c r="AC15">
        <v>1.1681648100046611</v>
      </c>
      <c r="AD15">
        <v>3.3507869942789128</v>
      </c>
      <c r="AE15">
        <v>2.1144712191988266</v>
      </c>
    </row>
    <row r="16" spans="1:31">
      <c r="B16">
        <v>1.85288492580805</v>
      </c>
      <c r="C16">
        <v>1.8397803226307117</v>
      </c>
      <c r="D16">
        <v>1.6611491897793329</v>
      </c>
      <c r="E16">
        <v>1.2845334498694498</v>
      </c>
      <c r="F16">
        <v>3.4857240601238626</v>
      </c>
      <c r="G16">
        <v>2.1896655208098093</v>
      </c>
      <c r="H16">
        <v>2.8679302846993067</v>
      </c>
      <c r="I16">
        <v>2.6966659620257363</v>
      </c>
      <c r="J16">
        <v>1.8339516510741918</v>
      </c>
      <c r="K16">
        <v>1.3316133270364183</v>
      </c>
      <c r="L16">
        <v>4.6775016059225347</v>
      </c>
      <c r="M16">
        <v>2.9958356642093538</v>
      </c>
      <c r="N16">
        <v>1.4886773083324227</v>
      </c>
      <c r="O16">
        <v>1.2446631824463612</v>
      </c>
      <c r="P16">
        <v>1.4397292603005047</v>
      </c>
      <c r="Q16">
        <v>1.0419220284075861</v>
      </c>
      <c r="R16">
        <v>2.9027180318782539</v>
      </c>
      <c r="S16">
        <v>1.7417699291433208</v>
      </c>
      <c r="T16">
        <v>3.6328246992346651</v>
      </c>
      <c r="U16">
        <v>3.4580965992990436</v>
      </c>
      <c r="V16">
        <v>2.9802971213635043</v>
      </c>
      <c r="W16">
        <v>2.3086651773712199</v>
      </c>
      <c r="X16">
        <v>6.5598326638360636</v>
      </c>
      <c r="Y16">
        <v>4.1472677350384535</v>
      </c>
      <c r="Z16">
        <v>1.8606889759369796</v>
      </c>
      <c r="AA16">
        <v>1.5766352814148106</v>
      </c>
      <c r="AB16">
        <v>1.4348807514162116</v>
      </c>
      <c r="AC16">
        <v>1.1297938122377638</v>
      </c>
      <c r="AD16">
        <v>3.2614693081941826</v>
      </c>
      <c r="AE16">
        <v>1.9735567063854842</v>
      </c>
    </row>
    <row r="17" spans="2:31">
      <c r="B17">
        <v>1.7776906810361888</v>
      </c>
      <c r="C17">
        <v>1.7165617330185565</v>
      </c>
      <c r="D17">
        <v>1.6629134299811297</v>
      </c>
      <c r="E17">
        <v>1.3029084454359603</v>
      </c>
      <c r="F17">
        <v>3.4138891042391726</v>
      </c>
      <c r="G17">
        <v>2.1108176201589539</v>
      </c>
      <c r="H17">
        <v>2.6114233710886343</v>
      </c>
      <c r="I17">
        <v>2.5504668913922801</v>
      </c>
      <c r="J17">
        <v>2.0435584011260683</v>
      </c>
      <c r="K17">
        <v>1.6253772725679794</v>
      </c>
      <c r="L17">
        <v>4.626999912712253</v>
      </c>
      <c r="M17">
        <v>2.8993250757608511</v>
      </c>
      <c r="N17">
        <v>1.624624148401433</v>
      </c>
      <c r="O17">
        <v>1.4569201239660958</v>
      </c>
      <c r="P17">
        <v>1.3219446930869951</v>
      </c>
      <c r="Q17">
        <v>0.93039084505786263</v>
      </c>
      <c r="R17">
        <v>2.9127372077864138</v>
      </c>
      <c r="S17">
        <v>1.7310757516225932</v>
      </c>
      <c r="T17">
        <v>3.3412311783921376</v>
      </c>
      <c r="U17">
        <v>3.2125774505748348</v>
      </c>
      <c r="V17">
        <v>3.1548736559040482</v>
      </c>
      <c r="W17">
        <v>2.435428955857331</v>
      </c>
      <c r="X17">
        <v>6.4370466067321255</v>
      </c>
      <c r="Y17">
        <v>4.0782081630393545</v>
      </c>
      <c r="Z17">
        <v>1.8236783607374876</v>
      </c>
      <c r="AA17">
        <v>1.8326933997887951</v>
      </c>
      <c r="AB17">
        <v>1.4076712939446108</v>
      </c>
      <c r="AC17">
        <v>1.1344571739481881</v>
      </c>
      <c r="AD17">
        <v>3.2078057821656984</v>
      </c>
      <c r="AE17">
        <v>2.0874045030213284</v>
      </c>
    </row>
    <row r="18" spans="2:31">
      <c r="B18">
        <v>1.8254301218294642</v>
      </c>
      <c r="C18">
        <v>1.7745869396501215</v>
      </c>
      <c r="D18">
        <v>1.6832699517970404</v>
      </c>
      <c r="E18">
        <v>1.2907315118600109</v>
      </c>
      <c r="F18">
        <v>3.4806376024467389</v>
      </c>
      <c r="G18">
        <v>2.1333703957991039</v>
      </c>
      <c r="H18">
        <v>2.1205397157806121</v>
      </c>
      <c r="I18">
        <v>2.2039498199216943</v>
      </c>
      <c r="J18">
        <v>2.1263545584173578</v>
      </c>
      <c r="K18">
        <v>1.7220761363682446</v>
      </c>
      <c r="L18">
        <v>4.228455614762586</v>
      </c>
      <c r="M18">
        <v>2.5566863359828682</v>
      </c>
      <c r="N18">
        <v>1.5712676764248246</v>
      </c>
      <c r="O18">
        <v>1.3484226249135562</v>
      </c>
      <c r="P18">
        <v>1.5910599725139547</v>
      </c>
      <c r="Q18">
        <v>1.0969660842628319</v>
      </c>
      <c r="R18">
        <v>3.1275862566550523</v>
      </c>
      <c r="S18">
        <v>1.7185009159327123</v>
      </c>
      <c r="T18">
        <v>3.4360333399445873</v>
      </c>
      <c r="U18">
        <v>3.4881826572492316</v>
      </c>
      <c r="V18">
        <v>3.0584239898528787</v>
      </c>
      <c r="W18">
        <v>2.3773183689740573</v>
      </c>
      <c r="X18">
        <v>6.4427031322914612</v>
      </c>
      <c r="Y18">
        <v>4.0504058111124195</v>
      </c>
      <c r="Z18">
        <v>1.9916857144915718</v>
      </c>
      <c r="AA18">
        <v>1.8765218270069988</v>
      </c>
      <c r="AB18">
        <v>1.2366435661841086</v>
      </c>
      <c r="AC18">
        <v>0.95408641463448696</v>
      </c>
      <c r="AD18">
        <v>3.2037046978994339</v>
      </c>
      <c r="AE18">
        <v>2.2362491130715516</v>
      </c>
    </row>
    <row r="19" spans="2:31">
      <c r="B19">
        <v>1.7951414497366311</v>
      </c>
      <c r="C19">
        <v>1.7969591796495283</v>
      </c>
      <c r="D19">
        <v>1.6997611961263168</v>
      </c>
      <c r="E19">
        <v>1.3145364128036316</v>
      </c>
      <c r="F19">
        <v>3.4634763904704653</v>
      </c>
      <c r="G19">
        <v>2.1231657060537272</v>
      </c>
      <c r="H19">
        <v>2.2640628821261624</v>
      </c>
      <c r="I19">
        <v>2.5733077835059199</v>
      </c>
      <c r="J19">
        <v>2.2436298455021002</v>
      </c>
      <c r="K19">
        <v>1.718087320513789</v>
      </c>
      <c r="L19">
        <v>4.4853275328512892</v>
      </c>
      <c r="M19">
        <v>2.7126565574889665</v>
      </c>
      <c r="N19">
        <v>1.5413746278446168</v>
      </c>
      <c r="O19">
        <v>1.3958166953317872</v>
      </c>
      <c r="P19">
        <v>1.3293652613755833</v>
      </c>
      <c r="Q19">
        <v>0.84314919850407488</v>
      </c>
      <c r="R19">
        <v>2.8326655112734116</v>
      </c>
      <c r="S19">
        <v>1.6144902854323777</v>
      </c>
      <c r="T19">
        <v>3.2160712039485051</v>
      </c>
      <c r="U19">
        <v>3.2278979764142033</v>
      </c>
      <c r="V19">
        <v>3.2072368036276107</v>
      </c>
      <c r="W19">
        <v>2.4899506823545261</v>
      </c>
      <c r="X19">
        <v>6.3757965138941008</v>
      </c>
      <c r="Y19">
        <v>3.9547028067548458</v>
      </c>
      <c r="Z19">
        <v>1.7351659739710841</v>
      </c>
      <c r="AA19">
        <v>1.6686700900188431</v>
      </c>
      <c r="AB19">
        <v>1.4621908147933576</v>
      </c>
      <c r="AC19">
        <v>1.1159452136128727</v>
      </c>
      <c r="AD19">
        <v>3.1797883420015483</v>
      </c>
      <c r="AE19">
        <v>2.1398107482141313</v>
      </c>
    </row>
    <row r="20" spans="2:31">
      <c r="B20">
        <v>1.9318505012534399</v>
      </c>
      <c r="C20">
        <v>1.7766509436764932</v>
      </c>
      <c r="D20">
        <v>1.6421095444448777</v>
      </c>
      <c r="E20">
        <v>1.274001482160612</v>
      </c>
      <c r="F20">
        <v>3.5482091454219185</v>
      </c>
      <c r="G20">
        <v>2.2210458953210379</v>
      </c>
      <c r="H20">
        <v>2.2916899435738345</v>
      </c>
      <c r="I20">
        <v>2.2083723551911296</v>
      </c>
      <c r="J20">
        <v>2.1494784084862526</v>
      </c>
      <c r="K20">
        <v>1.7703743774667613</v>
      </c>
      <c r="L20">
        <v>4.4198408150731545</v>
      </c>
      <c r="M20">
        <v>2.7261526737499677</v>
      </c>
      <c r="N20">
        <v>1.6659545738139685</v>
      </c>
      <c r="O20">
        <v>1.4264590639293209</v>
      </c>
      <c r="P20">
        <v>1.5562728989521604</v>
      </c>
      <c r="Q20">
        <v>1.1136244472127177</v>
      </c>
      <c r="R20">
        <v>3.191405606395874</v>
      </c>
      <c r="S20">
        <v>1.8321614045751451</v>
      </c>
      <c r="T20">
        <v>3.7031801363794243</v>
      </c>
      <c r="U20">
        <v>3.431397806806558</v>
      </c>
      <c r="V20">
        <v>2.9973688558513585</v>
      </c>
      <c r="W20">
        <v>2.2833861404060438</v>
      </c>
      <c r="X20">
        <v>6.6473690955261038</v>
      </c>
      <c r="Y20">
        <v>4.2047370190506728</v>
      </c>
      <c r="Z20">
        <v>2.2777954611348488</v>
      </c>
      <c r="AA20">
        <v>1.9218410198111977</v>
      </c>
      <c r="AB20">
        <v>1.4118503705448475</v>
      </c>
      <c r="AC20">
        <v>1.044834592483713</v>
      </c>
      <c r="AD20">
        <v>3.6604992101090907</v>
      </c>
      <c r="AE20">
        <v>2.3080573107382887</v>
      </c>
    </row>
    <row r="21" spans="2:31">
      <c r="B21">
        <v>1.8110115072109245</v>
      </c>
      <c r="C21">
        <v>1.8062454583442678</v>
      </c>
      <c r="D21">
        <v>1.6527301752521382</v>
      </c>
      <c r="E21">
        <v>1.2873652797144099</v>
      </c>
      <c r="F21">
        <v>3.4295233570347441</v>
      </c>
      <c r="G21">
        <v>2.1193268194050097</v>
      </c>
      <c r="H21">
        <v>2.0166727211375073</v>
      </c>
      <c r="I21">
        <v>2.0278912654889272</v>
      </c>
      <c r="J21">
        <v>2.3627296226692285</v>
      </c>
      <c r="K21">
        <v>1.9546315054826566</v>
      </c>
      <c r="L21">
        <v>4.3598352531328723</v>
      </c>
      <c r="M21">
        <v>2.4804732879226727</v>
      </c>
      <c r="N21">
        <v>1.7100873888757695</v>
      </c>
      <c r="O21">
        <v>1.5934894573852014</v>
      </c>
      <c r="P21">
        <v>1.3742288887611205</v>
      </c>
      <c r="Q21">
        <v>0.92808779644844375</v>
      </c>
      <c r="R21">
        <v>3.0489987149411459</v>
      </c>
      <c r="S21">
        <v>1.7777026056400747</v>
      </c>
      <c r="T21">
        <v>3.1989580443407886</v>
      </c>
      <c r="U21">
        <v>3.4141681284304402</v>
      </c>
      <c r="V21">
        <v>3.1278010034031674</v>
      </c>
      <c r="W21">
        <v>2.5276004082468715</v>
      </c>
      <c r="X21">
        <v>6.2705806573848619</v>
      </c>
      <c r="Y21">
        <v>4.0952118941605811</v>
      </c>
      <c r="Z21">
        <v>1.9007177568715088</v>
      </c>
      <c r="AA21">
        <v>1.8398094775618095</v>
      </c>
      <c r="AB21">
        <v>1.3346358252560597</v>
      </c>
      <c r="AC21">
        <v>1.074805143748808</v>
      </c>
      <c r="AD21">
        <v>3.2108785574418133</v>
      </c>
      <c r="AE21">
        <v>2.1428592568822675</v>
      </c>
    </row>
    <row r="22" spans="2:31">
      <c r="B22">
        <v>1.8533269350222481</v>
      </c>
      <c r="C22">
        <v>1.8558647176030312</v>
      </c>
      <c r="D22">
        <v>1.6884963848667356</v>
      </c>
      <c r="E22">
        <v>1.304892068796534</v>
      </c>
      <c r="F22">
        <v>3.5152590806758242</v>
      </c>
      <c r="G22">
        <v>2.2078228288432951</v>
      </c>
      <c r="H22">
        <v>2.1092619539731969</v>
      </c>
      <c r="I22">
        <v>1.9548796761840213</v>
      </c>
      <c r="J22">
        <v>2.3494836623592552</v>
      </c>
      <c r="K22">
        <v>1.8840811280263439</v>
      </c>
      <c r="L22">
        <v>4.4303745546096041</v>
      </c>
      <c r="M22">
        <v>2.8123496644092123</v>
      </c>
      <c r="N22">
        <v>1.6157646184504277</v>
      </c>
      <c r="O22">
        <v>1.4980419802312337</v>
      </c>
      <c r="P22">
        <v>1.3242505612695481</v>
      </c>
      <c r="Q22">
        <v>0.87300276222229489</v>
      </c>
      <c r="R22">
        <v>2.9130693127719751</v>
      </c>
      <c r="S22">
        <v>1.6694254921551388</v>
      </c>
      <c r="T22">
        <v>3.3988343866352704</v>
      </c>
      <c r="U22">
        <v>3.3118583546224811</v>
      </c>
      <c r="V22">
        <v>3.3736629725567933</v>
      </c>
      <c r="W22">
        <v>2.6005844932186344</v>
      </c>
      <c r="X22">
        <v>6.7191407067404683</v>
      </c>
      <c r="Y22">
        <v>4.189295363192425</v>
      </c>
      <c r="Z22">
        <v>1.8682539808089076</v>
      </c>
      <c r="AA22">
        <v>1.7615226069262495</v>
      </c>
      <c r="AB22">
        <v>1.4753815460031745</v>
      </c>
      <c r="AC22">
        <v>1.1583379725875247</v>
      </c>
      <c r="AD22">
        <v>3.3152724932912325</v>
      </c>
      <c r="AE22">
        <v>2.1882289809299973</v>
      </c>
    </row>
    <row r="23" spans="2:31">
      <c r="B23">
        <v>1.8416803929890577</v>
      </c>
      <c r="C23">
        <v>1.8361790420478121</v>
      </c>
      <c r="D23">
        <v>1.6784948588063386</v>
      </c>
      <c r="E23">
        <v>1.2854018981541755</v>
      </c>
      <c r="F23">
        <v>3.4897552918975951</v>
      </c>
      <c r="G23">
        <v>2.1150857735424213</v>
      </c>
      <c r="H23">
        <v>2.130167442518184</v>
      </c>
      <c r="I23">
        <v>2.0859738090097562</v>
      </c>
      <c r="J23">
        <v>2.1366375476886019</v>
      </c>
      <c r="K23">
        <v>1.6907174288592564</v>
      </c>
      <c r="L23">
        <v>4.2410988002277783</v>
      </c>
      <c r="M23">
        <v>2.4501203482625007</v>
      </c>
      <c r="N23">
        <v>1.5697422683005451</v>
      </c>
      <c r="O23">
        <v>1.4834533009687068</v>
      </c>
      <c r="P23">
        <v>1.2990851088090065</v>
      </c>
      <c r="Q23">
        <v>0.89881518090414914</v>
      </c>
      <c r="R23">
        <v>2.8385846956052747</v>
      </c>
      <c r="S23">
        <v>1.66198385142587</v>
      </c>
      <c r="T23">
        <v>3.3570549977309114</v>
      </c>
      <c r="U23">
        <v>3.5233731175991547</v>
      </c>
      <c r="V23">
        <v>3.488861061044763</v>
      </c>
      <c r="W23">
        <v>2.6611787327443652</v>
      </c>
      <c r="X23">
        <v>6.7852852485339126</v>
      </c>
      <c r="Y23">
        <v>3.9721873146319089</v>
      </c>
      <c r="Z23">
        <v>1.9947056849484504</v>
      </c>
      <c r="AA23">
        <v>1.8709764936384703</v>
      </c>
      <c r="AB23">
        <v>1.2284707330412845</v>
      </c>
      <c r="AC23">
        <v>0.90846570958146122</v>
      </c>
      <c r="AD23">
        <v>3.1952062572253634</v>
      </c>
      <c r="AE23">
        <v>2.1962162481310519</v>
      </c>
    </row>
    <row r="24" spans="2:31">
      <c r="B24">
        <v>1.84067300354041</v>
      </c>
      <c r="C24">
        <v>1.8647813852419406</v>
      </c>
      <c r="D24">
        <v>1.6263497179658457</v>
      </c>
      <c r="E24">
        <v>1.2549557862910223</v>
      </c>
      <c r="F24">
        <v>3.4418169659069924</v>
      </c>
      <c r="G24">
        <v>2.1411689121960817</v>
      </c>
      <c r="H24">
        <v>2.384740319817285</v>
      </c>
      <c r="I24">
        <v>2.3313193359734834</v>
      </c>
      <c r="J24">
        <v>2.2755139530694324</v>
      </c>
      <c r="K24">
        <v>1.8256238315383904</v>
      </c>
      <c r="L24">
        <v>4.6329129059192304</v>
      </c>
      <c r="M24">
        <v>2.864929212038664</v>
      </c>
      <c r="N24">
        <v>1.5368867824500068</v>
      </c>
      <c r="O24">
        <v>1.7188053289935756</v>
      </c>
      <c r="P24">
        <v>1.3261812333585308</v>
      </c>
      <c r="Q24">
        <v>0.97852319149822775</v>
      </c>
      <c r="R24">
        <v>2.8410414535289119</v>
      </c>
      <c r="S24">
        <v>1.7359713740905378</v>
      </c>
      <c r="T24">
        <v>3.2327186854696808</v>
      </c>
      <c r="U24">
        <v>3.125198478740157</v>
      </c>
      <c r="V24">
        <v>3.2114113244486875</v>
      </c>
      <c r="W24">
        <v>2.4419500040679374</v>
      </c>
      <c r="X24">
        <v>6.3936400374050315</v>
      </c>
      <c r="Y24">
        <v>3.9412350931476001</v>
      </c>
      <c r="Z24">
        <v>1.8905308556264246</v>
      </c>
      <c r="AA24">
        <v>1.8386022441521783</v>
      </c>
      <c r="AB24">
        <v>1.3502632865656425</v>
      </c>
      <c r="AC24">
        <v>1.0032183875461349</v>
      </c>
      <c r="AD24">
        <v>3.2086427290658412</v>
      </c>
      <c r="AE24">
        <v>2.1497668084995514</v>
      </c>
    </row>
    <row r="25" spans="2:31">
      <c r="B25">
        <v>1.928068904570426</v>
      </c>
      <c r="C25">
        <v>1.8498357986785834</v>
      </c>
      <c r="D25">
        <v>1.624669920504481</v>
      </c>
      <c r="E25">
        <v>1.2219888561766847</v>
      </c>
      <c r="F25">
        <v>3.5238859344666387</v>
      </c>
      <c r="G25">
        <v>2.2008876798663608</v>
      </c>
      <c r="H25">
        <v>2.2467956405293505</v>
      </c>
      <c r="I25">
        <v>1.9160008391837753</v>
      </c>
      <c r="J25">
        <v>2.2523093511422085</v>
      </c>
      <c r="K25">
        <v>1.7533393801563495</v>
      </c>
      <c r="L25">
        <v>4.4776105990763666</v>
      </c>
      <c r="M25">
        <v>2.4726031062618326</v>
      </c>
      <c r="N25">
        <v>1.6120434536736303</v>
      </c>
      <c r="O25">
        <v>1.4850882415021953</v>
      </c>
      <c r="P25">
        <v>1.360303827970069</v>
      </c>
      <c r="Q25">
        <v>0.85230919990694831</v>
      </c>
      <c r="R25">
        <v>2.9405056714855684</v>
      </c>
      <c r="S25">
        <v>1.720570944736787</v>
      </c>
      <c r="T25">
        <v>3.4076920947867433</v>
      </c>
      <c r="U25">
        <v>3.3331726908486039</v>
      </c>
      <c r="V25">
        <v>3.3705316089206141</v>
      </c>
      <c r="W25">
        <v>2.6590610776429879</v>
      </c>
      <c r="X25">
        <v>6.7235969269528857</v>
      </c>
      <c r="Y25">
        <v>4.2111859744722633</v>
      </c>
      <c r="Z25">
        <v>2.0315373343162491</v>
      </c>
      <c r="AA25">
        <v>1.8371985389421417</v>
      </c>
      <c r="AB25">
        <v>1.3469833646304887</v>
      </c>
      <c r="AC25">
        <v>1.0665929298197177</v>
      </c>
      <c r="AD25">
        <v>3.3648698364866094</v>
      </c>
      <c r="AE25">
        <v>2.2397972934248496</v>
      </c>
    </row>
    <row r="26" spans="2:31">
      <c r="B26">
        <v>1.8512571335079744</v>
      </c>
      <c r="C26">
        <v>1.8167116012336715</v>
      </c>
      <c r="D26">
        <v>1.701226292213871</v>
      </c>
      <c r="E26">
        <v>1.2990033836191195</v>
      </c>
      <c r="F26">
        <v>3.520401709873604</v>
      </c>
      <c r="G26">
        <v>2.1137836125202405</v>
      </c>
      <c r="H26">
        <v>2.180022021698258</v>
      </c>
      <c r="I26">
        <v>2.2274114524955086</v>
      </c>
      <c r="J26">
        <v>2.3832279071603293</v>
      </c>
      <c r="K26">
        <v>1.927717143944145</v>
      </c>
      <c r="L26">
        <v>4.538202189090101</v>
      </c>
      <c r="M26">
        <v>2.7180962703351028</v>
      </c>
      <c r="N26">
        <v>1.5656331203092562</v>
      </c>
      <c r="O26">
        <v>1.3478852228947207</v>
      </c>
      <c r="P26">
        <v>1.5065990755112328</v>
      </c>
      <c r="Q26">
        <v>1.056088666319047</v>
      </c>
      <c r="R26">
        <v>3.039765656117714</v>
      </c>
      <c r="S26">
        <v>1.6464250816099648</v>
      </c>
      <c r="T26">
        <v>3.4130592057515958</v>
      </c>
      <c r="U26">
        <v>3.3649781919298496</v>
      </c>
      <c r="V26">
        <v>3.255314909087784</v>
      </c>
      <c r="W26">
        <v>2.4574469165913895</v>
      </c>
      <c r="X26">
        <v>6.6011975895922319</v>
      </c>
      <c r="Y26">
        <v>4.0273014408707688</v>
      </c>
      <c r="Z26">
        <v>2.0117010296649718</v>
      </c>
      <c r="AA26">
        <v>1.873195167498932</v>
      </c>
      <c r="AB26">
        <v>1.4052006009326719</v>
      </c>
      <c r="AC26">
        <v>1.0485407097132158</v>
      </c>
      <c r="AD26">
        <v>3.3940434861085258</v>
      </c>
      <c r="AE26">
        <v>2.20968107122621</v>
      </c>
    </row>
    <row r="27" spans="2:31">
      <c r="B27">
        <v>1.8826471196697767</v>
      </c>
      <c r="C27">
        <v>1.832220258806988</v>
      </c>
      <c r="D27">
        <v>1.6022594052833599</v>
      </c>
      <c r="E27">
        <v>1.2526730836696816</v>
      </c>
      <c r="F27">
        <v>3.4601735112933376</v>
      </c>
      <c r="G27">
        <v>2.1398901462872875</v>
      </c>
      <c r="H27">
        <v>2.1205011375735778</v>
      </c>
      <c r="I27">
        <v>1.935130330380302</v>
      </c>
      <c r="J27">
        <v>2.2838928821603197</v>
      </c>
      <c r="K27">
        <v>1.7554265312292703</v>
      </c>
      <c r="L27">
        <v>4.3821947369300744</v>
      </c>
      <c r="M27">
        <v>2.4341318929109201</v>
      </c>
      <c r="N27">
        <v>1.6913313831374728</v>
      </c>
      <c r="O27">
        <v>1.5686131458651951</v>
      </c>
      <c r="P27">
        <v>1.4824086969579475</v>
      </c>
      <c r="Q27">
        <v>1.0869992272670723</v>
      </c>
      <c r="R27">
        <v>3.1487077446326497</v>
      </c>
      <c r="S27">
        <v>1.8052229650048524</v>
      </c>
      <c r="T27">
        <v>3.3733797500944553</v>
      </c>
      <c r="U27">
        <v>3.1646423984256962</v>
      </c>
      <c r="V27">
        <v>3.1167245825557348</v>
      </c>
      <c r="W27">
        <v>2.4595142642198753</v>
      </c>
      <c r="X27">
        <v>6.4433178880158062</v>
      </c>
      <c r="Y27">
        <v>3.9640716781562046</v>
      </c>
      <c r="Z27">
        <v>1.8429604083320814</v>
      </c>
      <c r="AA27">
        <v>1.7800362626581059</v>
      </c>
      <c r="AB27">
        <v>1.4475761400588087</v>
      </c>
      <c r="AC27">
        <v>1.1965885718015492</v>
      </c>
      <c r="AD27">
        <v>3.2782802602319356</v>
      </c>
      <c r="AE27">
        <v>2.1700553492209447</v>
      </c>
    </row>
    <row r="28" spans="2:31">
      <c r="B28">
        <v>1.8245350201223234</v>
      </c>
      <c r="C28">
        <v>1.8103378937610277</v>
      </c>
      <c r="D28">
        <v>1.7033033774940265</v>
      </c>
      <c r="E28">
        <v>1.2982012191977224</v>
      </c>
      <c r="F28">
        <v>3.4986997109972533</v>
      </c>
      <c r="G28">
        <v>2.1318434445659458</v>
      </c>
      <c r="H28">
        <v>2.3678250740445663</v>
      </c>
      <c r="I28">
        <v>2.1559348228907202</v>
      </c>
      <c r="J28">
        <v>2.0228412552981538</v>
      </c>
      <c r="K28">
        <v>1.6290117048979895</v>
      </c>
      <c r="L28">
        <v>4.3627188960416836</v>
      </c>
      <c r="M28">
        <v>2.7587415507133057</v>
      </c>
      <c r="N28">
        <v>1.4978028141876973</v>
      </c>
      <c r="O28">
        <v>1.3651066511261232</v>
      </c>
      <c r="P28">
        <v>1.3551464998134526</v>
      </c>
      <c r="Q28">
        <v>0.9370473818667171</v>
      </c>
      <c r="R28">
        <v>2.8261964634568435</v>
      </c>
      <c r="S28">
        <v>1.559909720794876</v>
      </c>
      <c r="T28">
        <v>3.7007615395105624</v>
      </c>
      <c r="U28">
        <v>3.4603112383908239</v>
      </c>
      <c r="V28">
        <v>3.2189870653080352</v>
      </c>
      <c r="W28">
        <v>2.4024938807668281</v>
      </c>
      <c r="X28">
        <v>6.856497929119068</v>
      </c>
      <c r="Y28">
        <v>4.140437779000024</v>
      </c>
      <c r="Z28">
        <v>1.8828964343233539</v>
      </c>
      <c r="AA28">
        <v>1.9365435640148074</v>
      </c>
      <c r="AB28">
        <v>1.4602739089451591</v>
      </c>
      <c r="AC28">
        <v>1.1435456692476529</v>
      </c>
      <c r="AD28">
        <v>3.3250414379050279</v>
      </c>
      <c r="AE28">
        <v>2.2231354277847291</v>
      </c>
    </row>
    <row r="29" spans="2:31">
      <c r="B29">
        <v>1.915268185187097</v>
      </c>
      <c r="C29">
        <v>1.8738866444510958</v>
      </c>
      <c r="D29">
        <v>1.651182636398973</v>
      </c>
      <c r="E29">
        <v>1.2776692789732826</v>
      </c>
      <c r="F29">
        <v>3.5416197033498582</v>
      </c>
      <c r="G29">
        <v>2.186059380699878</v>
      </c>
      <c r="H29">
        <v>2.4878433123360137</v>
      </c>
      <c r="I29">
        <v>2.1066264406203201</v>
      </c>
      <c r="J29">
        <v>1.8928027531170384</v>
      </c>
      <c r="K29">
        <v>1.5712142633000081</v>
      </c>
      <c r="L29">
        <v>4.3617159967071313</v>
      </c>
      <c r="M29">
        <v>2.8253774623613057</v>
      </c>
      <c r="N29">
        <v>1.6687001398010286</v>
      </c>
      <c r="O29">
        <v>1.416744703492864</v>
      </c>
      <c r="P29">
        <v>1.4286485596707588</v>
      </c>
      <c r="Q29">
        <v>1.0313524775847154</v>
      </c>
      <c r="R29">
        <v>3.0722526714866456</v>
      </c>
      <c r="S29">
        <v>1.7341424274126607</v>
      </c>
      <c r="T29">
        <v>3.4137998273337979</v>
      </c>
      <c r="U29">
        <v>3.4541737362199014</v>
      </c>
      <c r="V29">
        <v>3.2879350200340345</v>
      </c>
      <c r="W29">
        <v>2.5115707048569562</v>
      </c>
      <c r="X29">
        <v>6.6509097288369023</v>
      </c>
      <c r="Y29">
        <v>4.137925974790452</v>
      </c>
      <c r="Z29">
        <v>1.8908237297922728</v>
      </c>
      <c r="AA29">
        <v>1.7917147496818364</v>
      </c>
      <c r="AB29">
        <v>1.4144782001916409</v>
      </c>
      <c r="AC29">
        <v>1.0749698570829613</v>
      </c>
      <c r="AD29">
        <v>3.285429355349581</v>
      </c>
      <c r="AE29">
        <v>2.169666091130932</v>
      </c>
    </row>
    <row r="30" spans="2:31">
      <c r="B30">
        <v>1.8921023701167954</v>
      </c>
      <c r="C30">
        <v>1.9160945454751077</v>
      </c>
      <c r="D30">
        <v>1.5971603875179983</v>
      </c>
      <c r="E30">
        <v>1.2620171639340192</v>
      </c>
      <c r="F30">
        <v>3.4608770251589198</v>
      </c>
      <c r="G30">
        <v>2.2415020390279765</v>
      </c>
      <c r="H30">
        <v>2.6896338160358306</v>
      </c>
      <c r="I30">
        <v>2.4575655144404678</v>
      </c>
      <c r="J30">
        <v>2.1478638377318</v>
      </c>
      <c r="K30">
        <v>1.6568834793802076</v>
      </c>
      <c r="L30">
        <v>4.8112689882210704</v>
      </c>
      <c r="M30">
        <v>3.0598932968488999</v>
      </c>
      <c r="N30">
        <v>1.4672764002546228</v>
      </c>
      <c r="O30">
        <v>1.4840132267652866</v>
      </c>
      <c r="P30">
        <v>1.3443101824301169</v>
      </c>
      <c r="Q30">
        <v>0.95053485597909604</v>
      </c>
      <c r="R30">
        <v>2.7787894529653561</v>
      </c>
      <c r="S30">
        <v>1.6234946311352405</v>
      </c>
      <c r="T30">
        <v>3.6284228378850409</v>
      </c>
      <c r="U30">
        <v>3.6755231258600394</v>
      </c>
      <c r="V30">
        <v>3.1002228747976739</v>
      </c>
      <c r="W30">
        <v>2.5119806230481396</v>
      </c>
      <c r="X30">
        <v>6.6932597922860735</v>
      </c>
      <c r="Y30">
        <v>4.6070816990703349</v>
      </c>
      <c r="Z30">
        <v>1.9361084851526169</v>
      </c>
      <c r="AA30">
        <v>1.8120110342177638</v>
      </c>
      <c r="AB30">
        <v>1.3659093705893808</v>
      </c>
      <c r="AC30">
        <v>1.0694000296866897</v>
      </c>
      <c r="AD30">
        <v>3.2876129170295934</v>
      </c>
      <c r="AE30">
        <v>2.1523685185916079</v>
      </c>
    </row>
    <row r="31" spans="2:31">
      <c r="B31">
        <v>1.8462873543738623</v>
      </c>
      <c r="C31">
        <v>1.8076992907983322</v>
      </c>
      <c r="D31">
        <v>1.7369393053947719</v>
      </c>
      <c r="E31">
        <v>1.3484620944580734</v>
      </c>
      <c r="F31">
        <v>3.5532139089003518</v>
      </c>
      <c r="G31">
        <v>2.1754113067768741</v>
      </c>
      <c r="H31">
        <v>2.3373690841332988</v>
      </c>
      <c r="I31">
        <v>2.2624180520360788</v>
      </c>
      <c r="J31">
        <v>2.0042140213963355</v>
      </c>
      <c r="K31">
        <v>1.600290174902351</v>
      </c>
      <c r="L31">
        <v>4.3223244167185406</v>
      </c>
      <c r="M31">
        <v>2.826559561091873</v>
      </c>
      <c r="N31">
        <v>1.5239254742789112</v>
      </c>
      <c r="O31">
        <v>1.3888515850179441</v>
      </c>
      <c r="P31">
        <v>1.4411517169274493</v>
      </c>
      <c r="Q31">
        <v>0.98371145325747911</v>
      </c>
      <c r="R31">
        <v>2.9291575316442811</v>
      </c>
      <c r="S31">
        <v>1.6520823145992556</v>
      </c>
      <c r="T31">
        <v>3.54291930357852</v>
      </c>
      <c r="U31">
        <v>3.495618134984769</v>
      </c>
      <c r="V31">
        <v>3.2613492697304127</v>
      </c>
      <c r="W31">
        <v>2.4952287432554616</v>
      </c>
      <c r="X31">
        <v>6.7487771170880961</v>
      </c>
      <c r="Y31">
        <v>4.2480088742198223</v>
      </c>
      <c r="Z31">
        <v>1.8525160540280767</v>
      </c>
      <c r="AA31">
        <v>1.8152846645850349</v>
      </c>
      <c r="AB31">
        <v>1.4134134823054361</v>
      </c>
      <c r="AC31">
        <v>1.0835743103455839</v>
      </c>
      <c r="AD31">
        <v>3.2482284178893943</v>
      </c>
      <c r="AE31">
        <v>2.013626840363997</v>
      </c>
    </row>
    <row r="32" spans="2:31">
      <c r="B32">
        <v>1.9385583352456801</v>
      </c>
      <c r="C32">
        <v>1.8459496041356511</v>
      </c>
      <c r="D32">
        <v>1.625171065068814</v>
      </c>
      <c r="E32">
        <v>1.2188955874845815</v>
      </c>
      <c r="F32">
        <v>3.5356328191759587</v>
      </c>
      <c r="G32">
        <v>2.1594793620641521</v>
      </c>
      <c r="H32">
        <v>2.312552683989709</v>
      </c>
      <c r="I32">
        <v>2.3472397188314456</v>
      </c>
      <c r="J32">
        <v>2.1391002025268531</v>
      </c>
      <c r="K32">
        <v>1.7707085408013334</v>
      </c>
      <c r="L32">
        <v>4.4308019401321861</v>
      </c>
      <c r="M32">
        <v>2.8740573189316718</v>
      </c>
      <c r="N32">
        <v>1.5924720774119268</v>
      </c>
      <c r="O32">
        <v>1.4251284891974785</v>
      </c>
      <c r="P32">
        <v>1.3415002234224533</v>
      </c>
      <c r="Q32">
        <v>0.95484499908281784</v>
      </c>
      <c r="R32">
        <v>2.9030666384884647</v>
      </c>
      <c r="S32">
        <v>1.6322339071565204</v>
      </c>
      <c r="T32">
        <v>3.8267627670983604</v>
      </c>
      <c r="U32">
        <v>3.5833898076825657</v>
      </c>
      <c r="V32">
        <v>2.917763088175966</v>
      </c>
      <c r="W32">
        <v>2.1187919493901219</v>
      </c>
      <c r="X32">
        <v>6.6868746425401113</v>
      </c>
      <c r="Y32">
        <v>4.2278746400525433</v>
      </c>
      <c r="Z32">
        <v>2.1798185504896312</v>
      </c>
      <c r="AA32">
        <v>1.888555314226164</v>
      </c>
      <c r="AB32">
        <v>1.2415829096453359</v>
      </c>
      <c r="AC32">
        <v>0.88845244249018562</v>
      </c>
      <c r="AD32">
        <v>3.4016326461815378</v>
      </c>
      <c r="AE32">
        <v>2.1363842800281816</v>
      </c>
    </row>
    <row r="33" spans="2:31">
      <c r="B33">
        <v>1.9254316914962859</v>
      </c>
      <c r="C33">
        <v>1.8048508175079581</v>
      </c>
      <c r="D33">
        <v>1.6273941163072769</v>
      </c>
      <c r="E33">
        <v>1.21759216913419</v>
      </c>
      <c r="F33">
        <v>3.5222520732779961</v>
      </c>
      <c r="G33">
        <v>2.1238596306950268</v>
      </c>
      <c r="H33">
        <v>2.0182649817597107</v>
      </c>
      <c r="I33">
        <v>1.9842048741011196</v>
      </c>
      <c r="J33">
        <v>2.1815615450257164</v>
      </c>
      <c r="K33">
        <v>1.7803143206758856</v>
      </c>
      <c r="L33">
        <v>4.178136379116502</v>
      </c>
      <c r="M33">
        <v>2.5184569774117413</v>
      </c>
      <c r="N33">
        <v>1.6967020034312583</v>
      </c>
      <c r="O33">
        <v>1.5180511789691249</v>
      </c>
      <c r="P33">
        <v>1.2995604804067145</v>
      </c>
      <c r="Q33">
        <v>0.86752166667967123</v>
      </c>
      <c r="R33">
        <v>2.9616084606809916</v>
      </c>
      <c r="S33">
        <v>1.7636536593065575</v>
      </c>
      <c r="T33">
        <v>3.5578081502796155</v>
      </c>
      <c r="U33">
        <v>3.0448483052232742</v>
      </c>
      <c r="V33">
        <v>3.2623175318233901</v>
      </c>
      <c r="W33">
        <v>2.5315331653419797</v>
      </c>
      <c r="X33">
        <v>6.7617907767715533</v>
      </c>
      <c r="Y33">
        <v>3.9980572772403158</v>
      </c>
      <c r="Z33">
        <v>1.9743768526629253</v>
      </c>
      <c r="AA33">
        <v>1.7676697307568883</v>
      </c>
      <c r="AB33">
        <v>1.5420599533103192</v>
      </c>
      <c r="AC33">
        <v>1.1922024577732495</v>
      </c>
      <c r="AD33">
        <v>3.4930040637795634</v>
      </c>
      <c r="AE33">
        <v>2.212656942555721</v>
      </c>
    </row>
    <row r="34" spans="2:31">
      <c r="B34">
        <v>1.8446938032941667</v>
      </c>
      <c r="C34">
        <v>1.8789208584220565</v>
      </c>
      <c r="D34">
        <v>1.7012744462419398</v>
      </c>
      <c r="E34">
        <v>1.3160552349225787</v>
      </c>
      <c r="F34">
        <v>3.5130012763400718</v>
      </c>
      <c r="G34">
        <v>2.1391088286475517</v>
      </c>
      <c r="H34">
        <v>2.2797732933428927</v>
      </c>
      <c r="I34">
        <v>2.2829765634100521</v>
      </c>
      <c r="J34">
        <v>2.3710437483659486</v>
      </c>
      <c r="K34">
        <v>1.9232939805585092</v>
      </c>
      <c r="L34">
        <v>4.624652103582922</v>
      </c>
      <c r="M34">
        <v>2.8454630044553753</v>
      </c>
      <c r="N34">
        <v>1.6169727897694122</v>
      </c>
      <c r="O34">
        <v>1.4613263310140945</v>
      </c>
      <c r="P34">
        <v>1.4403790261715859</v>
      </c>
      <c r="Q34">
        <v>0.99437848620245783</v>
      </c>
      <c r="R34">
        <v>3.0229040331504371</v>
      </c>
      <c r="S34">
        <v>1.6032489668845749</v>
      </c>
      <c r="T34">
        <v>3.3700748771210751</v>
      </c>
      <c r="U34">
        <v>3.5652074966059746</v>
      </c>
      <c r="V34">
        <v>3.1609466578691188</v>
      </c>
      <c r="W34">
        <v>2.4864406519513822</v>
      </c>
      <c r="X34">
        <v>6.46710698874538</v>
      </c>
      <c r="Y34">
        <v>4.1873480699594801</v>
      </c>
      <c r="Z34">
        <v>1.8652087195123623</v>
      </c>
      <c r="AA34">
        <v>1.7605335713402197</v>
      </c>
      <c r="AB34">
        <v>1.5090610343418627</v>
      </c>
      <c r="AC34">
        <v>1.2042843441555087</v>
      </c>
      <c r="AD34">
        <v>3.3588661073449169</v>
      </c>
      <c r="AE34">
        <v>2.131620114804794</v>
      </c>
    </row>
    <row r="35" spans="2:31">
      <c r="B35">
        <v>1.8931738989950333</v>
      </c>
      <c r="C35">
        <v>1.8707446752538142</v>
      </c>
      <c r="D35">
        <v>1.6107712091141846</v>
      </c>
      <c r="E35">
        <v>1.2403626493197577</v>
      </c>
      <c r="F35">
        <v>3.4813624213291665</v>
      </c>
      <c r="G35">
        <v>2.1842556346354316</v>
      </c>
      <c r="H35">
        <v>2.3637669995917712</v>
      </c>
      <c r="I35">
        <v>2.1899912677146043</v>
      </c>
      <c r="J35">
        <v>2.1044660121184711</v>
      </c>
      <c r="K35">
        <v>1.611642942134996</v>
      </c>
      <c r="L35">
        <v>4.4440829890895763</v>
      </c>
      <c r="M35">
        <v>2.6225645233649528</v>
      </c>
      <c r="N35">
        <v>1.5055996945144916</v>
      </c>
      <c r="O35">
        <v>1.4199204706769026</v>
      </c>
      <c r="P35">
        <v>1.4926429565828736</v>
      </c>
      <c r="Q35">
        <v>0.98452063826772562</v>
      </c>
      <c r="R35">
        <v>2.9671091782863788</v>
      </c>
      <c r="S35">
        <v>1.7306969876476364</v>
      </c>
      <c r="T35">
        <v>3.5390372686165383</v>
      </c>
      <c r="U35">
        <v>3.6381743120726289</v>
      </c>
      <c r="V35">
        <v>2.9568436831038731</v>
      </c>
      <c r="W35">
        <v>2.3644441764486634</v>
      </c>
      <c r="X35">
        <v>6.4572455425922524</v>
      </c>
      <c r="Y35">
        <v>4.1476106696815807</v>
      </c>
      <c r="Z35">
        <v>2.0779238722786126</v>
      </c>
      <c r="AA35">
        <v>1.9149083266883009</v>
      </c>
      <c r="AB35">
        <v>1.1593015063218997</v>
      </c>
      <c r="AC35">
        <v>0.81705240053319073</v>
      </c>
      <c r="AD35">
        <v>3.2136593814274277</v>
      </c>
      <c r="AE35">
        <v>2.1426066195082334</v>
      </c>
    </row>
    <row r="36" spans="2:31">
      <c r="B36">
        <v>1.9322079185685754</v>
      </c>
      <c r="C36">
        <v>1.8852679782748698</v>
      </c>
      <c r="D36">
        <v>1.6223873081392077</v>
      </c>
      <c r="E36">
        <v>1.2213801775290798</v>
      </c>
      <c r="F36">
        <v>3.5234401412481673</v>
      </c>
      <c r="G36">
        <v>2.1927236557473453</v>
      </c>
      <c r="H36">
        <v>2.2827773538844878</v>
      </c>
      <c r="I36">
        <v>2.2339426140504299</v>
      </c>
      <c r="J36">
        <v>2.2260592645169659</v>
      </c>
      <c r="K36">
        <v>1.8002676978799963</v>
      </c>
      <c r="L36">
        <v>4.4900818491673684</v>
      </c>
      <c r="M36">
        <v>2.4797678692842329</v>
      </c>
      <c r="N36">
        <v>1.5183950111490836</v>
      </c>
      <c r="O36">
        <v>1.4419879484253384</v>
      </c>
      <c r="P36">
        <v>1.4840419448101787</v>
      </c>
      <c r="Q36">
        <v>1.0423560620595098</v>
      </c>
      <c r="R36">
        <v>2.9687468419698151</v>
      </c>
      <c r="S36">
        <v>1.7201348316761504</v>
      </c>
      <c r="T36">
        <v>3.7100091914486786</v>
      </c>
      <c r="U36">
        <v>3.5964300795289001</v>
      </c>
      <c r="V36">
        <v>3.0864765240989045</v>
      </c>
      <c r="W36">
        <v>2.3792413862444652</v>
      </c>
      <c r="X36">
        <v>6.7335701526268537</v>
      </c>
      <c r="Y36">
        <v>4.2067939585901994</v>
      </c>
      <c r="Z36">
        <v>2.1264723625660991</v>
      </c>
      <c r="AA36">
        <v>1.9298307357948752</v>
      </c>
      <c r="AB36">
        <v>1.3556874991870782</v>
      </c>
      <c r="AC36">
        <v>0.96542881799042846</v>
      </c>
      <c r="AD36">
        <v>3.4606915054367393</v>
      </c>
      <c r="AE36">
        <v>2.2181474960946868</v>
      </c>
    </row>
    <row r="37" spans="2:31">
      <c r="B37">
        <v>1.8744570953488113</v>
      </c>
      <c r="C37">
        <v>1.785533477576581</v>
      </c>
      <c r="D37">
        <v>1.7010882970376415</v>
      </c>
      <c r="E37">
        <v>1.2992202788725546</v>
      </c>
      <c r="F37">
        <v>3.5453415123076684</v>
      </c>
      <c r="G37">
        <v>2.153619472724996</v>
      </c>
      <c r="H37">
        <v>2.2168740328083376</v>
      </c>
      <c r="I37">
        <v>2.0571948073802044</v>
      </c>
      <c r="J37">
        <v>2.2416772711612944</v>
      </c>
      <c r="K37">
        <v>1.7886179168494811</v>
      </c>
      <c r="L37">
        <v>4.437505172017091</v>
      </c>
      <c r="M37">
        <v>2.845037106692899</v>
      </c>
      <c r="N37">
        <v>1.6398169812086947</v>
      </c>
      <c r="O37">
        <v>1.4405704225660245</v>
      </c>
      <c r="P37">
        <v>1.4150620611505023</v>
      </c>
      <c r="Q37">
        <v>0.97548457024825286</v>
      </c>
      <c r="R37">
        <v>3.021272997806661</v>
      </c>
      <c r="S37">
        <v>1.6562896942708576</v>
      </c>
      <c r="T37">
        <v>3.4316534101351266</v>
      </c>
      <c r="U37">
        <v>3.2698310566768543</v>
      </c>
      <c r="V37">
        <v>3.1868752148535981</v>
      </c>
      <c r="W37">
        <v>2.4729912236013387</v>
      </c>
      <c r="X37">
        <v>6.5592017820416899</v>
      </c>
      <c r="Y37">
        <v>4.2347332214654347</v>
      </c>
      <c r="Z37">
        <v>1.7313913518912596</v>
      </c>
      <c r="AA37">
        <v>1.5735783794834663</v>
      </c>
      <c r="AB37">
        <v>1.5174854379360228</v>
      </c>
      <c r="AC37">
        <v>1.2312269666794631</v>
      </c>
      <c r="AD37">
        <v>3.2298869524632892</v>
      </c>
      <c r="AE37">
        <v>2.0182013658262301</v>
      </c>
    </row>
    <row r="38" spans="2:31">
      <c r="B38">
        <v>1.863926948180479</v>
      </c>
      <c r="C38">
        <v>1.8500085930460735</v>
      </c>
      <c r="D38">
        <v>1.7036059485849484</v>
      </c>
      <c r="E38">
        <v>1.3346978638847711</v>
      </c>
      <c r="F38">
        <v>3.5369789732601338</v>
      </c>
      <c r="G38">
        <v>2.2019067362797098</v>
      </c>
      <c r="H38">
        <v>2.4240590621537437</v>
      </c>
      <c r="I38">
        <v>2.3408445749501334</v>
      </c>
      <c r="J38">
        <v>2.0077615566922464</v>
      </c>
      <c r="K38">
        <v>1.5826359198992233</v>
      </c>
      <c r="L38">
        <v>4.4114792125310087</v>
      </c>
      <c r="M38">
        <v>2.8389759317901428</v>
      </c>
      <c r="N38">
        <v>1.6221662954452862</v>
      </c>
      <c r="O38">
        <v>1.4626831061422596</v>
      </c>
      <c r="P38">
        <v>1.3772038893513856</v>
      </c>
      <c r="Q38">
        <v>0.92123983261463227</v>
      </c>
      <c r="R38">
        <v>2.9616232380150675</v>
      </c>
      <c r="S38">
        <v>1.6600895143153109</v>
      </c>
      <c r="T38">
        <v>3.3546000522646091</v>
      </c>
      <c r="U38">
        <v>3.4887930792100899</v>
      </c>
      <c r="V38">
        <v>3.3196931725167054</v>
      </c>
      <c r="W38">
        <v>2.6574865955975087</v>
      </c>
      <c r="X38">
        <v>6.6181511915008731</v>
      </c>
      <c r="Y38">
        <v>4.2980235554244262</v>
      </c>
      <c r="Z38">
        <v>1.6313733546038542</v>
      </c>
      <c r="AA38">
        <v>1.7625441708940723</v>
      </c>
      <c r="AB38">
        <v>1.6186735830157297</v>
      </c>
      <c r="AC38">
        <v>1.3576298789540679</v>
      </c>
      <c r="AD38">
        <v>3.2269058243596338</v>
      </c>
      <c r="AE38">
        <v>2.0326892618940211</v>
      </c>
    </row>
    <row r="39" spans="2:31">
      <c r="B39">
        <v>1.9277322638244867</v>
      </c>
      <c r="C39">
        <v>1.9010068234697224</v>
      </c>
      <c r="D39">
        <v>1.6726280278094963</v>
      </c>
      <c r="E39">
        <v>1.2879590244061263</v>
      </c>
      <c r="F39">
        <v>3.5718454950346796</v>
      </c>
      <c r="G39">
        <v>2.2213897610496285</v>
      </c>
      <c r="H39">
        <v>2.1662284469916018</v>
      </c>
      <c r="I39">
        <v>2.4369174183388678</v>
      </c>
      <c r="J39">
        <v>2.2074844031718892</v>
      </c>
      <c r="K39">
        <v>1.7661264170437834</v>
      </c>
      <c r="L39">
        <v>4.3552959230941157</v>
      </c>
      <c r="M39">
        <v>2.8019856218142385</v>
      </c>
      <c r="N39">
        <v>1.607823493312764</v>
      </c>
      <c r="O39">
        <v>1.4423060020689995</v>
      </c>
      <c r="P39">
        <v>1.3053189769781488</v>
      </c>
      <c r="Q39">
        <v>0.93379119589933568</v>
      </c>
      <c r="R39">
        <v>2.8836973832575077</v>
      </c>
      <c r="S39">
        <v>1.6587538274110445</v>
      </c>
      <c r="T39">
        <v>3.2996658627814974</v>
      </c>
      <c r="U39">
        <v>3.3082360044768011</v>
      </c>
      <c r="V39">
        <v>3.2976251307396902</v>
      </c>
      <c r="W39">
        <v>2.5910304685964887</v>
      </c>
      <c r="X39">
        <v>6.5419135918732856</v>
      </c>
      <c r="Y39">
        <v>3.9768458993050935</v>
      </c>
      <c r="Z39">
        <v>2.0698369481991428</v>
      </c>
      <c r="AA39">
        <v>1.9213094095860006</v>
      </c>
      <c r="AB39">
        <v>1.324395218384617</v>
      </c>
      <c r="AC39">
        <v>1.0317482088605159</v>
      </c>
      <c r="AD39">
        <v>3.3670750733158292</v>
      </c>
      <c r="AE39">
        <v>2.2042451245985966</v>
      </c>
    </row>
    <row r="40" spans="2:31">
      <c r="B40">
        <v>1.8908860117268869</v>
      </c>
      <c r="C40">
        <v>1.8240025751426165</v>
      </c>
      <c r="D40">
        <v>1.6251639786029102</v>
      </c>
      <c r="E40">
        <v>1.2454497702718967</v>
      </c>
      <c r="F40">
        <v>3.4873658558833975</v>
      </c>
      <c r="G40">
        <v>2.1595318730789486</v>
      </c>
      <c r="H40">
        <v>2.1916950726580913</v>
      </c>
      <c r="I40">
        <v>2.1549244105695431</v>
      </c>
      <c r="J40">
        <v>2.3610844514066689</v>
      </c>
      <c r="K40">
        <v>1.9222277527423737</v>
      </c>
      <c r="L40">
        <v>4.5259711929521433</v>
      </c>
      <c r="M40">
        <v>2.8329437536684012</v>
      </c>
      <c r="N40">
        <v>1.5435217284132721</v>
      </c>
      <c r="O40">
        <v>1.3498887301988827</v>
      </c>
      <c r="P40">
        <v>1.2622379762923248</v>
      </c>
      <c r="Q40">
        <v>0.86275786677462407</v>
      </c>
      <c r="R40">
        <v>2.7804945486206765</v>
      </c>
      <c r="S40">
        <v>1.5843258480029925</v>
      </c>
      <c r="T40">
        <v>3.5566321631036013</v>
      </c>
      <c r="U40">
        <v>3.5457899738382528</v>
      </c>
      <c r="V40">
        <v>3.2700644727539618</v>
      </c>
      <c r="W40">
        <v>2.5414198539831752</v>
      </c>
      <c r="X40">
        <v>6.7655358454500556</v>
      </c>
      <c r="Y40">
        <v>4.3059238278061374</v>
      </c>
      <c r="Z40">
        <v>1.9006463536849594</v>
      </c>
      <c r="AA40">
        <v>1.798415562803642</v>
      </c>
      <c r="AB40">
        <v>1.463381756996367</v>
      </c>
      <c r="AC40">
        <v>1.1699635892506739</v>
      </c>
      <c r="AD40">
        <v>3.343309758246368</v>
      </c>
      <c r="AE40">
        <v>2.2197298587386229</v>
      </c>
    </row>
    <row r="41" spans="2:31">
      <c r="B41">
        <v>1.8971307411257541</v>
      </c>
      <c r="C41">
        <v>1.8955500823236946</v>
      </c>
      <c r="D41">
        <v>1.6724878658726048</v>
      </c>
      <c r="E41">
        <v>1.2741550451158226</v>
      </c>
      <c r="F41">
        <v>3.5414531943923797</v>
      </c>
      <c r="G41">
        <v>2.2179592606948217</v>
      </c>
      <c r="H41">
        <v>2.4165755154854516</v>
      </c>
      <c r="I41">
        <v>2.2905826849873989</v>
      </c>
      <c r="J41">
        <v>1.9967519453062061</v>
      </c>
      <c r="K41">
        <v>1.5846339559624427</v>
      </c>
      <c r="L41">
        <v>4.3802969035543731</v>
      </c>
      <c r="M41">
        <v>2.928354807403649</v>
      </c>
      <c r="N41">
        <v>1.5629654753150937</v>
      </c>
      <c r="O41">
        <v>1.4959078002847095</v>
      </c>
      <c r="P41">
        <v>1.2801334495092973</v>
      </c>
      <c r="Q41">
        <v>0.85063306310781428</v>
      </c>
      <c r="R41">
        <v>2.8151657284923517</v>
      </c>
      <c r="S41">
        <v>1.704734873319214</v>
      </c>
      <c r="T41">
        <v>3.5838848339674141</v>
      </c>
      <c r="U41">
        <v>3.7109112414528855</v>
      </c>
      <c r="V41">
        <v>3.2553758382904201</v>
      </c>
      <c r="W41">
        <v>2.5238074834309283</v>
      </c>
      <c r="X41">
        <v>6.7801306901948548</v>
      </c>
      <c r="Y41">
        <v>4.3987587801801418</v>
      </c>
      <c r="Z41">
        <v>1.930794527849764</v>
      </c>
      <c r="AA41">
        <v>1.8122108463620299</v>
      </c>
      <c r="AB41">
        <v>1.3827968128025321</v>
      </c>
      <c r="AC41">
        <v>1.0927539730850166</v>
      </c>
      <c r="AD41">
        <v>3.2934051498947112</v>
      </c>
      <c r="AE41">
        <v>2.0234250708610055</v>
      </c>
    </row>
    <row r="42" spans="2:31">
      <c r="B42">
        <v>1.8762008187196726</v>
      </c>
      <c r="C42">
        <v>1.8589626801087249</v>
      </c>
      <c r="D42">
        <v>1.686300688571609</v>
      </c>
      <c r="E42">
        <v>1.3028360577241576</v>
      </c>
      <c r="F42">
        <v>3.5317427387935041</v>
      </c>
      <c r="G42">
        <v>2.1379382758981444</v>
      </c>
      <c r="H42">
        <v>2.2443539714922163</v>
      </c>
      <c r="I42">
        <v>2.2719771063540546</v>
      </c>
      <c r="J42">
        <v>2.0423615581175039</v>
      </c>
      <c r="K42">
        <v>1.6935195841422463</v>
      </c>
      <c r="L42">
        <v>4.2637789773281645</v>
      </c>
      <c r="M42">
        <v>2.9066643443309261</v>
      </c>
      <c r="N42">
        <v>1.4597508129972361</v>
      </c>
      <c r="O42">
        <v>1.4504727980232888</v>
      </c>
      <c r="P42">
        <v>1.3936575554226218</v>
      </c>
      <c r="Q42">
        <v>0.98767662678969781</v>
      </c>
      <c r="R42">
        <v>2.8206151387022649</v>
      </c>
      <c r="S42">
        <v>1.6386907697551343</v>
      </c>
      <c r="T42">
        <v>3.7714283132392286</v>
      </c>
      <c r="U42">
        <v>3.5725307618511799</v>
      </c>
      <c r="V42">
        <v>2.9820555205235815</v>
      </c>
      <c r="W42">
        <v>2.2895743237833157</v>
      </c>
      <c r="X42">
        <v>6.690791254019393</v>
      </c>
      <c r="Y42">
        <v>4.2510247453058234</v>
      </c>
      <c r="Z42">
        <v>1.9986151590510688</v>
      </c>
      <c r="AA42">
        <v>1.9176858876627443</v>
      </c>
      <c r="AB42">
        <v>1.3067677037987053</v>
      </c>
      <c r="AC42">
        <v>0.99353806972894487</v>
      </c>
      <c r="AD42">
        <v>3.282007997726399</v>
      </c>
      <c r="AE42">
        <v>2.1258124034280348</v>
      </c>
    </row>
    <row r="43" spans="2:31">
      <c r="B43">
        <v>1.8751121949870664</v>
      </c>
      <c r="C43">
        <v>1.8743741549007438</v>
      </c>
      <c r="D43">
        <v>1.5905101141004681</v>
      </c>
      <c r="E43">
        <v>1.2395574069909447</v>
      </c>
      <c r="F43">
        <v>3.4387241348782482</v>
      </c>
      <c r="G43">
        <v>2.2103132996599708</v>
      </c>
      <c r="H43">
        <v>2.1482827505008983</v>
      </c>
      <c r="I43">
        <v>2.178190289467552</v>
      </c>
      <c r="J43">
        <v>2.4341629334762072</v>
      </c>
      <c r="K43">
        <v>2.0072555482103569</v>
      </c>
      <c r="L43">
        <v>4.5569971188298526</v>
      </c>
      <c r="M43">
        <v>2.8213681665396551</v>
      </c>
      <c r="N43">
        <v>1.6866414999590655</v>
      </c>
      <c r="O43">
        <v>1.340212841796437</v>
      </c>
      <c r="P43">
        <v>1.4183284547282398</v>
      </c>
      <c r="Q43">
        <v>1.0339750896521203</v>
      </c>
      <c r="R43">
        <v>3.0801661334127886</v>
      </c>
      <c r="S43">
        <v>1.7559126141426744</v>
      </c>
      <c r="T43">
        <v>3.3293742893773408</v>
      </c>
      <c r="U43">
        <v>3.3703488612183516</v>
      </c>
      <c r="V43">
        <v>3.0582596704500395</v>
      </c>
      <c r="W43">
        <v>2.412197757021465</v>
      </c>
      <c r="X43">
        <v>6.3275521948888729</v>
      </c>
      <c r="Y43">
        <v>4.1636888156014749</v>
      </c>
      <c r="Z43">
        <v>1.9075125687786594</v>
      </c>
      <c r="AA43">
        <v>1.8652130712960133</v>
      </c>
      <c r="AB43">
        <v>1.4696388738630479</v>
      </c>
      <c r="AC43">
        <v>1.1386254573422205</v>
      </c>
      <c r="AD43">
        <v>3.3524471541101089</v>
      </c>
      <c r="AE43">
        <v>2.212290016412279</v>
      </c>
    </row>
    <row r="44" spans="2:31">
      <c r="B44">
        <v>1.8582280231715953</v>
      </c>
      <c r="C44">
        <v>1.8466694219511701</v>
      </c>
      <c r="D44">
        <v>1.6747201734875252</v>
      </c>
      <c r="E44">
        <v>1.2835148853770719</v>
      </c>
      <c r="F44">
        <v>3.5025039445273207</v>
      </c>
      <c r="G44">
        <v>2.1460741408742403</v>
      </c>
      <c r="H44">
        <v>2.1396645990672956</v>
      </c>
      <c r="I44">
        <v>2.1875767207848882</v>
      </c>
      <c r="J44">
        <v>2.1948064175620816</v>
      </c>
      <c r="K44">
        <v>1.6872197694690549</v>
      </c>
      <c r="L44">
        <v>4.3134938799641116</v>
      </c>
      <c r="M44">
        <v>2.6496756683025611</v>
      </c>
      <c r="N44">
        <v>1.5752714082252328</v>
      </c>
      <c r="O44">
        <v>1.4101373363556351</v>
      </c>
      <c r="P44">
        <v>1.4948584338367052</v>
      </c>
      <c r="Q44">
        <v>0.93988480022971554</v>
      </c>
      <c r="R44">
        <v>3.0352945015126007</v>
      </c>
      <c r="S44">
        <v>1.647035764712631</v>
      </c>
      <c r="T44">
        <v>3.3419914024532043</v>
      </c>
      <c r="U44">
        <v>3.3219633161706597</v>
      </c>
      <c r="V44">
        <v>3.3869796638259269</v>
      </c>
      <c r="W44">
        <v>2.6661543516230859</v>
      </c>
      <c r="X44">
        <v>6.6622947810879261</v>
      </c>
      <c r="Y44">
        <v>3.9591717385619667</v>
      </c>
      <c r="Z44">
        <v>1.944858283121385</v>
      </c>
      <c r="AA44">
        <v>1.9031232321016445</v>
      </c>
      <c r="AB44">
        <v>1.4566661147752404</v>
      </c>
      <c r="AC44">
        <v>1.2167587573278627</v>
      </c>
      <c r="AD44">
        <v>3.3744052036182541</v>
      </c>
      <c r="AE44">
        <v>2.2312491133522316</v>
      </c>
    </row>
    <row r="45" spans="2:31">
      <c r="B45">
        <v>1.8559071022805735</v>
      </c>
      <c r="C45">
        <v>1.7600173111627322</v>
      </c>
      <c r="D45">
        <v>1.625531680320093</v>
      </c>
      <c r="E45">
        <v>1.2626405431418442</v>
      </c>
      <c r="F45">
        <v>3.4552691730401213</v>
      </c>
      <c r="G45">
        <v>2.1609524979656838</v>
      </c>
      <c r="H45">
        <v>2.256055748133567</v>
      </c>
      <c r="I45">
        <v>2.1029062299413583</v>
      </c>
      <c r="J45">
        <v>2.0528505157306136</v>
      </c>
      <c r="K45">
        <v>1.6339454237808191</v>
      </c>
      <c r="L45">
        <v>4.2823628958768296</v>
      </c>
      <c r="M45">
        <v>2.8363956147202161</v>
      </c>
      <c r="N45">
        <v>1.4441191774760007</v>
      </c>
      <c r="O45">
        <v>1.2798101831431565</v>
      </c>
      <c r="P45">
        <v>1.3576360326244965</v>
      </c>
      <c r="Q45">
        <v>0.95956799257956327</v>
      </c>
      <c r="R45">
        <v>2.7687033027604278</v>
      </c>
      <c r="S45">
        <v>1.6392506028079938</v>
      </c>
      <c r="T45">
        <v>3.6132192078752978</v>
      </c>
      <c r="U45">
        <v>3.3727164121536028</v>
      </c>
      <c r="V45">
        <v>2.9651733082066252</v>
      </c>
      <c r="W45">
        <v>2.2900584668803479</v>
      </c>
      <c r="X45">
        <v>6.5223230280727762</v>
      </c>
      <c r="Y45">
        <v>4.0826812028551096</v>
      </c>
      <c r="Z45">
        <v>1.9987735318433957</v>
      </c>
      <c r="AA45">
        <v>1.785078460521639</v>
      </c>
      <c r="AB45">
        <v>1.3711526098920588</v>
      </c>
      <c r="AC45">
        <v>1.0531276046810041</v>
      </c>
      <c r="AD45">
        <v>3.3390575519545069</v>
      </c>
      <c r="AE45">
        <v>2.104244994018782</v>
      </c>
    </row>
    <row r="46" spans="2:31">
      <c r="B46">
        <v>1.8292440596256638</v>
      </c>
      <c r="C46">
        <v>1.7671832708737387</v>
      </c>
      <c r="D46">
        <v>1.704865599233405</v>
      </c>
      <c r="E46">
        <v>1.2865706059059834</v>
      </c>
      <c r="F46">
        <v>3.5061455343139563</v>
      </c>
      <c r="G46">
        <v>2.1865358488277495</v>
      </c>
      <c r="H46">
        <v>2.3932404351133645</v>
      </c>
      <c r="I46">
        <v>2.4069075894485583</v>
      </c>
      <c r="J46">
        <v>2.2949229841860355</v>
      </c>
      <c r="K46">
        <v>1.8547112229862592</v>
      </c>
      <c r="L46">
        <v>4.6681979168842469</v>
      </c>
      <c r="M46">
        <v>2.9096988445466514</v>
      </c>
      <c r="N46">
        <v>1.500221239260966</v>
      </c>
      <c r="O46">
        <v>1.2759727881739524</v>
      </c>
      <c r="P46">
        <v>1.4103563001250117</v>
      </c>
      <c r="Q46">
        <v>0.98498499376481652</v>
      </c>
      <c r="R46">
        <v>2.8814978700272169</v>
      </c>
      <c r="S46">
        <v>1.6610624588616596</v>
      </c>
      <c r="T46">
        <v>3.5733935456669967</v>
      </c>
      <c r="U46">
        <v>3.6251587466772959</v>
      </c>
      <c r="V46">
        <v>3.1790066440652889</v>
      </c>
      <c r="W46">
        <v>2.3877448684158944</v>
      </c>
      <c r="X46">
        <v>6.6941149868393133</v>
      </c>
      <c r="Y46">
        <v>4.3713512298549837</v>
      </c>
      <c r="Z46">
        <v>1.8688788270919767</v>
      </c>
      <c r="AA46">
        <v>1.7449222181039097</v>
      </c>
      <c r="AB46">
        <v>1.353619568946461</v>
      </c>
      <c r="AC46">
        <v>1.0274559012499496</v>
      </c>
      <c r="AD46">
        <v>3.1993506781333489</v>
      </c>
      <c r="AE46">
        <v>2.051335345477018</v>
      </c>
    </row>
    <row r="47" spans="2:31">
      <c r="B47">
        <v>1.9075049499868697</v>
      </c>
      <c r="C47">
        <v>1.8836787837039011</v>
      </c>
      <c r="D47">
        <v>1.6702012094892467</v>
      </c>
      <c r="E47">
        <v>1.25035579041004</v>
      </c>
      <c r="F47">
        <v>3.5489048398491314</v>
      </c>
      <c r="G47">
        <v>2.2062486555145555</v>
      </c>
      <c r="H47">
        <v>2.077284975599663</v>
      </c>
      <c r="I47">
        <v>2.1722361142181352</v>
      </c>
      <c r="J47">
        <v>2.3663030931520499</v>
      </c>
      <c r="K47">
        <v>1.8516674521300476</v>
      </c>
      <c r="L47">
        <v>4.4220454648330083</v>
      </c>
      <c r="M47">
        <v>2.5159221138844012</v>
      </c>
      <c r="N47">
        <v>1.614054564334815</v>
      </c>
      <c r="O47">
        <v>1.45498350566423</v>
      </c>
      <c r="P47">
        <v>1.3754233189612213</v>
      </c>
      <c r="Q47">
        <v>0.93035176945215614</v>
      </c>
      <c r="R47">
        <v>2.9617360877787449</v>
      </c>
      <c r="S47">
        <v>1.6553177552695586</v>
      </c>
      <c r="T47">
        <v>3.5704532147744175</v>
      </c>
      <c r="U47">
        <v>3.6520351852494723</v>
      </c>
      <c r="V47">
        <v>3.4291008052771561</v>
      </c>
      <c r="W47">
        <v>2.5856773638148383</v>
      </c>
      <c r="X47">
        <v>6.9393390125915388</v>
      </c>
      <c r="Y47">
        <v>4.3620484636122763</v>
      </c>
      <c r="Z47">
        <v>1.9370894763924851</v>
      </c>
      <c r="AA47">
        <v>1.8661693988891348</v>
      </c>
      <c r="AB47">
        <v>1.4208905646333816</v>
      </c>
      <c r="AC47">
        <v>1.0875245566432383</v>
      </c>
      <c r="AD47">
        <v>3.333527962932171</v>
      </c>
      <c r="AE47">
        <v>2.1804083122241447</v>
      </c>
    </row>
    <row r="48" spans="2:31">
      <c r="B48">
        <v>1.9122215408786363</v>
      </c>
      <c r="C48">
        <v>1.8521356173829664</v>
      </c>
      <c r="D48">
        <v>1.6384046018658542</v>
      </c>
      <c r="E48">
        <v>1.2256966063773567</v>
      </c>
      <c r="F48">
        <v>3.5221106151965116</v>
      </c>
      <c r="G48">
        <v>2.1745221591242374</v>
      </c>
      <c r="H48">
        <v>2.2177383609497352</v>
      </c>
      <c r="I48">
        <v>2.2284290297977507</v>
      </c>
      <c r="J48">
        <v>2.0607058714690671</v>
      </c>
      <c r="K48">
        <v>1.652217382273292</v>
      </c>
      <c r="L48">
        <v>4.2572296538840693</v>
      </c>
      <c r="M48">
        <v>2.8345391495111532</v>
      </c>
      <c r="N48">
        <v>1.4703789904091369</v>
      </c>
      <c r="O48">
        <v>1.4364973527453291</v>
      </c>
      <c r="P48">
        <v>1.4464390908909002</v>
      </c>
      <c r="Q48">
        <v>1.0076855016830688</v>
      </c>
      <c r="R48">
        <v>2.8885070149240324</v>
      </c>
      <c r="S48">
        <v>1.6811609861850414</v>
      </c>
      <c r="T48">
        <v>3.7808243297854864</v>
      </c>
      <c r="U48">
        <v>3.6041496680278442</v>
      </c>
      <c r="V48">
        <v>3.1890243918266563</v>
      </c>
      <c r="W48">
        <v>2.3466042666274536</v>
      </c>
      <c r="X48">
        <v>6.9093610688905462</v>
      </c>
      <c r="Y48">
        <v>4.2053510044853795</v>
      </c>
      <c r="Z48">
        <v>1.8816932367011892</v>
      </c>
      <c r="AA48">
        <v>1.7641631215211457</v>
      </c>
      <c r="AB48">
        <v>1.356589118853792</v>
      </c>
      <c r="AC48">
        <v>0.99453964388022964</v>
      </c>
      <c r="AD48">
        <v>3.2129653468249937</v>
      </c>
      <c r="AE48">
        <v>2.0298192962435921</v>
      </c>
    </row>
    <row r="49" spans="2:31">
      <c r="B49">
        <v>1.8449508214932808</v>
      </c>
      <c r="C49">
        <v>1.7929883199986019</v>
      </c>
      <c r="D49">
        <v>1.6397175225872256</v>
      </c>
      <c r="E49">
        <v>1.2627614434230914</v>
      </c>
      <c r="F49">
        <v>3.4557958052389903</v>
      </c>
      <c r="G49">
        <v>2.1670006470222902</v>
      </c>
      <c r="H49">
        <v>2.3590107584754136</v>
      </c>
      <c r="I49">
        <v>2.3477573724651557</v>
      </c>
      <c r="J49">
        <v>2.2038848827263058</v>
      </c>
      <c r="K49">
        <v>1.7981838330241726</v>
      </c>
      <c r="L49">
        <v>4.5440768916898895</v>
      </c>
      <c r="M49">
        <v>2.7550206776123209</v>
      </c>
      <c r="N49">
        <v>1.4409792117095515</v>
      </c>
      <c r="O49">
        <v>1.2131800062102964</v>
      </c>
      <c r="P49">
        <v>1.4411251878212823</v>
      </c>
      <c r="Q49">
        <v>1.0554740333808965</v>
      </c>
      <c r="R49">
        <v>2.8463152465408341</v>
      </c>
      <c r="S49">
        <v>1.6291111288919722</v>
      </c>
      <c r="T49">
        <v>3.6114819977703254</v>
      </c>
      <c r="U49">
        <v>3.5004025085387043</v>
      </c>
      <c r="V49">
        <v>3.0010260341417032</v>
      </c>
      <c r="W49">
        <v>2.2146003233294054</v>
      </c>
      <c r="X49">
        <v>6.5550450286287072</v>
      </c>
      <c r="Y49">
        <v>4.0263517545654004</v>
      </c>
      <c r="Z49">
        <v>1.8976293540657987</v>
      </c>
      <c r="AA49">
        <v>1.7856013512552633</v>
      </c>
      <c r="AB49">
        <v>1.5167489306847723</v>
      </c>
      <c r="AC49">
        <v>1.1938115232443054</v>
      </c>
      <c r="AD49">
        <v>3.3904811064841809</v>
      </c>
      <c r="AE49">
        <v>2.1966630179700832</v>
      </c>
    </row>
    <row r="50" spans="2:31">
      <c r="B50">
        <v>1.8832411608805693</v>
      </c>
      <c r="C50">
        <v>1.835855099941555</v>
      </c>
      <c r="D50">
        <v>1.7017506929712345</v>
      </c>
      <c r="E50">
        <v>1.2897434796606806</v>
      </c>
      <c r="F50">
        <v>3.5564078231661225</v>
      </c>
      <c r="G50">
        <v>2.1976967766825783</v>
      </c>
      <c r="H50">
        <v>2.2270434566454069</v>
      </c>
      <c r="I50">
        <v>2.1047026671496396</v>
      </c>
      <c r="J50">
        <v>2.2125799873069312</v>
      </c>
      <c r="K50">
        <v>1.7883368507473238</v>
      </c>
      <c r="L50">
        <v>4.4186795007097102</v>
      </c>
      <c r="M50">
        <v>2.8073955901612262</v>
      </c>
      <c r="N50">
        <v>1.6090537715857189</v>
      </c>
      <c r="O50">
        <v>1.4397572926603832</v>
      </c>
      <c r="P50">
        <v>1.4928164684323064</v>
      </c>
      <c r="Q50">
        <v>1.0347779963898414</v>
      </c>
      <c r="R50">
        <v>3.0695858752559961</v>
      </c>
      <c r="S50">
        <v>1.7342749440698442</v>
      </c>
      <c r="T50">
        <v>3.3406568914830568</v>
      </c>
      <c r="U50">
        <v>3.2999239642667293</v>
      </c>
      <c r="V50">
        <v>3.2589834579140904</v>
      </c>
      <c r="W50">
        <v>2.4824782900701718</v>
      </c>
      <c r="X50">
        <v>6.5424973159646331</v>
      </c>
      <c r="Y50">
        <v>4.1627160710173188</v>
      </c>
      <c r="Z50">
        <v>1.9595278291386355</v>
      </c>
      <c r="AA50">
        <v>1.7781627206473427</v>
      </c>
      <c r="AB50">
        <v>1.3936764958158725</v>
      </c>
      <c r="AC50">
        <v>0.99463202249092575</v>
      </c>
      <c r="AD50">
        <v>3.3279545172740086</v>
      </c>
      <c r="AE50">
        <v>2.1642441370613019</v>
      </c>
    </row>
    <row r="51" spans="2:31">
      <c r="B51">
        <v>1.7830320428381712</v>
      </c>
      <c r="C51">
        <v>1.6924671866535217</v>
      </c>
      <c r="D51">
        <v>1.7420374400411518</v>
      </c>
      <c r="E51">
        <v>1.3492233360238832</v>
      </c>
      <c r="F51">
        <v>3.494639730754217</v>
      </c>
      <c r="G51">
        <v>2.1459020754633289</v>
      </c>
      <c r="H51">
        <v>2.3773693690218023</v>
      </c>
      <c r="I51">
        <v>2.1660235368131224</v>
      </c>
      <c r="J51">
        <v>2.4323334689796723</v>
      </c>
      <c r="K51">
        <v>1.9739885593030282</v>
      </c>
      <c r="L51">
        <v>4.7877599866279699</v>
      </c>
      <c r="M51">
        <v>2.867742509462647</v>
      </c>
      <c r="N51">
        <v>1.2635336688540646</v>
      </c>
      <c r="O51">
        <v>1.0480942063980243</v>
      </c>
      <c r="P51">
        <v>1.7073204575856351</v>
      </c>
      <c r="Q51">
        <v>1.3124049233125412</v>
      </c>
      <c r="R51">
        <v>2.938637633259281</v>
      </c>
      <c r="S51">
        <v>1.5785207906256447</v>
      </c>
      <c r="T51">
        <v>3.4035655792730544</v>
      </c>
      <c r="U51">
        <v>3.5170474190319974</v>
      </c>
      <c r="V51">
        <v>3.3291564948506509</v>
      </c>
      <c r="W51">
        <v>2.5557911204454773</v>
      </c>
      <c r="X51">
        <v>6.6648946042650836</v>
      </c>
      <c r="Y51">
        <v>4.1013320316750317</v>
      </c>
      <c r="Z51">
        <v>2.0275140363582325</v>
      </c>
      <c r="AA51">
        <v>1.8730704166727516</v>
      </c>
      <c r="AB51">
        <v>1.4895717554089489</v>
      </c>
      <c r="AC51">
        <v>1.2038439689966518</v>
      </c>
      <c r="AD51">
        <v>3.4938065736772206</v>
      </c>
      <c r="AE51">
        <v>2.2669924860068962</v>
      </c>
    </row>
    <row r="52" spans="2:31">
      <c r="B52">
        <v>1.8791926111645201</v>
      </c>
      <c r="C52">
        <v>1.974487443743056</v>
      </c>
      <c r="D52">
        <v>1.7257648678832382</v>
      </c>
      <c r="E52">
        <v>1.344212150288828</v>
      </c>
      <c r="F52">
        <v>3.5723463401883664</v>
      </c>
      <c r="G52">
        <v>2.236522782175828</v>
      </c>
      <c r="H52">
        <v>2.3453305171730676</v>
      </c>
      <c r="I52">
        <v>2.3306291849593808</v>
      </c>
      <c r="J52">
        <v>1.9171519231227472</v>
      </c>
      <c r="K52">
        <v>1.4702361440778351</v>
      </c>
      <c r="L52">
        <v>4.2368580023267395</v>
      </c>
      <c r="M52">
        <v>2.7746399433658713</v>
      </c>
      <c r="N52">
        <v>1.5414845825169772</v>
      </c>
      <c r="O52">
        <v>1.4666718502499994</v>
      </c>
      <c r="P52">
        <v>1.3648875160356488</v>
      </c>
      <c r="Q52">
        <v>0.91063929596745696</v>
      </c>
      <c r="R52">
        <v>2.8705028252798268</v>
      </c>
      <c r="S52">
        <v>1.674140259887972</v>
      </c>
      <c r="T52">
        <v>3.4752344531760953</v>
      </c>
      <c r="U52">
        <v>3.8638317861334421</v>
      </c>
      <c r="V52">
        <v>3.4325189015285757</v>
      </c>
      <c r="W52">
        <v>2.6874194482791856</v>
      </c>
      <c r="X52">
        <v>6.8454659741257764</v>
      </c>
      <c r="Y52">
        <v>4.3727332332564472</v>
      </c>
      <c r="Z52">
        <v>1.8790454570328985</v>
      </c>
      <c r="AA52">
        <v>1.8847223504516597</v>
      </c>
      <c r="AB52">
        <v>1.4808843359351733</v>
      </c>
      <c r="AC52">
        <v>1.1546139752364635</v>
      </c>
      <c r="AD52">
        <v>3.3331887140002463</v>
      </c>
      <c r="AE52">
        <v>2.1864873749622493</v>
      </c>
    </row>
    <row r="53" spans="2:31">
      <c r="B53">
        <v>1.8823308935313547</v>
      </c>
      <c r="C53">
        <v>1.8704052621410885</v>
      </c>
      <c r="D53">
        <v>1.6205759080551028</v>
      </c>
      <c r="E53">
        <v>1.2524538400551761</v>
      </c>
      <c r="F53">
        <v>3.4743546438286037</v>
      </c>
      <c r="G53">
        <v>2.1908436651307968</v>
      </c>
      <c r="H53">
        <v>2.1074351489816947</v>
      </c>
      <c r="I53">
        <v>2.1276792586602147</v>
      </c>
      <c r="J53">
        <v>2.2608858210790879</v>
      </c>
      <c r="K53">
        <v>1.8166185912271384</v>
      </c>
      <c r="L53">
        <v>4.3465325430254325</v>
      </c>
      <c r="M53">
        <v>2.5561080944168113</v>
      </c>
      <c r="N53">
        <v>1.5625306537466712</v>
      </c>
      <c r="O53">
        <v>1.3990821169038798</v>
      </c>
      <c r="P53">
        <v>1.2830594906808466</v>
      </c>
      <c r="Q53">
        <v>0.89599458796806841</v>
      </c>
      <c r="R53">
        <v>2.8167702956737428</v>
      </c>
      <c r="S53">
        <v>1.6453566786836968</v>
      </c>
      <c r="T53">
        <v>3.5068332982723498</v>
      </c>
      <c r="U53">
        <v>3.2210102981085105</v>
      </c>
      <c r="V53">
        <v>3.1775505734939573</v>
      </c>
      <c r="W53">
        <v>2.4139311244007087</v>
      </c>
      <c r="X53">
        <v>6.6249663104166272</v>
      </c>
      <c r="Y53">
        <v>4.1431527003408082</v>
      </c>
      <c r="Z53">
        <v>1.8934992490649074</v>
      </c>
      <c r="AA53">
        <v>1.8076360444287827</v>
      </c>
      <c r="AB53">
        <v>1.4794108761537852</v>
      </c>
      <c r="AC53">
        <v>1.117391949526247</v>
      </c>
      <c r="AD53">
        <v>3.3529973061984819</v>
      </c>
      <c r="AE53">
        <v>2.1455639351668325</v>
      </c>
    </row>
    <row r="54" spans="2:31">
      <c r="B54">
        <v>2.0283479500235044</v>
      </c>
      <c r="C54">
        <v>1.9380108242365048</v>
      </c>
      <c r="D54">
        <v>1.5312659589924287</v>
      </c>
      <c r="E54">
        <v>1.1425914846043708</v>
      </c>
      <c r="F54">
        <v>3.5292623662340517</v>
      </c>
      <c r="G54">
        <v>2.2917851905758782</v>
      </c>
      <c r="H54">
        <v>2.2358842499396943</v>
      </c>
      <c r="I54">
        <v>2.2600026670629374</v>
      </c>
      <c r="J54">
        <v>2.1507004661735398</v>
      </c>
      <c r="K54">
        <v>1.6704830617976492</v>
      </c>
      <c r="L54">
        <v>4.3612598014506272</v>
      </c>
      <c r="M54">
        <v>2.7788863288547754</v>
      </c>
      <c r="N54">
        <v>1.3709632148709163</v>
      </c>
      <c r="O54">
        <v>1.4025353486386543</v>
      </c>
      <c r="P54">
        <v>1.5035449118617366</v>
      </c>
      <c r="Q54">
        <v>1.0972176272544922</v>
      </c>
      <c r="R54">
        <v>2.8449526026952325</v>
      </c>
      <c r="S54">
        <v>1.6269465690916709</v>
      </c>
      <c r="T54">
        <v>4.0409611567608419</v>
      </c>
      <c r="U54">
        <v>3.6810454524697773</v>
      </c>
      <c r="V54">
        <v>2.5784675479966124</v>
      </c>
      <c r="W54">
        <v>1.9193545066016431</v>
      </c>
      <c r="X54">
        <v>6.5535839403593839</v>
      </c>
      <c r="Y54">
        <v>4.3967471513698033</v>
      </c>
      <c r="Z54">
        <v>2.08442793104311</v>
      </c>
      <c r="AA54">
        <v>1.8468824489347835</v>
      </c>
      <c r="AB54">
        <v>1.2789837653203802</v>
      </c>
      <c r="AC54">
        <v>1.0100672465961673</v>
      </c>
      <c r="AD54">
        <v>3.3392779150798635</v>
      </c>
      <c r="AE54">
        <v>2.216309388089643</v>
      </c>
    </row>
    <row r="55" spans="2:31">
      <c r="B55">
        <v>1.9457014369302028</v>
      </c>
      <c r="C55">
        <v>1.9239186337021745</v>
      </c>
      <c r="D55">
        <v>1.6950899572039178</v>
      </c>
      <c r="E55">
        <v>1.3358125306320212</v>
      </c>
      <c r="F55">
        <v>3.617361305484732</v>
      </c>
      <c r="G55">
        <v>2.2874754506123143</v>
      </c>
      <c r="H55">
        <v>2.1019694432204092</v>
      </c>
      <c r="I55">
        <v>2.0165804635271192</v>
      </c>
      <c r="J55">
        <v>2.2374400371856029</v>
      </c>
      <c r="K55">
        <v>1.8122172359285424</v>
      </c>
      <c r="L55">
        <v>4.3145344045811687</v>
      </c>
      <c r="M55">
        <v>2.5574386088646071</v>
      </c>
      <c r="N55">
        <v>1.8278612885208483</v>
      </c>
      <c r="O55">
        <v>1.7365462597099361</v>
      </c>
      <c r="P55">
        <v>1.3826667705105562</v>
      </c>
      <c r="Q55">
        <v>0.96036403545579185</v>
      </c>
      <c r="R55">
        <v>3.1864425378079937</v>
      </c>
      <c r="S55">
        <v>2.0404201840314022</v>
      </c>
      <c r="T55">
        <v>3.3861871752888755</v>
      </c>
      <c r="U55">
        <v>3.3444102717805597</v>
      </c>
      <c r="V55">
        <v>3.4666403348474293</v>
      </c>
      <c r="W55">
        <v>2.7308326224153316</v>
      </c>
      <c r="X55">
        <v>6.7994598065686658</v>
      </c>
      <c r="Y55">
        <v>4.2262499165896097</v>
      </c>
      <c r="Z55">
        <v>2.1076835142232784</v>
      </c>
      <c r="AA55">
        <v>1.9676648853245988</v>
      </c>
      <c r="AB55">
        <v>1.2119930559065388</v>
      </c>
      <c r="AC55">
        <v>0.99870736243884051</v>
      </c>
      <c r="AD55">
        <v>3.2996083858943646</v>
      </c>
      <c r="AE55">
        <v>2.3713485795782674</v>
      </c>
    </row>
    <row r="56" spans="2:31">
      <c r="B56">
        <v>1.886235839795531</v>
      </c>
      <c r="C56">
        <v>1.8245440642687467</v>
      </c>
      <c r="D56">
        <v>1.6735669818263492</v>
      </c>
      <c r="E56">
        <v>1.2912950640496628</v>
      </c>
      <c r="F56">
        <v>3.5328928664841066</v>
      </c>
      <c r="G56">
        <v>2.2027042391351923</v>
      </c>
      <c r="H56">
        <v>2.64787958237092</v>
      </c>
      <c r="I56">
        <v>2.518126521472051</v>
      </c>
      <c r="J56">
        <v>2.0372468075895753</v>
      </c>
      <c r="K56">
        <v>1.6300164964945849</v>
      </c>
      <c r="L56">
        <v>4.6636451162980777</v>
      </c>
      <c r="M56">
        <v>2.8916965128269947</v>
      </c>
      <c r="N56">
        <v>1.504849699555215</v>
      </c>
      <c r="O56">
        <v>1.2920725262745281</v>
      </c>
      <c r="P56">
        <v>1.2709965719991154</v>
      </c>
      <c r="Q56">
        <v>0.81447013402353341</v>
      </c>
      <c r="R56">
        <v>2.7523993173787407</v>
      </c>
      <c r="S56">
        <v>1.5808042739686066</v>
      </c>
      <c r="T56">
        <v>3.4972002829243856</v>
      </c>
      <c r="U56">
        <v>3.4275415755427847</v>
      </c>
      <c r="V56">
        <v>3.3503272830503921</v>
      </c>
      <c r="W56">
        <v>2.6503055057121241</v>
      </c>
      <c r="X56">
        <v>6.7925387024016892</v>
      </c>
      <c r="Y56">
        <v>4.2895399748341783</v>
      </c>
      <c r="Z56">
        <v>1.85919184158907</v>
      </c>
      <c r="AA56">
        <v>1.8820877207621562</v>
      </c>
      <c r="AB56">
        <v>1.4872715780017538</v>
      </c>
      <c r="AC56">
        <v>1.2190394991984599</v>
      </c>
      <c r="AD56">
        <v>3.3228807897753918</v>
      </c>
      <c r="AE56">
        <v>2.2939375064960146</v>
      </c>
    </row>
    <row r="57" spans="2:31">
      <c r="B57">
        <v>1.8254975041236734</v>
      </c>
      <c r="C57">
        <v>1.8173680938793761</v>
      </c>
      <c r="D57">
        <v>1.667445401077932</v>
      </c>
      <c r="E57">
        <v>1.2904107860631484</v>
      </c>
      <c r="F57">
        <v>3.4672303411394196</v>
      </c>
      <c r="G57">
        <v>2.1225666120734519</v>
      </c>
      <c r="H57">
        <v>2.0809168455190754</v>
      </c>
      <c r="I57">
        <v>1.8928664080356092</v>
      </c>
      <c r="J57">
        <v>2.3983538813342777</v>
      </c>
      <c r="K57">
        <v>1.9701834073911169</v>
      </c>
      <c r="L57">
        <v>4.4581522989451852</v>
      </c>
      <c r="M57">
        <v>2.6114874476089494</v>
      </c>
      <c r="N57">
        <v>1.5070063631537458</v>
      </c>
      <c r="O57">
        <v>1.3774300140435205</v>
      </c>
      <c r="P57">
        <v>1.4395541839523991</v>
      </c>
      <c r="Q57">
        <v>1.0276535977292216</v>
      </c>
      <c r="R57">
        <v>2.9208451209788078</v>
      </c>
      <c r="S57">
        <v>1.6871413191290396</v>
      </c>
      <c r="T57">
        <v>3.4151606518725308</v>
      </c>
      <c r="U57">
        <v>3.1897816372622851</v>
      </c>
      <c r="V57">
        <v>3.0763709138837378</v>
      </c>
      <c r="W57">
        <v>2.2994731099030465</v>
      </c>
      <c r="X57">
        <v>6.4482741540827266</v>
      </c>
      <c r="Y57">
        <v>3.8663661828305957</v>
      </c>
      <c r="Z57">
        <v>2.0839375605835553</v>
      </c>
      <c r="AA57">
        <v>2.0584699831912054</v>
      </c>
      <c r="AB57">
        <v>1.384122214047812</v>
      </c>
      <c r="AC57">
        <v>1.1136231672752657</v>
      </c>
      <c r="AD57">
        <v>3.4509454250562066</v>
      </c>
      <c r="AE57">
        <v>2.2551338094659945</v>
      </c>
    </row>
    <row r="58" spans="2:31">
      <c r="B58">
        <v>1.8117471179780502</v>
      </c>
      <c r="C58">
        <v>1.7153058656529372</v>
      </c>
      <c r="D58">
        <v>1.6700811967430707</v>
      </c>
      <c r="E58">
        <v>1.3015944599647447</v>
      </c>
      <c r="F58">
        <v>3.4529604949853723</v>
      </c>
      <c r="G58">
        <v>2.1368283435301092</v>
      </c>
      <c r="H58">
        <v>2.0927136949138228</v>
      </c>
      <c r="I58">
        <v>1.7689237741440156</v>
      </c>
      <c r="J58">
        <v>2.2006081608948422</v>
      </c>
      <c r="K58">
        <v>1.8241387882215809</v>
      </c>
      <c r="L58">
        <v>4.2694008473367173</v>
      </c>
      <c r="M58">
        <v>2.4831189721542315</v>
      </c>
      <c r="N58">
        <v>1.5954965782193777</v>
      </c>
      <c r="O58">
        <v>1.4851701325892512</v>
      </c>
      <c r="P58">
        <v>1.3456910147283094</v>
      </c>
      <c r="Q58">
        <v>0.93938288132383985</v>
      </c>
      <c r="R58">
        <v>2.9068593697115483</v>
      </c>
      <c r="S58">
        <v>1.7858987925332137</v>
      </c>
      <c r="T58">
        <v>3.0980303791207451</v>
      </c>
      <c r="U58">
        <v>2.7128598878084187</v>
      </c>
      <c r="V58">
        <v>3.5730751020614875</v>
      </c>
      <c r="W58">
        <v>2.8504562675530369</v>
      </c>
      <c r="X58">
        <v>6.6128830852431566</v>
      </c>
      <c r="Y58">
        <v>3.9853427477945202</v>
      </c>
      <c r="Z58">
        <v>1.9335315026070645</v>
      </c>
      <c r="AA58">
        <v>1.6877333572318924</v>
      </c>
      <c r="AB58">
        <v>1.3693375167907638</v>
      </c>
      <c r="AC58">
        <v>1.0030870066806288</v>
      </c>
      <c r="AD58">
        <v>3.2787948510221376</v>
      </c>
      <c r="AE58">
        <v>2.1377803694784334</v>
      </c>
    </row>
    <row r="59" spans="2:31">
      <c r="B59">
        <v>1.9221199572832168</v>
      </c>
      <c r="C59">
        <v>1.8402819854166028</v>
      </c>
      <c r="D59">
        <v>1.6556026488584592</v>
      </c>
      <c r="E59">
        <v>1.2587355340349897</v>
      </c>
      <c r="F59">
        <v>3.552732058162285</v>
      </c>
      <c r="G59">
        <v>2.1836097856444479</v>
      </c>
      <c r="H59">
        <v>2.3063337805224307</v>
      </c>
      <c r="I59">
        <v>2.3044481092408473</v>
      </c>
      <c r="J59">
        <v>2.2945968696578354</v>
      </c>
      <c r="K59">
        <v>1.8115945207545217</v>
      </c>
      <c r="L59">
        <v>4.5741526769550722</v>
      </c>
      <c r="M59">
        <v>2.7970172011412662</v>
      </c>
      <c r="N59">
        <v>1.563079027708844</v>
      </c>
      <c r="O59">
        <v>1.3771904177771299</v>
      </c>
      <c r="P59">
        <v>1.4181017632239452</v>
      </c>
      <c r="Q59">
        <v>0.95789812368897742</v>
      </c>
      <c r="R59">
        <v>2.9536287121029341</v>
      </c>
      <c r="S59">
        <v>1.7154376806890166</v>
      </c>
      <c r="T59">
        <v>3.6861230200902275</v>
      </c>
      <c r="U59">
        <v>3.5364495193021859</v>
      </c>
      <c r="V59">
        <v>3.1187656293580579</v>
      </c>
      <c r="W59">
        <v>2.3773963234377948</v>
      </c>
      <c r="X59">
        <v>6.7530511358632577</v>
      </c>
      <c r="Y59">
        <v>4.2155220542287495</v>
      </c>
      <c r="Z59">
        <v>2.0010074339473918</v>
      </c>
      <c r="AA59">
        <v>1.8185518850999927</v>
      </c>
      <c r="AB59">
        <v>1.4535204739677827</v>
      </c>
      <c r="AC59">
        <v>1.1008268798263789</v>
      </c>
      <c r="AD59">
        <v>3.4225155786250809</v>
      </c>
      <c r="AE59">
        <v>2.1871039115021427</v>
      </c>
    </row>
    <row r="60" spans="2:31">
      <c r="B60">
        <v>1.9452332161562178</v>
      </c>
      <c r="C60">
        <v>1.8992663151707863</v>
      </c>
      <c r="D60">
        <v>1.6615935919554827</v>
      </c>
      <c r="E60">
        <v>1.2661981463330463</v>
      </c>
      <c r="F60">
        <v>3.5731063571643817</v>
      </c>
      <c r="G60">
        <v>2.2138675472652256</v>
      </c>
      <c r="H60">
        <v>2.2517315087593053</v>
      </c>
      <c r="I60">
        <v>2.2489039571337348</v>
      </c>
      <c r="J60">
        <v>2.2627414943448065</v>
      </c>
      <c r="K60">
        <v>1.8811207264716947</v>
      </c>
      <c r="L60">
        <v>4.4915887800726617</v>
      </c>
      <c r="M60">
        <v>2.706416276044787</v>
      </c>
      <c r="N60">
        <v>1.5324671427419014</v>
      </c>
      <c r="O60">
        <v>1.4070222142431406</v>
      </c>
      <c r="P60">
        <v>1.549145083477877</v>
      </c>
      <c r="Q60">
        <v>0.99366716603169447</v>
      </c>
      <c r="R60">
        <v>3.0430758883977274</v>
      </c>
      <c r="S60">
        <v>1.6709247645849326</v>
      </c>
      <c r="T60">
        <v>3.6670296580040933</v>
      </c>
      <c r="U60">
        <v>3.4457150465602826</v>
      </c>
      <c r="V60">
        <v>2.926369020205128</v>
      </c>
      <c r="W60">
        <v>2.1488982446477993</v>
      </c>
      <c r="X60">
        <v>6.5274646923553812</v>
      </c>
      <c r="Y60">
        <v>4.0736487444255207</v>
      </c>
      <c r="Z60">
        <v>2.078650689450305</v>
      </c>
      <c r="AA60">
        <v>1.9451246773193711</v>
      </c>
      <c r="AB60">
        <v>1.3514600096959482</v>
      </c>
      <c r="AC60">
        <v>1.0491381917490523</v>
      </c>
      <c r="AD60">
        <v>3.4091760350175986</v>
      </c>
      <c r="AE60">
        <v>2.2338776749070721</v>
      </c>
    </row>
    <row r="61" spans="2:31">
      <c r="B61">
        <v>1.9702202585802553</v>
      </c>
      <c r="C61">
        <v>1.9432998406663373</v>
      </c>
      <c r="D61">
        <v>1.6365840621954959</v>
      </c>
      <c r="E61">
        <v>1.2963436976584832</v>
      </c>
      <c r="F61">
        <v>3.5797784054400381</v>
      </c>
      <c r="G61">
        <v>2.2702554888646702</v>
      </c>
      <c r="H61">
        <v>2.1464303527847775</v>
      </c>
      <c r="I61">
        <v>2.1657364525037521</v>
      </c>
      <c r="J61">
        <v>2.1093639203733652</v>
      </c>
      <c r="K61">
        <v>1.7323117444114724</v>
      </c>
      <c r="L61">
        <v>4.2387432374610183</v>
      </c>
      <c r="M61">
        <v>2.8222939292608418</v>
      </c>
      <c r="N61">
        <v>1.6316182538960555</v>
      </c>
      <c r="O61">
        <v>1.4577946839082601</v>
      </c>
      <c r="P61">
        <v>1.3432464300485984</v>
      </c>
      <c r="Q61">
        <v>1.0613013700842546</v>
      </c>
      <c r="R61">
        <v>2.9520578596188063</v>
      </c>
      <c r="S61">
        <v>1.6938267527341189</v>
      </c>
      <c r="T61">
        <v>3.5256938047069126</v>
      </c>
      <c r="U61">
        <v>3.4126974726548953</v>
      </c>
      <c r="V61">
        <v>2.9360093578799149</v>
      </c>
      <c r="W61">
        <v>2.2804332946895722</v>
      </c>
      <c r="X61">
        <v>6.4073042130986719</v>
      </c>
      <c r="Y61">
        <v>4.0000675126845868</v>
      </c>
      <c r="Z61">
        <v>1.8905888819200316</v>
      </c>
      <c r="AA61">
        <v>1.8234584081326437</v>
      </c>
      <c r="AB61">
        <v>1.2885223742340444</v>
      </c>
      <c r="AC61">
        <v>1.0109616866097002</v>
      </c>
      <c r="AD61">
        <v>3.1570101448232362</v>
      </c>
      <c r="AE61">
        <v>2.1501193761517552</v>
      </c>
    </row>
    <row r="62" spans="2:31">
      <c r="B62">
        <v>1.8907486913280722</v>
      </c>
      <c r="C62">
        <v>1.8702931651718857</v>
      </c>
      <c r="D62">
        <v>1.6341283715219788</v>
      </c>
      <c r="E62">
        <v>1.2621939990775206</v>
      </c>
      <c r="F62">
        <v>3.4925101088991433</v>
      </c>
      <c r="G62">
        <v>2.206627230766053</v>
      </c>
      <c r="H62">
        <v>2.0932579101092714</v>
      </c>
      <c r="I62">
        <v>2.0245880612922513</v>
      </c>
      <c r="J62">
        <v>2.387925046367545</v>
      </c>
      <c r="K62">
        <v>1.9090350112249053</v>
      </c>
      <c r="L62">
        <v>4.459324643048288</v>
      </c>
      <c r="M62">
        <v>2.3493550372256049</v>
      </c>
      <c r="N62">
        <v>1.5329192551491588</v>
      </c>
      <c r="O62">
        <v>1.3476181584665257</v>
      </c>
      <c r="P62">
        <v>1.4307083908926994</v>
      </c>
      <c r="Q62">
        <v>0.97603718252758043</v>
      </c>
      <c r="R62">
        <v>2.9255889138005884</v>
      </c>
      <c r="S62">
        <v>1.7136810006478376</v>
      </c>
      <c r="T62">
        <v>3.5286260257427249</v>
      </c>
      <c r="U62">
        <v>3.3563468239922747</v>
      </c>
      <c r="V62">
        <v>3.0330090743351295</v>
      </c>
      <c r="W62">
        <v>2.3400942431098652</v>
      </c>
      <c r="X62">
        <v>6.5029799523143446</v>
      </c>
      <c r="Y62">
        <v>4.0546069278600543</v>
      </c>
      <c r="Z62">
        <v>1.9543458076491977</v>
      </c>
      <c r="AA62">
        <v>1.8549034850170196</v>
      </c>
      <c r="AB62">
        <v>1.338700912459321</v>
      </c>
      <c r="AC62">
        <v>1.0530949121251778</v>
      </c>
      <c r="AD62">
        <v>3.2699671508212593</v>
      </c>
      <c r="AE62">
        <v>2.2070930865445613</v>
      </c>
    </row>
    <row r="63" spans="2:31">
      <c r="B63">
        <v>1.8986632178046257</v>
      </c>
      <c r="C63">
        <v>1.9120737123029832</v>
      </c>
      <c r="D63">
        <v>1.5692776271850772</v>
      </c>
      <c r="E63">
        <v>1.2065796495954735</v>
      </c>
      <c r="F63">
        <v>3.4408351546034703</v>
      </c>
      <c r="G63">
        <v>2.1788379232847421</v>
      </c>
      <c r="H63">
        <v>2.0483382551464979</v>
      </c>
      <c r="I63">
        <v>1.9992821912544572</v>
      </c>
      <c r="J63">
        <v>2.2272410252096986</v>
      </c>
      <c r="K63">
        <v>1.8292344839033223</v>
      </c>
      <c r="L63">
        <v>4.2459958488285476</v>
      </c>
      <c r="M63">
        <v>2.7816015681189241</v>
      </c>
      <c r="N63">
        <v>1.6447785617467137</v>
      </c>
      <c r="O63">
        <v>1.5728646518806451</v>
      </c>
      <c r="P63">
        <v>1.2325792425379625</v>
      </c>
      <c r="Q63">
        <v>0.82202920433368654</v>
      </c>
      <c r="R63">
        <v>2.8487461396082678</v>
      </c>
      <c r="S63">
        <v>1.7460221153315567</v>
      </c>
      <c r="T63">
        <v>3.5155155767807305</v>
      </c>
      <c r="U63">
        <v>3.3749999627028213</v>
      </c>
      <c r="V63">
        <v>3.0000499858483716</v>
      </c>
      <c r="W63">
        <v>2.3261784433242454</v>
      </c>
      <c r="X63">
        <v>6.4636900393634322</v>
      </c>
      <c r="Y63">
        <v>4.0589034870498066</v>
      </c>
      <c r="Z63">
        <v>1.9681014533724255</v>
      </c>
      <c r="AA63">
        <v>1.8864924779202314</v>
      </c>
      <c r="AB63">
        <v>1.3401825702996186</v>
      </c>
      <c r="AC63">
        <v>1.0632294597275744</v>
      </c>
      <c r="AD63">
        <v>3.2890525237543615</v>
      </c>
      <c r="AE63">
        <v>2.1375753669074014</v>
      </c>
    </row>
    <row r="64" spans="2:31">
      <c r="B64">
        <v>1.9010288811750995</v>
      </c>
      <c r="C64">
        <v>1.8654300219752704</v>
      </c>
      <c r="D64">
        <v>1.7127954368834435</v>
      </c>
      <c r="E64">
        <v>1.3136581140076879</v>
      </c>
      <c r="F64">
        <v>3.5899156368267064</v>
      </c>
      <c r="G64">
        <v>2.1554421247972484</v>
      </c>
      <c r="H64">
        <v>2.5715853400544058</v>
      </c>
      <c r="I64">
        <v>2.3182533500090141</v>
      </c>
      <c r="J64">
        <v>2.1289091136102689</v>
      </c>
      <c r="K64">
        <v>1.6741352682020967</v>
      </c>
      <c r="L64">
        <v>4.6789423704307129</v>
      </c>
      <c r="M64">
        <v>2.7945506139865408</v>
      </c>
      <c r="N64">
        <v>1.5151860282721406</v>
      </c>
      <c r="O64">
        <v>1.3667690795965182</v>
      </c>
      <c r="P64">
        <v>1.6245323928074351</v>
      </c>
      <c r="Q64">
        <v>1.1333521803264948</v>
      </c>
      <c r="R64">
        <v>3.1151007477380657</v>
      </c>
      <c r="S64">
        <v>1.6806476736970466</v>
      </c>
      <c r="T64">
        <v>3.6724224678669519</v>
      </c>
      <c r="U64">
        <v>3.5364705954598037</v>
      </c>
      <c r="V64">
        <v>3.2083571817887093</v>
      </c>
      <c r="W64">
        <v>2.4124073191692164</v>
      </c>
      <c r="X64">
        <v>6.8344667589039219</v>
      </c>
      <c r="Y64">
        <v>3.9785774484303849</v>
      </c>
      <c r="Z64">
        <v>2.0125633190371564</v>
      </c>
      <c r="AA64">
        <v>1.9061408230389492</v>
      </c>
      <c r="AB64">
        <v>1.4348255399656396</v>
      </c>
      <c r="AC64">
        <v>1.1183331397747014</v>
      </c>
      <c r="AD64">
        <v>3.4224194527674432</v>
      </c>
      <c r="AE64">
        <v>2.236684375010491</v>
      </c>
    </row>
    <row r="65" spans="2:31">
      <c r="B65">
        <v>1.8856557963593055</v>
      </c>
      <c r="C65">
        <v>1.8493127391131847</v>
      </c>
      <c r="D65">
        <v>1.6581640300376121</v>
      </c>
      <c r="E65">
        <v>1.270795916881692</v>
      </c>
      <c r="F65">
        <v>3.5198750484508561</v>
      </c>
      <c r="G65">
        <v>2.1440258040127236</v>
      </c>
      <c r="H65">
        <v>2.075950077822061</v>
      </c>
      <c r="I65">
        <v>2.0605878483196238</v>
      </c>
      <c r="J65">
        <v>2.363906296263762</v>
      </c>
      <c r="K65">
        <v>1.9775933993031474</v>
      </c>
      <c r="L65">
        <v>4.4154609270197893</v>
      </c>
      <c r="M65">
        <v>2.7257626291031154</v>
      </c>
      <c r="N65">
        <v>1.7646515929095421</v>
      </c>
      <c r="O65">
        <v>1.7242699892424231</v>
      </c>
      <c r="P65">
        <v>1.3287023200339039</v>
      </c>
      <c r="Q65">
        <v>0.92473476634268359</v>
      </c>
      <c r="R65">
        <v>3.0626428446134644</v>
      </c>
      <c r="S65">
        <v>1.8978502345257693</v>
      </c>
      <c r="T65">
        <v>3.2741015023729041</v>
      </c>
      <c r="U65">
        <v>3.3257847756857597</v>
      </c>
      <c r="V65">
        <v>3.2952900123607973</v>
      </c>
      <c r="W65">
        <v>2.5882195593216419</v>
      </c>
      <c r="X65">
        <v>6.5239768699642458</v>
      </c>
      <c r="Y65">
        <v>3.8923761786196129</v>
      </c>
      <c r="Z65">
        <v>1.8867792181221785</v>
      </c>
      <c r="AA65">
        <v>1.788076119691369</v>
      </c>
      <c r="AB65">
        <v>1.5126752490990618</v>
      </c>
      <c r="AC65">
        <v>1.1989211911027076</v>
      </c>
      <c r="AD65">
        <v>3.3739774077684674</v>
      </c>
      <c r="AE65">
        <v>2.2435490146583414</v>
      </c>
    </row>
    <row r="66" spans="2:31">
      <c r="B66">
        <v>1.8706733925973333</v>
      </c>
      <c r="C66">
        <v>1.9232305144959663</v>
      </c>
      <c r="D66">
        <v>1.6646465715280541</v>
      </c>
      <c r="E66">
        <v>1.2741173815379512</v>
      </c>
      <c r="F66">
        <v>3.5049451043700119</v>
      </c>
      <c r="G66">
        <v>2.2006841403747286</v>
      </c>
      <c r="H66">
        <v>2.4218378114313626</v>
      </c>
      <c r="I66">
        <v>2.2668068316572154</v>
      </c>
      <c r="J66">
        <v>2.0603047777300021</v>
      </c>
      <c r="K66">
        <v>1.6334575824771616</v>
      </c>
      <c r="L66">
        <v>4.4560932641977198</v>
      </c>
      <c r="M66">
        <v>2.8370535930422154</v>
      </c>
      <c r="N66">
        <v>1.4868631564393548</v>
      </c>
      <c r="O66">
        <v>1.4640673960308574</v>
      </c>
      <c r="P66">
        <v>1.4537035292596179</v>
      </c>
      <c r="Q66">
        <v>1.0061729602537375</v>
      </c>
      <c r="R66">
        <v>2.9074513560738247</v>
      </c>
      <c r="S66">
        <v>1.6429245391544234</v>
      </c>
      <c r="T66">
        <v>3.544774966123287</v>
      </c>
      <c r="U66">
        <v>3.5997314270808953</v>
      </c>
      <c r="V66">
        <v>3.0289445427811348</v>
      </c>
      <c r="W66">
        <v>2.3321853903548502</v>
      </c>
      <c r="X66">
        <v>6.5109161402669615</v>
      </c>
      <c r="Y66">
        <v>4.2189373791544513</v>
      </c>
      <c r="Z66">
        <v>1.8702510905065548</v>
      </c>
      <c r="AA66">
        <v>1.8320468336928202</v>
      </c>
      <c r="AB66">
        <v>1.3843487612178695</v>
      </c>
      <c r="AC66">
        <v>1.1061889752531844</v>
      </c>
      <c r="AD66">
        <v>3.2283102970385062</v>
      </c>
      <c r="AE66">
        <v>2.2016043764269471</v>
      </c>
    </row>
    <row r="67" spans="2:31">
      <c r="B67">
        <v>1.8508197488918612</v>
      </c>
      <c r="C67">
        <v>1.818365074592029</v>
      </c>
      <c r="D67">
        <v>1.6884401285124315</v>
      </c>
      <c r="E67">
        <v>1.3051880781132295</v>
      </c>
      <c r="F67">
        <v>3.5082533769085948</v>
      </c>
      <c r="G67">
        <v>2.1636020251471453</v>
      </c>
      <c r="H67">
        <v>2.335407184424334</v>
      </c>
      <c r="I67">
        <v>2.0728863881763604</v>
      </c>
      <c r="J67">
        <v>1.9331453492335444</v>
      </c>
      <c r="K67">
        <v>1.5632066015156272</v>
      </c>
      <c r="L67">
        <v>4.2437248763048947</v>
      </c>
      <c r="M67">
        <v>2.5182186871959704</v>
      </c>
      <c r="N67">
        <v>1.5938255182606555</v>
      </c>
      <c r="O67">
        <v>1.4088706243492279</v>
      </c>
      <c r="P67">
        <v>1.4474342130994073</v>
      </c>
      <c r="Q67">
        <v>1.0622646988258013</v>
      </c>
      <c r="R67">
        <v>3.0123646665476254</v>
      </c>
      <c r="S67">
        <v>1.8159824578556216</v>
      </c>
      <c r="T67">
        <v>3.4810834022596659</v>
      </c>
      <c r="U67">
        <v>3.5055877888544362</v>
      </c>
      <c r="V67">
        <v>3.2262254184724739</v>
      </c>
      <c r="W67">
        <v>2.4507404345249553</v>
      </c>
      <c r="X67">
        <v>6.6360290796053505</v>
      </c>
      <c r="Y67">
        <v>4.212299340506112</v>
      </c>
      <c r="Z67">
        <v>1.913331439523279</v>
      </c>
      <c r="AA67">
        <v>1.6965810276534192</v>
      </c>
      <c r="AB67">
        <v>1.4576370017545004</v>
      </c>
      <c r="AC67">
        <v>1.1070521502588226</v>
      </c>
      <c r="AD67">
        <v>3.3434783562186343</v>
      </c>
      <c r="AE67">
        <v>2.1663094601988284</v>
      </c>
    </row>
    <row r="68" spans="2:31">
      <c r="B68">
        <v>1.9528814593092785</v>
      </c>
      <c r="C68">
        <v>1.871783872857788</v>
      </c>
      <c r="D68">
        <v>1.6278683706248411</v>
      </c>
      <c r="E68">
        <v>1.2136634283703929</v>
      </c>
      <c r="F68">
        <v>3.5542128265136705</v>
      </c>
      <c r="G68">
        <v>2.1594037369513424</v>
      </c>
      <c r="H68">
        <v>2.3743754677522118</v>
      </c>
      <c r="I68">
        <v>2.2049361908429921</v>
      </c>
      <c r="J68">
        <v>2.0834878835913782</v>
      </c>
      <c r="K68">
        <v>1.6740192276562671</v>
      </c>
      <c r="L68">
        <v>4.4314713016814009</v>
      </c>
      <c r="M68">
        <v>2.5701427125069438</v>
      </c>
      <c r="N68">
        <v>1.6560579111100846</v>
      </c>
      <c r="O68">
        <v>1.5861352504209836</v>
      </c>
      <c r="P68">
        <v>1.2458782071549253</v>
      </c>
      <c r="Q68">
        <v>0.84780586737594721</v>
      </c>
      <c r="R68">
        <v>2.8804558617487102</v>
      </c>
      <c r="S68">
        <v>1.7257883132184282</v>
      </c>
      <c r="T68">
        <v>3.5697707400207279</v>
      </c>
      <c r="U68">
        <v>3.4079465580906407</v>
      </c>
      <c r="V68">
        <v>3.1335420245844814</v>
      </c>
      <c r="W68">
        <v>2.3070163235087167</v>
      </c>
      <c r="X68">
        <v>6.6453892834922792</v>
      </c>
      <c r="Y68">
        <v>4.0091505612442173</v>
      </c>
      <c r="Z68">
        <v>1.9828085901146293</v>
      </c>
      <c r="AA68">
        <v>1.7795001520102098</v>
      </c>
      <c r="AB68">
        <v>1.4366965268472778</v>
      </c>
      <c r="AC68">
        <v>1.1198434530950092</v>
      </c>
      <c r="AD68">
        <v>3.3961894971994311</v>
      </c>
      <c r="AE68">
        <v>2.2554793751262801</v>
      </c>
    </row>
    <row r="69" spans="2:31">
      <c r="B69">
        <v>1.8866277952613613</v>
      </c>
      <c r="C69">
        <v>1.8495453516649163</v>
      </c>
      <c r="D69">
        <v>1.7121886092586094</v>
      </c>
      <c r="E69">
        <v>1.2855724006631055</v>
      </c>
      <c r="F69">
        <v>3.5692598275707832</v>
      </c>
      <c r="G69">
        <v>2.2129944097713308</v>
      </c>
      <c r="H69">
        <v>2.1619199185014302</v>
      </c>
      <c r="I69">
        <v>2.0554403378992396</v>
      </c>
      <c r="J69">
        <v>2.1125228398212932</v>
      </c>
      <c r="K69">
        <v>1.7116878594302545</v>
      </c>
      <c r="L69">
        <v>4.25068472785739</v>
      </c>
      <c r="M69">
        <v>2.5181752662363226</v>
      </c>
      <c r="N69">
        <v>1.6347111633973936</v>
      </c>
      <c r="O69">
        <v>1.6531455179003824</v>
      </c>
      <c r="P69">
        <v>1.2712209784318611</v>
      </c>
      <c r="Q69">
        <v>0.92842044841510063</v>
      </c>
      <c r="R69">
        <v>2.8790373111877878</v>
      </c>
      <c r="S69">
        <v>1.7563947811381553</v>
      </c>
      <c r="T69">
        <v>3.3498682769464367</v>
      </c>
      <c r="U69">
        <v>3.167947450982072</v>
      </c>
      <c r="V69">
        <v>3.4919259624254591</v>
      </c>
      <c r="W69">
        <v>2.6314024036696768</v>
      </c>
      <c r="X69">
        <v>6.7798944653405329</v>
      </c>
      <c r="Y69">
        <v>4.2918253753342146</v>
      </c>
      <c r="Z69">
        <v>2.0301412401801184</v>
      </c>
      <c r="AA69">
        <v>1.7450933375404978</v>
      </c>
      <c r="AB69">
        <v>1.3554257856270053</v>
      </c>
      <c r="AC69">
        <v>1.0501388652222849</v>
      </c>
      <c r="AD69">
        <v>3.3619788580750121</v>
      </c>
      <c r="AE69">
        <v>2.2467513610983398</v>
      </c>
    </row>
    <row r="70" spans="2:31">
      <c r="B70">
        <v>1.9473185571174836</v>
      </c>
      <c r="C70">
        <v>1.8979755862650645</v>
      </c>
      <c r="D70">
        <v>1.6199476398904264</v>
      </c>
      <c r="E70">
        <v>1.2360017568769779</v>
      </c>
      <c r="F70">
        <v>3.5391285445758704</v>
      </c>
      <c r="G70">
        <v>2.2035510151542979</v>
      </c>
      <c r="H70">
        <v>2.2167881763478707</v>
      </c>
      <c r="I70">
        <v>2.0189510747306283</v>
      </c>
      <c r="J70">
        <v>2.0180843921890959</v>
      </c>
      <c r="K70">
        <v>1.5984722179101998</v>
      </c>
      <c r="L70">
        <v>4.2036951379148322</v>
      </c>
      <c r="M70">
        <v>2.5048874838593838</v>
      </c>
      <c r="N70">
        <v>1.7590406631227418</v>
      </c>
      <c r="O70">
        <v>1.695927697122168</v>
      </c>
      <c r="P70">
        <v>1.1688309503419581</v>
      </c>
      <c r="Q70">
        <v>0.79108409957678005</v>
      </c>
      <c r="R70">
        <v>2.89688221208108</v>
      </c>
      <c r="S70">
        <v>1.8185614095581046</v>
      </c>
      <c r="T70">
        <v>3.2783842208739618</v>
      </c>
      <c r="U70">
        <v>3.0668573726101673</v>
      </c>
      <c r="V70">
        <v>3.3316966388924811</v>
      </c>
      <c r="W70">
        <v>2.5873466360476778</v>
      </c>
      <c r="X70">
        <v>6.5450137581799801</v>
      </c>
      <c r="Y70">
        <v>4.0562725537945052</v>
      </c>
      <c r="Z70">
        <v>1.921733001569176</v>
      </c>
      <c r="AA70">
        <v>1.8633381864054968</v>
      </c>
      <c r="AB70">
        <v>1.45840216662504</v>
      </c>
      <c r="AC70">
        <v>1.1595934622139321</v>
      </c>
      <c r="AD70">
        <v>3.3491815398331966</v>
      </c>
      <c r="AE70">
        <v>2.2474498886510372</v>
      </c>
    </row>
    <row r="71" spans="2:31">
      <c r="B71">
        <v>1.878878003815482</v>
      </c>
      <c r="C71">
        <v>1.804876256122266</v>
      </c>
      <c r="D71">
        <v>1.6217551505267627</v>
      </c>
      <c r="E71">
        <v>1.2599165378092194</v>
      </c>
      <c r="F71">
        <v>3.4705400755803057</v>
      </c>
      <c r="G71">
        <v>2.1455082167031039</v>
      </c>
      <c r="H71">
        <v>2.1295821232882388</v>
      </c>
      <c r="I71">
        <v>1.8532334412521081</v>
      </c>
      <c r="J71">
        <v>2.2331046344396746</v>
      </c>
      <c r="K71">
        <v>1.8033978943794151</v>
      </c>
      <c r="L71">
        <v>4.3386816971117161</v>
      </c>
      <c r="M71">
        <v>2.8239576585355062</v>
      </c>
      <c r="N71">
        <v>1.5737322050423823</v>
      </c>
      <c r="O71">
        <v>1.3627141984102895</v>
      </c>
      <c r="P71">
        <v>1.3607277189788591</v>
      </c>
      <c r="Q71">
        <v>0.91956082569889475</v>
      </c>
      <c r="R71">
        <v>2.9005184378888069</v>
      </c>
      <c r="S71">
        <v>1.6555718067050713</v>
      </c>
      <c r="T71">
        <v>3.3395910142081604</v>
      </c>
      <c r="U71">
        <v>3.1248610127995771</v>
      </c>
      <c r="V71">
        <v>3.1417138097404704</v>
      </c>
      <c r="W71">
        <v>2.5418632394664633</v>
      </c>
      <c r="X71">
        <v>6.4238826802145201</v>
      </c>
      <c r="Y71">
        <v>3.9938178884185103</v>
      </c>
      <c r="Z71">
        <v>2.0127211505498295</v>
      </c>
      <c r="AA71">
        <v>1.8269099381426603</v>
      </c>
      <c r="AB71">
        <v>1.4393172287767131</v>
      </c>
      <c r="AC71">
        <v>1.1585274940026569</v>
      </c>
      <c r="AD71">
        <v>3.419329043094637</v>
      </c>
      <c r="AE71">
        <v>2.2021870924548326</v>
      </c>
    </row>
    <row r="72" spans="2:31">
      <c r="B72">
        <v>1.8307429036568104</v>
      </c>
      <c r="C72">
        <v>1.8259220787207646</v>
      </c>
      <c r="D72">
        <v>1.7331265517326861</v>
      </c>
      <c r="E72">
        <v>1.366322667263169</v>
      </c>
      <c r="F72">
        <v>3.5375020612313786</v>
      </c>
      <c r="G72">
        <v>2.2050870707362624</v>
      </c>
      <c r="H72">
        <v>2.1538400851918635</v>
      </c>
      <c r="I72">
        <v>2.066139859602512</v>
      </c>
      <c r="J72">
        <v>2.1873923565078419</v>
      </c>
      <c r="K72">
        <v>1.7489861991073403</v>
      </c>
      <c r="L72">
        <v>4.3139659134195867</v>
      </c>
      <c r="M72">
        <v>2.8478394217176364</v>
      </c>
      <c r="N72">
        <v>1.6660313841381504</v>
      </c>
      <c r="O72">
        <v>1.533353160658923</v>
      </c>
      <c r="P72">
        <v>1.4815820566818396</v>
      </c>
      <c r="Q72">
        <v>0.99397194533380451</v>
      </c>
      <c r="R72">
        <v>3.1236733151864216</v>
      </c>
      <c r="S72">
        <v>1.8044398891900366</v>
      </c>
      <c r="T72">
        <v>3.3366482095345704</v>
      </c>
      <c r="U72">
        <v>3.4123881545256527</v>
      </c>
      <c r="V72">
        <v>3.2099885221433948</v>
      </c>
      <c r="W72">
        <v>2.5809813520353453</v>
      </c>
      <c r="X72">
        <v>6.4955541556102778</v>
      </c>
      <c r="Y72">
        <v>4.1211088682240682</v>
      </c>
      <c r="Z72">
        <v>1.8235750408246512</v>
      </c>
      <c r="AA72">
        <v>1.8498174185084677</v>
      </c>
      <c r="AB72">
        <v>1.519904549218688</v>
      </c>
      <c r="AC72">
        <v>1.1790944634171905</v>
      </c>
      <c r="AD72">
        <v>3.3107682935802272</v>
      </c>
      <c r="AE72">
        <v>2.1783082957928257</v>
      </c>
    </row>
    <row r="73" spans="2:31">
      <c r="B73">
        <v>1.9079770873496633</v>
      </c>
      <c r="C73">
        <v>1.8033529023923787</v>
      </c>
      <c r="D73">
        <v>1.6706094200887478</v>
      </c>
      <c r="E73">
        <v>1.2789143791663071</v>
      </c>
      <c r="F73">
        <v>3.5473019318189052</v>
      </c>
      <c r="G73">
        <v>2.1936892956182192</v>
      </c>
      <c r="H73">
        <v>2.357506394836157</v>
      </c>
      <c r="I73">
        <v>2.0687903541423021</v>
      </c>
      <c r="J73">
        <v>2.1327001673520884</v>
      </c>
      <c r="K73">
        <v>1.7945060298203597</v>
      </c>
      <c r="L73">
        <v>4.4660259189014271</v>
      </c>
      <c r="M73">
        <v>2.8232628050396844</v>
      </c>
      <c r="N73">
        <v>1.6324934673961136</v>
      </c>
      <c r="O73">
        <v>1.4373732893215703</v>
      </c>
      <c r="P73">
        <v>1.4551236012339177</v>
      </c>
      <c r="Q73">
        <v>1.0535364741138853</v>
      </c>
      <c r="R73">
        <v>3.0511043515078331</v>
      </c>
      <c r="S73">
        <v>1.6931243097236437</v>
      </c>
      <c r="T73">
        <v>3.3363079043088746</v>
      </c>
      <c r="U73">
        <v>3.272758348530497</v>
      </c>
      <c r="V73">
        <v>3.1722631435615334</v>
      </c>
      <c r="W73">
        <v>2.448694147325523</v>
      </c>
      <c r="X73">
        <v>6.4513100029524093</v>
      </c>
      <c r="Y73">
        <v>4.1476168415435062</v>
      </c>
      <c r="Z73">
        <v>1.9513706666471349</v>
      </c>
      <c r="AA73">
        <v>1.6687237939131612</v>
      </c>
      <c r="AB73">
        <v>1.3456489639119231</v>
      </c>
      <c r="AC73">
        <v>0.94368078085757645</v>
      </c>
      <c r="AD73">
        <v>3.2545047517405488</v>
      </c>
      <c r="AE73">
        <v>2.0590412334244435</v>
      </c>
    </row>
    <row r="74" spans="2:31">
      <c r="B74">
        <v>1.8312883115336402</v>
      </c>
      <c r="C74">
        <v>1.7873944000412849</v>
      </c>
      <c r="D74">
        <v>1.6418816907157712</v>
      </c>
      <c r="E74">
        <v>1.2673051473711676</v>
      </c>
      <c r="F74">
        <v>3.4471681867048298</v>
      </c>
      <c r="G74">
        <v>2.1488583893230087</v>
      </c>
      <c r="H74">
        <v>2.4171708902464526</v>
      </c>
      <c r="I74">
        <v>2.1184246071588593</v>
      </c>
      <c r="J74">
        <v>1.9899391577015451</v>
      </c>
      <c r="K74">
        <v>1.5206052769095879</v>
      </c>
      <c r="L74">
        <v>4.3866228201408122</v>
      </c>
      <c r="M74">
        <v>2.5916502952853602</v>
      </c>
      <c r="N74">
        <v>1.5874008249940474</v>
      </c>
      <c r="O74">
        <v>1.3323813040908044</v>
      </c>
      <c r="P74">
        <v>1.3504552834841845</v>
      </c>
      <c r="Q74">
        <v>0.92692997137684996</v>
      </c>
      <c r="R74">
        <v>2.9163672735860953</v>
      </c>
      <c r="S74">
        <v>1.7510934888096323</v>
      </c>
      <c r="T74">
        <v>3.5245862061252424</v>
      </c>
      <c r="U74">
        <v>3.378487122728024</v>
      </c>
      <c r="V74">
        <v>3.0534259462510098</v>
      </c>
      <c r="W74">
        <v>2.2851048861185101</v>
      </c>
      <c r="X74">
        <v>6.5230602231406296</v>
      </c>
      <c r="Y74">
        <v>4.0596489229903954</v>
      </c>
      <c r="Z74">
        <v>1.82102081112326</v>
      </c>
      <c r="AA74">
        <v>1.7398678977674025</v>
      </c>
      <c r="AB74">
        <v>1.5683602545492283</v>
      </c>
      <c r="AC74">
        <v>1.2246477970533647</v>
      </c>
      <c r="AD74">
        <v>3.3708300579268506</v>
      </c>
      <c r="AE74">
        <v>2.1135215411916848</v>
      </c>
    </row>
    <row r="75" spans="2:31">
      <c r="B75">
        <v>1.8344822552388518</v>
      </c>
      <c r="C75">
        <v>1.8019928393448146</v>
      </c>
      <c r="D75">
        <v>1.6417243605105873</v>
      </c>
      <c r="E75">
        <v>1.2686474261535388</v>
      </c>
      <c r="F75">
        <v>3.4527037537940073</v>
      </c>
      <c r="G75">
        <v>2.1479024726392462</v>
      </c>
      <c r="H75">
        <v>2.2136605438753292</v>
      </c>
      <c r="I75">
        <v>2.2579318801079133</v>
      </c>
      <c r="J75">
        <v>2.3797633754960401</v>
      </c>
      <c r="K75">
        <v>1.8951977992571667</v>
      </c>
      <c r="L75">
        <v>4.5713007634428964</v>
      </c>
      <c r="M75">
        <v>2.8558588660058861</v>
      </c>
      <c r="N75">
        <v>1.648275049191982</v>
      </c>
      <c r="O75">
        <v>1.430484937750119</v>
      </c>
      <c r="P75">
        <v>1.3486933810058412</v>
      </c>
      <c r="Q75">
        <v>0.9094493565500239</v>
      </c>
      <c r="R75">
        <v>2.9696992519285015</v>
      </c>
      <c r="S75">
        <v>1.7492825331981625</v>
      </c>
      <c r="T75">
        <v>3.3544395281074357</v>
      </c>
      <c r="U75">
        <v>3.4165542117291694</v>
      </c>
      <c r="V75">
        <v>3.3907126875794429</v>
      </c>
      <c r="W75">
        <v>2.6258105734291246</v>
      </c>
      <c r="X75">
        <v>6.6940857506830858</v>
      </c>
      <c r="Y75">
        <v>4.0686858478504542</v>
      </c>
      <c r="Z75">
        <v>1.8644500584786392</v>
      </c>
      <c r="AA75">
        <v>1.968684712045905</v>
      </c>
      <c r="AB75">
        <v>1.3358365928793481</v>
      </c>
      <c r="AC75">
        <v>1.0236218520500195</v>
      </c>
      <c r="AD75">
        <v>3.1741538313841011</v>
      </c>
      <c r="AE75">
        <v>2.1787759992304885</v>
      </c>
    </row>
    <row r="76" spans="2:31">
      <c r="B76">
        <v>1.8549598809048935</v>
      </c>
      <c r="C76">
        <v>1.8929968727747832</v>
      </c>
      <c r="D76">
        <v>1.7026676657502504</v>
      </c>
      <c r="E76">
        <v>1.321126041108295</v>
      </c>
      <c r="F76">
        <v>3.529576442139053</v>
      </c>
      <c r="G76">
        <v>2.1492815043206588</v>
      </c>
      <c r="H76">
        <v>2.2316940461171448</v>
      </c>
      <c r="I76">
        <v>2.2867144624246629</v>
      </c>
      <c r="J76">
        <v>2.2178399940703217</v>
      </c>
      <c r="K76">
        <v>1.7677872026129795</v>
      </c>
      <c r="L76">
        <v>4.4280942118011462</v>
      </c>
      <c r="M76">
        <v>2.7428920160460302</v>
      </c>
      <c r="N76">
        <v>1.4330873854901454</v>
      </c>
      <c r="O76">
        <v>1.4566598312385417</v>
      </c>
      <c r="P76">
        <v>1.5650045500177729</v>
      </c>
      <c r="Q76">
        <v>1.1022635528194322</v>
      </c>
      <c r="R76">
        <v>2.9664759437009454</v>
      </c>
      <c r="S76">
        <v>1.5983263610801934</v>
      </c>
      <c r="T76">
        <v>3.4074155441983778</v>
      </c>
      <c r="U76">
        <v>3.5611772011638254</v>
      </c>
      <c r="V76">
        <v>3.3613639960365074</v>
      </c>
      <c r="W76">
        <v>2.5963252933809891</v>
      </c>
      <c r="X76">
        <v>6.7141509945300841</v>
      </c>
      <c r="Y76">
        <v>4.0992176677269825</v>
      </c>
      <c r="Z76">
        <v>1.9922247180560575</v>
      </c>
      <c r="AA76">
        <v>1.8368416912400063</v>
      </c>
      <c r="AB76">
        <v>1.3774186700027904</v>
      </c>
      <c r="AC76">
        <v>1.028683305803519</v>
      </c>
      <c r="AD76">
        <v>3.3482463958480038</v>
      </c>
      <c r="AE76">
        <v>2.2577747736914224</v>
      </c>
    </row>
    <row r="77" spans="2:31">
      <c r="B77">
        <v>1.9804210097021575</v>
      </c>
      <c r="C77">
        <v>1.9139100972325029</v>
      </c>
      <c r="D77">
        <v>1.5805206110078027</v>
      </c>
      <c r="E77">
        <v>1.1516715114003526</v>
      </c>
      <c r="F77">
        <v>3.5312706693159384</v>
      </c>
      <c r="G77">
        <v>2.2035931922713177</v>
      </c>
      <c r="H77">
        <v>2.5487454051697722</v>
      </c>
      <c r="I77">
        <v>2.3223506318248806</v>
      </c>
      <c r="J77">
        <v>1.9228670112519366</v>
      </c>
      <c r="K77">
        <v>1.4690192919450618</v>
      </c>
      <c r="L77">
        <v>4.4446590777344204</v>
      </c>
      <c r="M77">
        <v>2.8597198260904348</v>
      </c>
      <c r="N77">
        <v>1.6039487146452547</v>
      </c>
      <c r="O77">
        <v>1.6407075288360098</v>
      </c>
      <c r="P77">
        <v>1.3133160865062192</v>
      </c>
      <c r="Q77">
        <v>0.89437747973379422</v>
      </c>
      <c r="R77">
        <v>2.8857084425272728</v>
      </c>
      <c r="S77">
        <v>1.7791403823565841</v>
      </c>
      <c r="T77">
        <v>3.7246159452134044</v>
      </c>
      <c r="U77">
        <v>3.4786452736469138</v>
      </c>
      <c r="V77">
        <v>3.0232017648466347</v>
      </c>
      <c r="W77">
        <v>2.2299878219406075</v>
      </c>
      <c r="X77">
        <v>6.6933349354549865</v>
      </c>
      <c r="Y77">
        <v>4.215935454989352</v>
      </c>
      <c r="Z77">
        <v>2.0613028673545246</v>
      </c>
      <c r="AA77">
        <v>2.0202510281629293</v>
      </c>
      <c r="AB77">
        <v>1.4064797370603292</v>
      </c>
      <c r="AC77">
        <v>1.0918401958570478</v>
      </c>
      <c r="AD77">
        <v>3.4432298209958039</v>
      </c>
      <c r="AE77">
        <v>2.2215613842109079</v>
      </c>
    </row>
    <row r="78" spans="2:31">
      <c r="B78">
        <v>1.8494433623676592</v>
      </c>
      <c r="C78">
        <v>1.8489131626404194</v>
      </c>
      <c r="D78">
        <v>1.6610769257556879</v>
      </c>
      <c r="E78">
        <v>1.2769704786177254</v>
      </c>
      <c r="F78">
        <v>3.4836520738079924</v>
      </c>
      <c r="G78">
        <v>2.1474339861564715</v>
      </c>
      <c r="H78">
        <v>2.4075759905703946</v>
      </c>
      <c r="I78">
        <v>2.3462122347286414</v>
      </c>
      <c r="J78">
        <v>2.1650987114732683</v>
      </c>
      <c r="K78">
        <v>1.7715328296140949</v>
      </c>
      <c r="L78">
        <v>4.5449850533829474</v>
      </c>
      <c r="M78">
        <v>3.0010936715576078</v>
      </c>
      <c r="N78">
        <v>1.5372160011406386</v>
      </c>
      <c r="O78">
        <v>1.5026021871470081</v>
      </c>
      <c r="P78">
        <v>1.4687894822762515</v>
      </c>
      <c r="Q78">
        <v>1.0746522540962062</v>
      </c>
      <c r="R78">
        <v>2.976728551965365</v>
      </c>
      <c r="S78">
        <v>1.8338023986597425</v>
      </c>
      <c r="T78">
        <v>3.4034254137683142</v>
      </c>
      <c r="U78">
        <v>3.3300540166565193</v>
      </c>
      <c r="V78">
        <v>3.1971954404991902</v>
      </c>
      <c r="W78">
        <v>2.4801959679760657</v>
      </c>
      <c r="X78">
        <v>6.5462711757442049</v>
      </c>
      <c r="Y78">
        <v>4.1844138909629303</v>
      </c>
      <c r="Z78">
        <v>1.9797517074907964</v>
      </c>
      <c r="AA78">
        <v>1.7963252889589161</v>
      </c>
      <c r="AB78">
        <v>1.5041619445639087</v>
      </c>
      <c r="AC78">
        <v>1.1475669890097737</v>
      </c>
      <c r="AD78">
        <v>3.4502871985665027</v>
      </c>
      <c r="AE78">
        <v>2.2728602548645767</v>
      </c>
    </row>
    <row r="79" spans="2:31">
      <c r="B79">
        <v>1.9093538720067265</v>
      </c>
      <c r="C79">
        <v>1.9238591602274031</v>
      </c>
      <c r="D79">
        <v>1.6514660099076686</v>
      </c>
      <c r="E79">
        <v>1.2660672379682489</v>
      </c>
      <c r="F79">
        <v>3.5327560677308294</v>
      </c>
      <c r="G79">
        <v>2.2262116635089311</v>
      </c>
      <c r="H79">
        <v>2.1470879749060519</v>
      </c>
      <c r="I79">
        <v>1.9989674931550789</v>
      </c>
      <c r="J79">
        <v>2.2532049188218823</v>
      </c>
      <c r="K79">
        <v>1.7415841619663111</v>
      </c>
      <c r="L79">
        <v>4.3781737181814444</v>
      </c>
      <c r="M79">
        <v>2.5280571031154451</v>
      </c>
      <c r="N79">
        <v>1.4274830136525531</v>
      </c>
      <c r="O79">
        <v>1.2649442550285235</v>
      </c>
      <c r="P79">
        <v>1.3786345225492564</v>
      </c>
      <c r="Q79">
        <v>0.98189962551305832</v>
      </c>
      <c r="R79">
        <v>2.7798557611036894</v>
      </c>
      <c r="S79">
        <v>1.6006629842201292</v>
      </c>
      <c r="T79">
        <v>3.6670890606498947</v>
      </c>
      <c r="U79">
        <v>3.8941046623930617</v>
      </c>
      <c r="V79">
        <v>3.3661876746701762</v>
      </c>
      <c r="W79">
        <v>2.6341102616758327</v>
      </c>
      <c r="X79">
        <v>6.9746555106949977</v>
      </c>
      <c r="Y79">
        <v>4.3946543982468409</v>
      </c>
      <c r="Z79">
        <v>1.9722453800019544</v>
      </c>
      <c r="AA79">
        <v>1.9180546079218934</v>
      </c>
      <c r="AB79">
        <v>1.365676321810394</v>
      </c>
      <c r="AC79">
        <v>1.035325594226169</v>
      </c>
      <c r="AD79">
        <v>3.3167621154124936</v>
      </c>
      <c r="AE79">
        <v>2.3374958567251252</v>
      </c>
    </row>
    <row r="80" spans="2:31">
      <c r="B80">
        <v>1.9420872995794576</v>
      </c>
      <c r="C80">
        <v>1.9212020153206917</v>
      </c>
      <c r="D80">
        <v>1.7326072694638226</v>
      </c>
      <c r="E80">
        <v>1.3247211968348198</v>
      </c>
      <c r="F80">
        <v>3.6480173104849962</v>
      </c>
      <c r="G80">
        <v>2.2833802524204225</v>
      </c>
      <c r="H80">
        <v>2.049747213251647</v>
      </c>
      <c r="I80">
        <v>2.0118293239104825</v>
      </c>
      <c r="J80">
        <v>2.2862669456866316</v>
      </c>
      <c r="K80">
        <v>1.8593805892104247</v>
      </c>
      <c r="L80">
        <v>4.3153770626121899</v>
      </c>
      <c r="M80">
        <v>2.7519810854926909</v>
      </c>
      <c r="N80">
        <v>1.5714236338554761</v>
      </c>
      <c r="O80">
        <v>1.57831397297273</v>
      </c>
      <c r="P80">
        <v>1.574701538874802</v>
      </c>
      <c r="Q80">
        <v>1.0891040271043695</v>
      </c>
      <c r="R80">
        <v>3.1150340302733484</v>
      </c>
      <c r="S80">
        <v>1.7117671326466688</v>
      </c>
      <c r="T80">
        <v>3.8126898211599989</v>
      </c>
      <c r="U80">
        <v>3.5678659921372562</v>
      </c>
      <c r="V80">
        <v>3.1437966423951944</v>
      </c>
      <c r="W80">
        <v>2.3174638981862445</v>
      </c>
      <c r="X80">
        <v>6.9033897344047039</v>
      </c>
      <c r="Y80">
        <v>4.3910079390790422</v>
      </c>
      <c r="Z80">
        <v>2.1492995946144542</v>
      </c>
      <c r="AA80">
        <v>2.0738450141578708</v>
      </c>
      <c r="AB80">
        <v>1.3106327239644373</v>
      </c>
      <c r="AC80">
        <v>0.99990075790587696</v>
      </c>
      <c r="AD80">
        <v>3.4348773405788551</v>
      </c>
      <c r="AE80">
        <v>2.3067919061914188</v>
      </c>
    </row>
    <row r="81" spans="2:31">
      <c r="B81">
        <v>1.9268380045406241</v>
      </c>
      <c r="C81">
        <v>1.9259924810017783</v>
      </c>
      <c r="D81">
        <v>1.6458787501024243</v>
      </c>
      <c r="E81">
        <v>1.2571712995778266</v>
      </c>
      <c r="F81">
        <v>3.5445900532816603</v>
      </c>
      <c r="G81">
        <v>2.261656235725142</v>
      </c>
      <c r="H81">
        <v>2.1798736720092622</v>
      </c>
      <c r="I81">
        <v>1.9728757524557166</v>
      </c>
      <c r="J81">
        <v>2.0457315852608144</v>
      </c>
      <c r="K81">
        <v>1.632613755556255</v>
      </c>
      <c r="L81">
        <v>4.1974274730889949</v>
      </c>
      <c r="M81">
        <v>2.5788330617999473</v>
      </c>
      <c r="N81">
        <v>1.5467974907888882</v>
      </c>
      <c r="O81">
        <v>1.4418184913165444</v>
      </c>
      <c r="P81">
        <v>1.4223967550905687</v>
      </c>
      <c r="Q81">
        <v>0.94609986823188508</v>
      </c>
      <c r="R81">
        <v>2.937714831472737</v>
      </c>
      <c r="S81">
        <v>1.686140686868181</v>
      </c>
      <c r="T81">
        <v>3.6148336245363173</v>
      </c>
      <c r="U81">
        <v>3.5000610678766408</v>
      </c>
      <c r="V81">
        <v>3.1923911052445533</v>
      </c>
      <c r="W81">
        <v>2.438959134730486</v>
      </c>
      <c r="X81">
        <v>6.751714612192429</v>
      </c>
      <c r="Y81">
        <v>4.3185168380962304</v>
      </c>
      <c r="Z81">
        <v>2.0369963390521031</v>
      </c>
      <c r="AA81">
        <v>1.9245852229962832</v>
      </c>
      <c r="AB81">
        <v>1.3658095219071551</v>
      </c>
      <c r="AC81">
        <v>1.0563650418705715</v>
      </c>
      <c r="AD81">
        <v>3.3823772453869605</v>
      </c>
      <c r="AE81">
        <v>2.2986986671077183</v>
      </c>
    </row>
    <row r="82" spans="2:31">
      <c r="B82">
        <v>1.8774278322550015</v>
      </c>
      <c r="C82">
        <v>1.8782567229019749</v>
      </c>
      <c r="D82">
        <v>1.6003441829441223</v>
      </c>
      <c r="E82">
        <v>1.2366896686263704</v>
      </c>
      <c r="F82">
        <v>3.4491182833992342</v>
      </c>
      <c r="G82">
        <v>2.1474726427212047</v>
      </c>
      <c r="H82">
        <v>2.251283526843455</v>
      </c>
      <c r="I82">
        <v>2.1780589219879189</v>
      </c>
      <c r="J82">
        <v>2.100939168984977</v>
      </c>
      <c r="K82">
        <v>1.7054785413213323</v>
      </c>
      <c r="L82">
        <v>4.330417219592583</v>
      </c>
      <c r="M82">
        <v>2.7969867109293149</v>
      </c>
      <c r="N82">
        <v>1.4063510930734591</v>
      </c>
      <c r="O82">
        <v>1.4940124745752743</v>
      </c>
      <c r="P82">
        <v>1.488079044936232</v>
      </c>
      <c r="Q82">
        <v>1.0687626806987667</v>
      </c>
      <c r="R82">
        <v>2.8702333448981836</v>
      </c>
      <c r="S82">
        <v>1.6895932590914953</v>
      </c>
      <c r="T82">
        <v>3.3993285903811081</v>
      </c>
      <c r="U82">
        <v>3.4261174091583415</v>
      </c>
      <c r="V82">
        <v>3.141080462635998</v>
      </c>
      <c r="W82">
        <v>2.4484478824163185</v>
      </c>
      <c r="X82">
        <v>6.4890520757507799</v>
      </c>
      <c r="Y82">
        <v>4.0364956782432699</v>
      </c>
      <c r="Z82">
        <v>1.9598532941208351</v>
      </c>
      <c r="AA82">
        <v>1.9049280220544871</v>
      </c>
      <c r="AB82">
        <v>1.5457504519096226</v>
      </c>
      <c r="AC82">
        <v>1.2122966258084973</v>
      </c>
      <c r="AD82">
        <v>3.4725591481244935</v>
      </c>
      <c r="AE82">
        <v>2.2382401346480076</v>
      </c>
    </row>
    <row r="83" spans="2:31">
      <c r="B83">
        <v>1.8224766830328432</v>
      </c>
      <c r="C83">
        <v>1.821972638502535</v>
      </c>
      <c r="D83">
        <v>1.6870547608547402</v>
      </c>
      <c r="E83">
        <v>1.3310747820070787</v>
      </c>
      <c r="F83">
        <v>3.4776285193062773</v>
      </c>
      <c r="G83">
        <v>2.1402570733851389</v>
      </c>
      <c r="H83">
        <v>2.0758204929070678</v>
      </c>
      <c r="I83">
        <v>1.9228626534301057</v>
      </c>
      <c r="J83">
        <v>2.3980694716693502</v>
      </c>
      <c r="K83">
        <v>1.9566215352136629</v>
      </c>
      <c r="L83">
        <v>4.4503754050077484</v>
      </c>
      <c r="M83">
        <v>2.5474910594483653</v>
      </c>
      <c r="N83">
        <v>1.5308362696520692</v>
      </c>
      <c r="O83">
        <v>1.5066436078489087</v>
      </c>
      <c r="P83">
        <v>1.433988329133125</v>
      </c>
      <c r="Q83">
        <v>1.0520726756620298</v>
      </c>
      <c r="R83">
        <v>2.9239622915147607</v>
      </c>
      <c r="S83">
        <v>1.724997752239954</v>
      </c>
      <c r="T83">
        <v>3.3782792612566199</v>
      </c>
      <c r="U83">
        <v>3.1687352326879501</v>
      </c>
      <c r="V83">
        <v>3.0388432824699954</v>
      </c>
      <c r="W83">
        <v>2.4094254593887001</v>
      </c>
      <c r="X83">
        <v>6.3540118057220649</v>
      </c>
      <c r="Y83">
        <v>3.9308632164781008</v>
      </c>
      <c r="Z83">
        <v>1.9843746879636679</v>
      </c>
      <c r="AA83">
        <v>1.8027363071992744</v>
      </c>
      <c r="AB83">
        <v>1.4387786456012739</v>
      </c>
      <c r="AC83">
        <v>1.174671829215205</v>
      </c>
      <c r="AD83">
        <v>3.4047791053320089</v>
      </c>
      <c r="AE83">
        <v>2.1765362937962092</v>
      </c>
    </row>
    <row r="84" spans="2:31">
      <c r="B84">
        <v>1.8171054934012132</v>
      </c>
      <c r="C84">
        <v>1.8722313722187693</v>
      </c>
      <c r="D84">
        <v>1.6508500794108196</v>
      </c>
      <c r="E84">
        <v>1.2948626833406209</v>
      </c>
      <c r="F84">
        <v>3.4423561727785934</v>
      </c>
      <c r="G84">
        <v>2.1458422394476884</v>
      </c>
      <c r="H84">
        <v>2.2334591221407574</v>
      </c>
      <c r="I84">
        <v>2.2681390509376333</v>
      </c>
      <c r="J84">
        <v>2.1515530625755246</v>
      </c>
      <c r="K84">
        <v>1.6663250943634784</v>
      </c>
      <c r="L84">
        <v>4.3574388691156374</v>
      </c>
      <c r="M84">
        <v>2.8102007560204658</v>
      </c>
      <c r="N84">
        <v>1.433380808414455</v>
      </c>
      <c r="O84">
        <v>1.4364053848898053</v>
      </c>
      <c r="P84">
        <v>1.3290490472464649</v>
      </c>
      <c r="Q84">
        <v>0.93686802731977536</v>
      </c>
      <c r="R84">
        <v>2.7314803937253971</v>
      </c>
      <c r="S84">
        <v>1.5879618367468435</v>
      </c>
      <c r="T84">
        <v>3.3275497063793891</v>
      </c>
      <c r="U84">
        <v>3.4418401832903327</v>
      </c>
      <c r="V84">
        <v>3.277360329625886</v>
      </c>
      <c r="W84">
        <v>2.5019787568565821</v>
      </c>
      <c r="X84">
        <v>6.5481384561536782</v>
      </c>
      <c r="Y84">
        <v>4.0784233589908467</v>
      </c>
      <c r="Z84">
        <v>1.9851477437596536</v>
      </c>
      <c r="AA84">
        <v>1.84440330117567</v>
      </c>
      <c r="AB84">
        <v>1.3906799251496424</v>
      </c>
      <c r="AC84">
        <v>1.0483935584152957</v>
      </c>
      <c r="AD84">
        <v>3.3451521197662473</v>
      </c>
      <c r="AE84">
        <v>2.1612178054203675</v>
      </c>
    </row>
    <row r="85" spans="2:31">
      <c r="B85">
        <v>1.8546576665454197</v>
      </c>
      <c r="C85">
        <v>1.8330172638183539</v>
      </c>
      <c r="D85">
        <v>1.7140781085634909</v>
      </c>
      <c r="E85">
        <v>1.3416155188568659</v>
      </c>
      <c r="F85">
        <v>3.5406603303291213</v>
      </c>
      <c r="G85">
        <v>2.1306919432809179</v>
      </c>
      <c r="H85">
        <v>2.2526912443164586</v>
      </c>
      <c r="I85">
        <v>2.0531610370309128</v>
      </c>
      <c r="J85">
        <v>2.1710004631156514</v>
      </c>
      <c r="K85">
        <v>1.7641117417344752</v>
      </c>
      <c r="L85">
        <v>4.4041307234436369</v>
      </c>
      <c r="M85">
        <v>2.6120178227327853</v>
      </c>
      <c r="N85">
        <v>1.6084613719066068</v>
      </c>
      <c r="O85">
        <v>1.4270469707733184</v>
      </c>
      <c r="P85">
        <v>1.3110335164511071</v>
      </c>
      <c r="Q85">
        <v>0.97883009312706992</v>
      </c>
      <c r="R85">
        <v>2.8937503620020548</v>
      </c>
      <c r="S85">
        <v>1.6892617589372234</v>
      </c>
      <c r="T85">
        <v>3.1623348608633282</v>
      </c>
      <c r="U85">
        <v>3.1886872488434403</v>
      </c>
      <c r="V85">
        <v>3.2735836898146791</v>
      </c>
      <c r="W85">
        <v>2.511899012657008</v>
      </c>
      <c r="X85">
        <v>6.3741986624137059</v>
      </c>
      <c r="Y85">
        <v>3.7513874720232936</v>
      </c>
      <c r="Z85">
        <v>1.9160071289349654</v>
      </c>
      <c r="AA85">
        <v>1.8533699553458673</v>
      </c>
      <c r="AB85">
        <v>1.4546512059836565</v>
      </c>
      <c r="AC85">
        <v>1.1593711885342941</v>
      </c>
      <c r="AD85">
        <v>3.3533045376711517</v>
      </c>
      <c r="AE85">
        <v>2.1746449426985253</v>
      </c>
    </row>
    <row r="86" spans="2:31">
      <c r="B86">
        <v>1.8367717352435429</v>
      </c>
      <c r="C86">
        <v>1.7873461297667368</v>
      </c>
      <c r="D86">
        <v>1.6653102763818144</v>
      </c>
      <c r="E86">
        <v>1.3183651747214833</v>
      </c>
      <c r="F86">
        <v>3.4761755172946533</v>
      </c>
      <c r="G86">
        <v>2.1187056649649478</v>
      </c>
      <c r="H86">
        <v>2.370270880083615</v>
      </c>
      <c r="I86">
        <v>2.0714661895597732</v>
      </c>
      <c r="J86">
        <v>2.1499735787259144</v>
      </c>
      <c r="K86">
        <v>1.7693518483609898</v>
      </c>
      <c r="L86">
        <v>4.4973534714188954</v>
      </c>
      <c r="M86">
        <v>2.8558902805682544</v>
      </c>
      <c r="N86">
        <v>1.5352196826239433</v>
      </c>
      <c r="O86">
        <v>1.2389071211626312</v>
      </c>
      <c r="P86">
        <v>1.4631834821354335</v>
      </c>
      <c r="Q86">
        <v>1.076093337914525</v>
      </c>
      <c r="R86">
        <v>2.974514215693401</v>
      </c>
      <c r="S86">
        <v>1.5840748996144727</v>
      </c>
      <c r="T86">
        <v>3.4305033305398704</v>
      </c>
      <c r="U86">
        <v>3.5097832131931903</v>
      </c>
      <c r="V86">
        <v>3.2980909083165706</v>
      </c>
      <c r="W86">
        <v>2.5817558911171981</v>
      </c>
      <c r="X86">
        <v>6.6779196864515287</v>
      </c>
      <c r="Y86">
        <v>4.3107578177079651</v>
      </c>
      <c r="Z86">
        <v>1.9598196538711006</v>
      </c>
      <c r="AA86">
        <v>1.9188953487158935</v>
      </c>
      <c r="AB86">
        <v>1.4250583490849404</v>
      </c>
      <c r="AC86">
        <v>1.0849511984773152</v>
      </c>
      <c r="AD86">
        <v>3.3682154654777179</v>
      </c>
      <c r="AE86">
        <v>2.0908565704626167</v>
      </c>
    </row>
    <row r="87" spans="2:31">
      <c r="B87">
        <v>1.845864682140703</v>
      </c>
      <c r="C87">
        <v>1.71029354732151</v>
      </c>
      <c r="D87">
        <v>1.6962810644839343</v>
      </c>
      <c r="E87">
        <v>1.2825812268817867</v>
      </c>
      <c r="F87">
        <v>3.5124220004054556</v>
      </c>
      <c r="G87">
        <v>2.1443751844109955</v>
      </c>
      <c r="H87">
        <v>2.454888863309864</v>
      </c>
      <c r="I87">
        <v>2.2936288689208464</v>
      </c>
      <c r="J87">
        <v>2.0663030319840021</v>
      </c>
      <c r="K87">
        <v>1.5910978105127171</v>
      </c>
      <c r="L87">
        <v>4.4953746245516424</v>
      </c>
      <c r="M87">
        <v>2.8525404144817674</v>
      </c>
      <c r="N87">
        <v>1.5784595947211821</v>
      </c>
      <c r="O87">
        <v>1.3831087933497332</v>
      </c>
      <c r="P87">
        <v>1.3300588609599142</v>
      </c>
      <c r="Q87">
        <v>0.95423295473902292</v>
      </c>
      <c r="R87">
        <v>2.8754952837857584</v>
      </c>
      <c r="S87">
        <v>1.7829363202574329</v>
      </c>
      <c r="T87">
        <v>3.2581193281284619</v>
      </c>
      <c r="U87">
        <v>3.2309232053846859</v>
      </c>
      <c r="V87">
        <v>3.4046741196543717</v>
      </c>
      <c r="W87">
        <v>2.5816116218232912</v>
      </c>
      <c r="X87">
        <v>6.6021322026936291</v>
      </c>
      <c r="Y87">
        <v>3.9742121632959293</v>
      </c>
      <c r="Z87">
        <v>2.0529223180377847</v>
      </c>
      <c r="AA87">
        <v>1.9260243393081562</v>
      </c>
      <c r="AB87">
        <v>1.3884541526208172</v>
      </c>
      <c r="AC87">
        <v>1.0919657527674866</v>
      </c>
      <c r="AD87">
        <v>3.4190583665138914</v>
      </c>
      <c r="AE87">
        <v>2.2254953016376167</v>
      </c>
    </row>
    <row r="88" spans="2:31">
      <c r="B88">
        <v>1.8532786106164236</v>
      </c>
      <c r="C88">
        <v>1.820891799592038</v>
      </c>
      <c r="D88">
        <v>1.6145759402394522</v>
      </c>
      <c r="E88">
        <v>1.2574406514416265</v>
      </c>
      <c r="F88">
        <v>3.442695763802242</v>
      </c>
      <c r="G88">
        <v>2.1726700395038336</v>
      </c>
      <c r="H88">
        <v>2.3300034721650129</v>
      </c>
      <c r="I88">
        <v>2.1859416579023283</v>
      </c>
      <c r="J88">
        <v>1.9987372332354405</v>
      </c>
      <c r="K88">
        <v>1.5398423406793491</v>
      </c>
      <c r="L88">
        <v>4.2941214317353431</v>
      </c>
      <c r="M88">
        <v>2.5707822173582207</v>
      </c>
      <c r="N88">
        <v>1.5302422705775702</v>
      </c>
      <c r="O88">
        <v>1.4705589914752868</v>
      </c>
      <c r="P88">
        <v>1.2518114241861726</v>
      </c>
      <c r="Q88">
        <v>0.94123661814023052</v>
      </c>
      <c r="R88">
        <v>2.7547553027422822</v>
      </c>
      <c r="S88">
        <v>1.7253198299259882</v>
      </c>
      <c r="T88">
        <v>3.3328292805792028</v>
      </c>
      <c r="U88">
        <v>3.1386764495636199</v>
      </c>
      <c r="V88">
        <v>3.3098109309607211</v>
      </c>
      <c r="W88">
        <v>2.5869729891908735</v>
      </c>
      <c r="X88">
        <v>6.5961454070364445</v>
      </c>
      <c r="Y88">
        <v>4.1004234977831988</v>
      </c>
      <c r="Z88">
        <v>1.8897052931806997</v>
      </c>
      <c r="AA88">
        <v>1.8014012846956589</v>
      </c>
      <c r="AB88">
        <v>1.486497503287534</v>
      </c>
      <c r="AC88">
        <v>1.2148494444519939</v>
      </c>
      <c r="AD88">
        <v>3.3521530445285976</v>
      </c>
      <c r="AE88">
        <v>2.3005394168672573</v>
      </c>
    </row>
    <row r="89" spans="2:31">
      <c r="B89">
        <v>1.9054206553911557</v>
      </c>
      <c r="C89">
        <v>1.8036719769890601</v>
      </c>
      <c r="D89">
        <v>1.6193363488335224</v>
      </c>
      <c r="E89">
        <v>1.2425165051318601</v>
      </c>
      <c r="F89">
        <v>3.4994256973211471</v>
      </c>
      <c r="G89">
        <v>2.1683051366838781</v>
      </c>
      <c r="H89">
        <v>2.2461944266379459</v>
      </c>
      <c r="I89">
        <v>2.2577144358934018</v>
      </c>
      <c r="J89">
        <v>2.144996013664084</v>
      </c>
      <c r="K89">
        <v>1.6744061563567705</v>
      </c>
      <c r="L89">
        <v>4.3651519566999655</v>
      </c>
      <c r="M89">
        <v>2.795063495146942</v>
      </c>
      <c r="N89">
        <v>1.4957902355102899</v>
      </c>
      <c r="O89">
        <v>1.2801809879426096</v>
      </c>
      <c r="P89">
        <v>1.2646830313121409</v>
      </c>
      <c r="Q89">
        <v>0.92961583043515139</v>
      </c>
      <c r="R89">
        <v>2.7372728861791589</v>
      </c>
      <c r="S89">
        <v>1.7307460257750047</v>
      </c>
      <c r="T89">
        <v>3.7373765515765549</v>
      </c>
      <c r="U89">
        <v>3.5749276309094893</v>
      </c>
      <c r="V89">
        <v>3.0612351826394648</v>
      </c>
      <c r="W89">
        <v>2.357916354494316</v>
      </c>
      <c r="X89">
        <v>6.7451992212226388</v>
      </c>
      <c r="Y89">
        <v>4.1697386881509795</v>
      </c>
      <c r="Z89">
        <v>2.1017801417838982</v>
      </c>
      <c r="AA89">
        <v>1.8826248034600808</v>
      </c>
      <c r="AB89">
        <v>1.2290926494225116</v>
      </c>
      <c r="AC89">
        <v>0.92937074884708037</v>
      </c>
      <c r="AD89">
        <v>3.3075178024222129</v>
      </c>
      <c r="AE89">
        <v>2.1407339218574659</v>
      </c>
    </row>
    <row r="90" spans="2:31">
      <c r="B90">
        <v>1.9323236764455243</v>
      </c>
      <c r="C90">
        <v>1.8893811768106228</v>
      </c>
      <c r="D90">
        <v>1.6306002827145993</v>
      </c>
      <c r="E90">
        <v>1.2481876465627084</v>
      </c>
      <c r="F90">
        <v>3.5289237612975493</v>
      </c>
      <c r="G90">
        <v>2.1737512864977981</v>
      </c>
      <c r="H90">
        <v>2.2714114894809798</v>
      </c>
      <c r="I90">
        <v>2.0184545832187442</v>
      </c>
      <c r="J90">
        <v>2.1168965751863569</v>
      </c>
      <c r="K90">
        <v>1.6766129807261845</v>
      </c>
      <c r="L90">
        <v>4.3618902118000493</v>
      </c>
      <c r="M90">
        <v>2.7494339251188542</v>
      </c>
      <c r="N90">
        <v>1.7894196990774824</v>
      </c>
      <c r="O90">
        <v>1.8148734842010854</v>
      </c>
      <c r="P90">
        <v>1.2829181143070307</v>
      </c>
      <c r="Q90">
        <v>0.90512859598949902</v>
      </c>
      <c r="R90">
        <v>3.0342238190733033</v>
      </c>
      <c r="S90">
        <v>2.0386530175641462</v>
      </c>
      <c r="T90">
        <v>3.0881939164692018</v>
      </c>
      <c r="U90">
        <v>3.0137826066937472</v>
      </c>
      <c r="V90">
        <v>3.3051695740090379</v>
      </c>
      <c r="W90">
        <v>2.5667937779261609</v>
      </c>
      <c r="X90">
        <v>6.3278337243938445</v>
      </c>
      <c r="Y90">
        <v>3.6294622932290861</v>
      </c>
      <c r="Z90">
        <v>1.9927428492525379</v>
      </c>
      <c r="AA90">
        <v>1.8882381804594646</v>
      </c>
      <c r="AB90">
        <v>1.3531334759295273</v>
      </c>
      <c r="AC90">
        <v>1.0384890861884415</v>
      </c>
      <c r="AD90">
        <v>3.3221313450146006</v>
      </c>
      <c r="AE90">
        <v>2.2481719907166844</v>
      </c>
    </row>
    <row r="91" spans="2:31">
      <c r="B91">
        <v>1.8984186830977656</v>
      </c>
      <c r="C91">
        <v>1.8536605871948968</v>
      </c>
      <c r="D91">
        <v>1.6038265937493483</v>
      </c>
      <c r="E91">
        <v>1.2209121435664338</v>
      </c>
      <c r="F91">
        <v>3.4740937841744755</v>
      </c>
      <c r="G91">
        <v>2.1974061546695927</v>
      </c>
      <c r="H91">
        <v>2.3893577199691549</v>
      </c>
      <c r="I91">
        <v>2.2006661589992587</v>
      </c>
      <c r="J91">
        <v>2.1712476396245819</v>
      </c>
      <c r="K91">
        <v>1.6520503795797219</v>
      </c>
      <c r="L91">
        <v>4.5339268452004617</v>
      </c>
      <c r="M91">
        <v>2.6369271436305475</v>
      </c>
      <c r="N91">
        <v>1.480029765707745</v>
      </c>
      <c r="O91">
        <v>1.3666993000693792</v>
      </c>
      <c r="P91">
        <v>1.4309843607211865</v>
      </c>
      <c r="Q91">
        <v>1.0811775524157912</v>
      </c>
      <c r="R91">
        <v>2.8792279144741388</v>
      </c>
      <c r="S91">
        <v>1.7452867508009131</v>
      </c>
      <c r="T91">
        <v>3.5801492945325957</v>
      </c>
      <c r="U91">
        <v>3.5404588687882907</v>
      </c>
      <c r="V91">
        <v>3.1378542047699951</v>
      </c>
      <c r="W91">
        <v>2.4215780225933017</v>
      </c>
      <c r="X91">
        <v>6.6660549571359455</v>
      </c>
      <c r="Y91">
        <v>4.4311028835981814</v>
      </c>
      <c r="Z91">
        <v>2.1912197885670648</v>
      </c>
      <c r="AA91">
        <v>1.9247049389292346</v>
      </c>
      <c r="AB91">
        <v>1.256812966561375</v>
      </c>
      <c r="AC91">
        <v>0.9441583531004234</v>
      </c>
      <c r="AD91">
        <v>3.4243312628685625</v>
      </c>
      <c r="AE91">
        <v>2.32474942042849</v>
      </c>
    </row>
    <row r="92" spans="2:31">
      <c r="B92">
        <v>1.8706428753959212</v>
      </c>
      <c r="C92">
        <v>1.8290467324251081</v>
      </c>
      <c r="D92">
        <v>1.6973328778970689</v>
      </c>
      <c r="E92">
        <v>1.2914222733736047</v>
      </c>
      <c r="F92">
        <v>3.5395063921900789</v>
      </c>
      <c r="G92">
        <v>2.1999360046651981</v>
      </c>
      <c r="H92">
        <v>2.3386109668533432</v>
      </c>
      <c r="I92">
        <v>2.3613996351686897</v>
      </c>
      <c r="J92">
        <v>2.1459926148032795</v>
      </c>
      <c r="K92">
        <v>1.7284190042027179</v>
      </c>
      <c r="L92">
        <v>4.4630944794472711</v>
      </c>
      <c r="M92">
        <v>2.7804389418053033</v>
      </c>
      <c r="N92">
        <v>1.4761752044233014</v>
      </c>
      <c r="O92">
        <v>1.5078392994613816</v>
      </c>
      <c r="P92">
        <v>1.4478198658275343</v>
      </c>
      <c r="Q92">
        <v>1.0505822621220715</v>
      </c>
      <c r="R92">
        <v>2.8955915071673868</v>
      </c>
      <c r="S92">
        <v>1.6951629486449562</v>
      </c>
      <c r="T92">
        <v>3.5321361225956855</v>
      </c>
      <c r="U92">
        <v>3.3367050005725098</v>
      </c>
      <c r="V92">
        <v>3.3880032951786481</v>
      </c>
      <c r="W92">
        <v>2.5598413692505591</v>
      </c>
      <c r="X92">
        <v>6.860356486708401</v>
      </c>
      <c r="Y92">
        <v>4.1712070832213968</v>
      </c>
      <c r="Z92">
        <v>1.8120350326837364</v>
      </c>
      <c r="AA92">
        <v>1.6592260948873057</v>
      </c>
      <c r="AB92">
        <v>1.4406591992665128</v>
      </c>
      <c r="AC92">
        <v>1.1594317838187242</v>
      </c>
      <c r="AD92">
        <v>3.2291401130638806</v>
      </c>
      <c r="AE92">
        <v>2.1470808458215234</v>
      </c>
    </row>
    <row r="93" spans="2:31">
      <c r="B93">
        <v>1.8722468072191829</v>
      </c>
      <c r="C93">
        <v>1.8599240649054964</v>
      </c>
      <c r="D93">
        <v>1.6559277313935747</v>
      </c>
      <c r="E93">
        <v>1.2548985997709938</v>
      </c>
      <c r="F93">
        <v>3.5009370429406599</v>
      </c>
      <c r="G93">
        <v>2.1421924242002919</v>
      </c>
      <c r="H93">
        <v>2.4157694258871882</v>
      </c>
      <c r="I93">
        <v>2.2453076626685746</v>
      </c>
      <c r="J93">
        <v>2.2186431529603365</v>
      </c>
      <c r="K93">
        <v>1.7205961810226758</v>
      </c>
      <c r="L93">
        <v>4.611338682228201</v>
      </c>
      <c r="M93">
        <v>2.5598634547780348</v>
      </c>
      <c r="N93">
        <v>1.5535435629628866</v>
      </c>
      <c r="O93">
        <v>1.4317283707303929</v>
      </c>
      <c r="P93">
        <v>1.3016498022862886</v>
      </c>
      <c r="Q93">
        <v>0.92871848052409944</v>
      </c>
      <c r="R93">
        <v>2.8274220062459094</v>
      </c>
      <c r="S93">
        <v>1.7236181792518437</v>
      </c>
      <c r="T93">
        <v>3.5472825903363994</v>
      </c>
      <c r="U93">
        <v>3.4327732183378403</v>
      </c>
      <c r="V93">
        <v>3.2530415323961726</v>
      </c>
      <c r="W93">
        <v>2.4677665367835795</v>
      </c>
      <c r="X93">
        <v>6.737525398551611</v>
      </c>
      <c r="Y93">
        <v>3.9163141453231556</v>
      </c>
      <c r="Z93">
        <v>1.8748847359636491</v>
      </c>
      <c r="AA93">
        <v>1.8679503807241309</v>
      </c>
      <c r="AB93">
        <v>1.3061204170557201</v>
      </c>
      <c r="AC93">
        <v>1.0520220819180683</v>
      </c>
      <c r="AD93">
        <v>3.1462860995774009</v>
      </c>
      <c r="AE93">
        <v>2.1846749538203012</v>
      </c>
    </row>
    <row r="94" spans="2:31">
      <c r="B94">
        <v>1.9630586243280699</v>
      </c>
      <c r="C94">
        <v>1.8972401221632762</v>
      </c>
      <c r="D94">
        <v>1.5413045647141905</v>
      </c>
      <c r="E94">
        <v>1.1726939408440775</v>
      </c>
      <c r="F94">
        <v>3.4752442600181013</v>
      </c>
      <c r="G94">
        <v>2.2073783955671611</v>
      </c>
      <c r="H94">
        <v>2.518312872098674</v>
      </c>
      <c r="I94">
        <v>2.3651454486591486</v>
      </c>
      <c r="J94">
        <v>2.0957822042695455</v>
      </c>
      <c r="K94">
        <v>1.5501064147188324</v>
      </c>
      <c r="L94">
        <v>4.5957408697974307</v>
      </c>
      <c r="M94">
        <v>2.787234107579394</v>
      </c>
      <c r="N94">
        <v>1.6279957506281499</v>
      </c>
      <c r="O94">
        <v>1.5359434567049766</v>
      </c>
      <c r="P94">
        <v>1.2787534603518766</v>
      </c>
      <c r="Q94">
        <v>0.85369457873288135</v>
      </c>
      <c r="R94">
        <v>2.8743611376209532</v>
      </c>
      <c r="S94">
        <v>1.7222003282450022</v>
      </c>
      <c r="T94">
        <v>3.503219682926658</v>
      </c>
      <c r="U94">
        <v>3.4691353142898724</v>
      </c>
      <c r="V94">
        <v>2.9454182988033941</v>
      </c>
      <c r="W94">
        <v>2.2933908148161555</v>
      </c>
      <c r="X94">
        <v>6.3880913236382186</v>
      </c>
      <c r="Y94">
        <v>4.0264394363948162</v>
      </c>
      <c r="Z94">
        <v>1.9184926483661615</v>
      </c>
      <c r="AA94">
        <v>1.8124086422279553</v>
      </c>
      <c r="AB94">
        <v>1.3985110169501664</v>
      </c>
      <c r="AC94">
        <v>1.0969414252453116</v>
      </c>
      <c r="AD94">
        <v>3.3016147419318234</v>
      </c>
      <c r="AE94">
        <v>2.2208485498609094</v>
      </c>
    </row>
    <row r="95" spans="2:31">
      <c r="B95">
        <v>1.9101739120855235</v>
      </c>
      <c r="C95">
        <v>1.838054447877933</v>
      </c>
      <c r="D95">
        <v>1.7026143917051053</v>
      </c>
      <c r="E95">
        <v>1.3104202616479639</v>
      </c>
      <c r="F95">
        <v>3.5867891443865476</v>
      </c>
      <c r="G95">
        <v>2.2759405704627906</v>
      </c>
      <c r="H95">
        <v>2.1677777568817711</v>
      </c>
      <c r="I95">
        <v>2.1211657801042847</v>
      </c>
      <c r="J95">
        <v>2.202372354854865</v>
      </c>
      <c r="K95">
        <v>1.7953713987318012</v>
      </c>
      <c r="L95">
        <v>4.3498595122210482</v>
      </c>
      <c r="M95">
        <v>2.5303160073096187</v>
      </c>
      <c r="N95">
        <v>1.610695976785899</v>
      </c>
      <c r="O95">
        <v>1.4471651427037382</v>
      </c>
      <c r="P95">
        <v>1.3427714371353301</v>
      </c>
      <c r="Q95">
        <v>0.92849569281900624</v>
      </c>
      <c r="R95">
        <v>2.9249019712687012</v>
      </c>
      <c r="S95">
        <v>1.6564279407102034</v>
      </c>
      <c r="T95">
        <v>3.4730459329820431</v>
      </c>
      <c r="U95">
        <v>3.3348937448173128</v>
      </c>
      <c r="V95">
        <v>3.4518586417721719</v>
      </c>
      <c r="W95">
        <v>2.7431962011488267</v>
      </c>
      <c r="X95">
        <v>6.8734068434493221</v>
      </c>
      <c r="Y95">
        <v>4.3938398724544641</v>
      </c>
      <c r="Z95">
        <v>1.8458901933087202</v>
      </c>
      <c r="AA95">
        <v>1.7841840776619222</v>
      </c>
      <c r="AB95">
        <v>1.3811176352728147</v>
      </c>
      <c r="AC95">
        <v>1.1240807715830017</v>
      </c>
      <c r="AD95">
        <v>3.204997634595542</v>
      </c>
      <c r="AE95">
        <v>2.1578262201408061</v>
      </c>
    </row>
    <row r="96" spans="2:31">
      <c r="B96">
        <v>1.9718709895683555</v>
      </c>
      <c r="C96">
        <v>1.8827488573850251</v>
      </c>
      <c r="D96">
        <v>1.6176338062359774</v>
      </c>
      <c r="E96">
        <v>1.2161654616205935</v>
      </c>
      <c r="F96">
        <v>3.5555476067505776</v>
      </c>
      <c r="G96">
        <v>2.2118716798416616</v>
      </c>
      <c r="H96">
        <v>2.0582708901463391</v>
      </c>
      <c r="I96">
        <v>2.0938659836860722</v>
      </c>
      <c r="J96">
        <v>2.5069453714924737</v>
      </c>
      <c r="K96">
        <v>2.1033430673228173</v>
      </c>
      <c r="L96">
        <v>4.5457490927339013</v>
      </c>
      <c r="M96">
        <v>2.7336772254449473</v>
      </c>
      <c r="N96">
        <v>1.604464235455213</v>
      </c>
      <c r="O96">
        <v>1.2936960597541018</v>
      </c>
      <c r="P96">
        <v>1.4011459206395414</v>
      </c>
      <c r="Q96">
        <v>0.96601661925929871</v>
      </c>
      <c r="R96">
        <v>2.9660330643512305</v>
      </c>
      <c r="S96">
        <v>1.5773574279793747</v>
      </c>
      <c r="T96">
        <v>3.8358508508692659</v>
      </c>
      <c r="U96">
        <v>3.7224050418031718</v>
      </c>
      <c r="V96">
        <v>3.1405798494901198</v>
      </c>
      <c r="W96">
        <v>2.3672606949805353</v>
      </c>
      <c r="X96">
        <v>6.913474360588622</v>
      </c>
      <c r="Y96">
        <v>4.3711690654293101</v>
      </c>
      <c r="Z96">
        <v>2.0007179836893521</v>
      </c>
      <c r="AA96">
        <v>1.8062917006924355</v>
      </c>
      <c r="AB96">
        <v>1.428079438213993</v>
      </c>
      <c r="AC96">
        <v>1.0731146272541312</v>
      </c>
      <c r="AD96">
        <v>3.3960761961452337</v>
      </c>
      <c r="AE96">
        <v>2.2837269696011866</v>
      </c>
    </row>
    <row r="97" spans="2:31">
      <c r="B97">
        <v>1.8896390431775227</v>
      </c>
      <c r="C97">
        <v>1.8746869379139519</v>
      </c>
      <c r="D97">
        <v>1.64358381985628</v>
      </c>
      <c r="E97">
        <v>1.2600335636312154</v>
      </c>
      <c r="F97">
        <v>3.5048456881852448</v>
      </c>
      <c r="G97">
        <v>2.1864212079005356</v>
      </c>
      <c r="H97">
        <v>2.4297754235966065</v>
      </c>
      <c r="I97">
        <v>2.2309523973704</v>
      </c>
      <c r="J97">
        <v>1.9557394820412566</v>
      </c>
      <c r="K97">
        <v>1.5532472219639488</v>
      </c>
      <c r="L97">
        <v>4.36279383715486</v>
      </c>
      <c r="M97">
        <v>2.8137620794515601</v>
      </c>
      <c r="N97">
        <v>1.5668392800664956</v>
      </c>
      <c r="O97">
        <v>1.4270896674854525</v>
      </c>
      <c r="P97">
        <v>1.3655060876933858</v>
      </c>
      <c r="Q97">
        <v>0.8267445962368376</v>
      </c>
      <c r="R97">
        <v>2.8976856799669788</v>
      </c>
      <c r="S97">
        <v>1.674651600247413</v>
      </c>
      <c r="T97">
        <v>3.2347133872661313</v>
      </c>
      <c r="U97">
        <v>3.2386102750163253</v>
      </c>
      <c r="V97">
        <v>3.2058451705856075</v>
      </c>
      <c r="W97">
        <v>2.5582024334815943</v>
      </c>
      <c r="X97">
        <v>6.3948506561068532</v>
      </c>
      <c r="Y97">
        <v>4.0277738119871724</v>
      </c>
      <c r="Z97">
        <v>1.8591656154052933</v>
      </c>
      <c r="AA97">
        <v>1.9969101690958311</v>
      </c>
      <c r="AB97">
        <v>1.4206405986225517</v>
      </c>
      <c r="AC97">
        <v>1.1548896946049241</v>
      </c>
      <c r="AD97">
        <v>3.2600817491326421</v>
      </c>
      <c r="AE97">
        <v>2.2055554594921243</v>
      </c>
    </row>
    <row r="98" spans="2:31">
      <c r="B98">
        <v>1.8124161975423738</v>
      </c>
      <c r="C98">
        <v>1.7807388698402287</v>
      </c>
      <c r="D98">
        <v>1.6834256608178395</v>
      </c>
      <c r="E98">
        <v>1.312746830096478</v>
      </c>
      <c r="F98">
        <v>3.4668793507918703</v>
      </c>
      <c r="G98">
        <v>2.185788741427162</v>
      </c>
      <c r="H98">
        <v>2.513195087927675</v>
      </c>
      <c r="I98">
        <v>2.5482176287320035</v>
      </c>
      <c r="J98">
        <v>1.9712093470652465</v>
      </c>
      <c r="K98">
        <v>1.5976360995194461</v>
      </c>
      <c r="L98">
        <v>4.4536465752546937</v>
      </c>
      <c r="M98">
        <v>2.9448848259330429</v>
      </c>
      <c r="N98">
        <v>1.645659938489374</v>
      </c>
      <c r="O98">
        <v>1.4278907261329712</v>
      </c>
      <c r="P98">
        <v>1.3526459026601216</v>
      </c>
      <c r="Q98">
        <v>1.0164262413790799</v>
      </c>
      <c r="R98">
        <v>2.9681194575664325</v>
      </c>
      <c r="S98">
        <v>1.8867328003334181</v>
      </c>
      <c r="T98">
        <v>3.2290604311038438</v>
      </c>
      <c r="U98">
        <v>3.2581517858244706</v>
      </c>
      <c r="V98">
        <v>3.2591122552452267</v>
      </c>
      <c r="W98">
        <v>2.580627276379611</v>
      </c>
      <c r="X98">
        <v>6.4319088061285283</v>
      </c>
      <c r="Y98">
        <v>4.1032301448858872</v>
      </c>
      <c r="Z98">
        <v>1.7425669922436002</v>
      </c>
      <c r="AA98">
        <v>1.7074208121982881</v>
      </c>
      <c r="AB98">
        <v>1.4942576502110294</v>
      </c>
      <c r="AC98">
        <v>1.218815374937845</v>
      </c>
      <c r="AD98">
        <v>3.2140780215739797</v>
      </c>
      <c r="AE98">
        <v>2.1750111807498693</v>
      </c>
    </row>
    <row r="99" spans="2:31">
      <c r="B99">
        <v>1.8454438777398372</v>
      </c>
      <c r="C99">
        <v>1.7457730932048663</v>
      </c>
      <c r="D99">
        <v>1.6482530538349949</v>
      </c>
      <c r="E99">
        <v>1.2884382892894162</v>
      </c>
      <c r="F99">
        <v>3.4630336744210561</v>
      </c>
      <c r="G99">
        <v>2.1419873557769695</v>
      </c>
      <c r="H99">
        <v>2.2506312408944011</v>
      </c>
      <c r="I99">
        <v>2.3097662602909255</v>
      </c>
      <c r="J99">
        <v>2.1316415386677532</v>
      </c>
      <c r="K99">
        <v>1.7527154853039977</v>
      </c>
      <c r="L99">
        <v>4.3593829525306651</v>
      </c>
      <c r="M99">
        <v>2.8960029673570342</v>
      </c>
      <c r="N99">
        <v>1.5175477202746461</v>
      </c>
      <c r="O99">
        <v>1.2377572402510297</v>
      </c>
      <c r="P99">
        <v>1.3477364812136696</v>
      </c>
      <c r="Q99">
        <v>0.9720573213149557</v>
      </c>
      <c r="R99">
        <v>2.8352969706692446</v>
      </c>
      <c r="S99">
        <v>1.5176090732884584</v>
      </c>
      <c r="T99">
        <v>3.5381858998579996</v>
      </c>
      <c r="U99">
        <v>3.3641477034889355</v>
      </c>
      <c r="V99">
        <v>3.1296606934513211</v>
      </c>
      <c r="W99">
        <v>2.4494267723976337</v>
      </c>
      <c r="X99">
        <v>6.6116094415264559</v>
      </c>
      <c r="Y99">
        <v>4.3351672597155835</v>
      </c>
      <c r="Z99">
        <v>1.8725583404755546</v>
      </c>
      <c r="AA99">
        <v>1.6899285193517821</v>
      </c>
      <c r="AB99">
        <v>1.5113633380734177</v>
      </c>
      <c r="AC99">
        <v>1.1831197972763565</v>
      </c>
      <c r="AD99">
        <v>3.3505515769482463</v>
      </c>
      <c r="AE99">
        <v>2.2323717437135455</v>
      </c>
    </row>
    <row r="100" spans="2:31">
      <c r="B100">
        <v>1.9600763806284693</v>
      </c>
      <c r="C100">
        <v>1.8738778069112669</v>
      </c>
      <c r="D100">
        <v>1.6650408225532023</v>
      </c>
      <c r="E100">
        <v>1.2575445437390114</v>
      </c>
      <c r="F100">
        <v>3.5979930151697066</v>
      </c>
      <c r="G100">
        <v>2.2474741548670574</v>
      </c>
      <c r="H100">
        <v>2.0494219177110864</v>
      </c>
      <c r="I100">
        <v>1.6438848326531312</v>
      </c>
      <c r="J100">
        <v>2.217907711909568</v>
      </c>
      <c r="K100">
        <v>1.7371843798701336</v>
      </c>
      <c r="L100">
        <v>4.2430613493151705</v>
      </c>
      <c r="M100">
        <v>2.6644212247968113</v>
      </c>
      <c r="N100">
        <v>1.6185958336051378</v>
      </c>
      <c r="O100">
        <v>1.4625401702125655</v>
      </c>
      <c r="P100">
        <v>1.4378487378639404</v>
      </c>
      <c r="Q100">
        <v>0.9461484702090539</v>
      </c>
      <c r="R100">
        <v>3.0245602577826731</v>
      </c>
      <c r="S100">
        <v>1.6508765599081467</v>
      </c>
      <c r="T100">
        <v>3.6448857226919467</v>
      </c>
      <c r="U100">
        <v>3.5435028229523682</v>
      </c>
      <c r="V100">
        <v>3.2579019854160123</v>
      </c>
      <c r="W100">
        <v>2.4538212350408415</v>
      </c>
      <c r="X100">
        <v>6.8456947246562336</v>
      </c>
      <c r="Y100">
        <v>4.3435369334333851</v>
      </c>
      <c r="Z100">
        <v>1.7598876802063572</v>
      </c>
      <c r="AA100">
        <v>1.7125942326719228</v>
      </c>
      <c r="AB100">
        <v>1.3855311244698869</v>
      </c>
      <c r="AC100">
        <v>1.0998735933998045</v>
      </c>
      <c r="AD100">
        <v>3.1203418347553975</v>
      </c>
      <c r="AE100">
        <v>2.1531722680746044</v>
      </c>
    </row>
    <row r="101" spans="2:31">
      <c r="B101">
        <v>1.9324403476835958</v>
      </c>
      <c r="C101">
        <v>1.9031658023927001</v>
      </c>
      <c r="D101">
        <v>1.6220464731675195</v>
      </c>
      <c r="E101">
        <v>1.230924163136593</v>
      </c>
      <c r="F101">
        <v>3.5241425505730879</v>
      </c>
      <c r="G101">
        <v>2.2573637784769129</v>
      </c>
      <c r="H101">
        <v>2.4307781700441984</v>
      </c>
      <c r="I101">
        <v>2.2810019559572137</v>
      </c>
      <c r="J101">
        <v>1.9668637564045575</v>
      </c>
      <c r="K101">
        <v>1.4699985447630581</v>
      </c>
      <c r="L101">
        <v>4.3654148594307296</v>
      </c>
      <c r="M101">
        <v>2.5826427959166578</v>
      </c>
      <c r="N101">
        <v>1.4607188947566216</v>
      </c>
      <c r="O101">
        <v>1.3650259896389805</v>
      </c>
      <c r="P101">
        <v>1.2749500003415704</v>
      </c>
      <c r="Q101">
        <v>0.8932599338658016</v>
      </c>
      <c r="R101">
        <v>2.7035514723384306</v>
      </c>
      <c r="S101">
        <v>1.648303206343589</v>
      </c>
      <c r="T101">
        <v>3.6716271283418975</v>
      </c>
      <c r="U101">
        <v>3.6098851285746489</v>
      </c>
      <c r="V101">
        <v>3.1575113038952969</v>
      </c>
      <c r="W101">
        <v>2.3950822201053077</v>
      </c>
      <c r="X101">
        <v>6.7684086274101301</v>
      </c>
      <c r="Y101">
        <v>4.3664962617143068</v>
      </c>
      <c r="Z101">
        <v>2.1072942920979325</v>
      </c>
      <c r="AA101">
        <v>1.9752779511629626</v>
      </c>
      <c r="AB101">
        <v>1.2612438557166548</v>
      </c>
      <c r="AC101">
        <v>0.91415455305399718</v>
      </c>
      <c r="AD101">
        <v>3.3454526981911754</v>
      </c>
      <c r="AE101">
        <v>2.2693936589469352</v>
      </c>
    </row>
    <row r="102" spans="2:31">
      <c r="B102">
        <v>1.8203728873787117</v>
      </c>
      <c r="C102">
        <v>1.7606090352431165</v>
      </c>
      <c r="D102">
        <v>1.7153102667282394</v>
      </c>
      <c r="E102">
        <v>1.2876993529133585</v>
      </c>
      <c r="F102">
        <v>3.5033842755053053</v>
      </c>
      <c r="G102">
        <v>2.0771625944721075</v>
      </c>
      <c r="H102">
        <v>2.2629292491081952</v>
      </c>
      <c r="I102">
        <v>2.6143904214954929</v>
      </c>
      <c r="J102">
        <v>2.3153160456226884</v>
      </c>
      <c r="K102">
        <v>1.8206086798571199</v>
      </c>
      <c r="L102">
        <v>4.5635500586846121</v>
      </c>
      <c r="M102">
        <v>2.8965296249883412</v>
      </c>
      <c r="N102">
        <v>1.5661723176798514</v>
      </c>
      <c r="O102">
        <v>1.2833355672296367</v>
      </c>
      <c r="P102">
        <v>1.3601831633919734</v>
      </c>
      <c r="Q102">
        <v>0.83753296553427359</v>
      </c>
      <c r="R102">
        <v>2.889952852849468</v>
      </c>
      <c r="S102">
        <v>1.5098219491546812</v>
      </c>
      <c r="T102">
        <v>3.4145046672192931</v>
      </c>
      <c r="U102">
        <v>3.3458558533958436</v>
      </c>
      <c r="V102">
        <v>3.4113612757555787</v>
      </c>
      <c r="W102">
        <v>2.5784302770171119</v>
      </c>
      <c r="X102">
        <v>6.7580079486131748</v>
      </c>
      <c r="Y102">
        <v>4.2513424385619443</v>
      </c>
      <c r="Z102">
        <v>1.7546220342893133</v>
      </c>
      <c r="AA102">
        <v>1.7888574174016219</v>
      </c>
      <c r="AB102">
        <v>1.5124365495836829</v>
      </c>
      <c r="AC102">
        <v>1.2072343807430903</v>
      </c>
      <c r="AD102">
        <v>3.2444154508938157</v>
      </c>
      <c r="AE102">
        <v>2.0587430187204196</v>
      </c>
    </row>
    <row r="103" spans="2:31">
      <c r="B103">
        <v>1.9617119532659786</v>
      </c>
      <c r="C103">
        <v>1.97946380223301</v>
      </c>
      <c r="D103">
        <v>1.686483911099941</v>
      </c>
      <c r="E103">
        <v>1.2938490347285807</v>
      </c>
      <c r="F103">
        <v>3.6194876688200033</v>
      </c>
      <c r="G103">
        <v>2.2704657737020155</v>
      </c>
      <c r="H103">
        <v>2.1605057529836325</v>
      </c>
      <c r="I103">
        <v>2.3228272117513313</v>
      </c>
      <c r="J103">
        <v>2.2491870171200472</v>
      </c>
      <c r="K103">
        <v>1.8910344377094384</v>
      </c>
      <c r="L103">
        <v>4.3877466160198244</v>
      </c>
      <c r="M103">
        <v>2.8412124446059512</v>
      </c>
      <c r="N103">
        <v>1.7469474572571528</v>
      </c>
      <c r="O103">
        <v>1.7524156574044196</v>
      </c>
      <c r="P103">
        <v>1.3189724288259077</v>
      </c>
      <c r="Q103">
        <v>0.95676276129292637</v>
      </c>
      <c r="R103">
        <v>3.0340196131293085</v>
      </c>
      <c r="S103">
        <v>1.9119997341152508</v>
      </c>
      <c r="T103">
        <v>3.5846018708582452</v>
      </c>
      <c r="U103">
        <v>3.6083727409654123</v>
      </c>
      <c r="V103">
        <v>3.3133029003878094</v>
      </c>
      <c r="W103">
        <v>2.5393125021688339</v>
      </c>
      <c r="X103">
        <v>6.8424004298497332</v>
      </c>
      <c r="Y103">
        <v>4.3493362143700569</v>
      </c>
      <c r="Z103">
        <v>2.0206967503771796</v>
      </c>
      <c r="AA103">
        <v>1.9564416420498667</v>
      </c>
      <c r="AB103">
        <v>1.396116727982128</v>
      </c>
      <c r="AC103">
        <v>1.0270465473994626</v>
      </c>
      <c r="AD103">
        <v>3.3891156482577283</v>
      </c>
      <c r="AE103">
        <v>2.3353966395334056</v>
      </c>
    </row>
    <row r="104" spans="2:31">
      <c r="B104">
        <v>1.8712466780545016</v>
      </c>
      <c r="C104">
        <v>1.7013602686095051</v>
      </c>
      <c r="D104">
        <v>1.6322486381402195</v>
      </c>
      <c r="E104">
        <v>1.2359389023922462</v>
      </c>
      <c r="F104">
        <v>3.4747940720932848</v>
      </c>
      <c r="G104">
        <v>2.1266425230374377</v>
      </c>
      <c r="H104">
        <v>2.2824257483534649</v>
      </c>
      <c r="I104">
        <v>2.1971100150311695</v>
      </c>
      <c r="J104">
        <v>2.1820071643480978</v>
      </c>
      <c r="K104">
        <v>1.7874374276894032</v>
      </c>
      <c r="L104">
        <v>4.4392168266272511</v>
      </c>
      <c r="M104">
        <v>2.7594038934731215</v>
      </c>
      <c r="N104">
        <v>1.5713696372842734</v>
      </c>
      <c r="O104">
        <v>1.3511929257149977</v>
      </c>
      <c r="P104">
        <v>1.4269444570850096</v>
      </c>
      <c r="Q104">
        <v>0.96173488764330983</v>
      </c>
      <c r="R104">
        <v>2.9657657415588665</v>
      </c>
      <c r="S104">
        <v>1.7176410796952761</v>
      </c>
      <c r="T104">
        <v>3.508457516496799</v>
      </c>
      <c r="U104">
        <v>3.2824415949204537</v>
      </c>
      <c r="V104">
        <v>2.9479975335400082</v>
      </c>
      <c r="W104">
        <v>2.1880653725490049</v>
      </c>
      <c r="X104">
        <v>6.3986510296905728</v>
      </c>
      <c r="Y104">
        <v>4.0445384710676597</v>
      </c>
      <c r="Z104">
        <v>2.0314581664891898</v>
      </c>
      <c r="AA104">
        <v>1.9728064673842747</v>
      </c>
      <c r="AB104">
        <v>1.3555388205982835</v>
      </c>
      <c r="AC104">
        <v>0.98911137559025963</v>
      </c>
      <c r="AD104">
        <v>3.3550044913279202</v>
      </c>
      <c r="AE104">
        <v>2.2195016453579508</v>
      </c>
    </row>
    <row r="106" spans="2:31">
      <c r="B106">
        <f>STDEV(B5:B104)</f>
        <v>4.7942138336575277E-2</v>
      </c>
      <c r="C106">
        <f t="shared" ref="C106:AE106" si="0">STDEV(C5:C104)</f>
        <v>5.7133906599112633E-2</v>
      </c>
      <c r="D106">
        <f t="shared" si="0"/>
        <v>4.4076271155018547E-2</v>
      </c>
      <c r="E106">
        <f t="shared" si="0"/>
        <v>4.2111483639981476E-2</v>
      </c>
      <c r="F106">
        <f t="shared" si="0"/>
        <v>4.6380043985084253E-2</v>
      </c>
      <c r="G106">
        <f t="shared" si="0"/>
        <v>4.4656915284442288E-2</v>
      </c>
      <c r="H106">
        <f t="shared" si="0"/>
        <v>0.17132547481424815</v>
      </c>
      <c r="I106">
        <f t="shared" si="0"/>
        <v>0.18548730741508596</v>
      </c>
      <c r="J106">
        <f t="shared" si="0"/>
        <v>0.14091186214777257</v>
      </c>
      <c r="K106">
        <f t="shared" si="0"/>
        <v>0.13714761341833609</v>
      </c>
      <c r="L106">
        <f t="shared" si="0"/>
        <v>0.13583040435688704</v>
      </c>
      <c r="M106">
        <f t="shared" si="0"/>
        <v>0.15768318471942952</v>
      </c>
      <c r="N106">
        <f t="shared" si="0"/>
        <v>9.4430534527382287E-2</v>
      </c>
      <c r="O106">
        <f t="shared" si="0"/>
        <v>0.12382253633420641</v>
      </c>
      <c r="P106">
        <f t="shared" si="0"/>
        <v>9.1859892765668624E-2</v>
      </c>
      <c r="Q106">
        <f t="shared" si="0"/>
        <v>8.349604326602468E-2</v>
      </c>
      <c r="R106">
        <f t="shared" si="0"/>
        <v>0.10221560593866653</v>
      </c>
      <c r="S106">
        <f t="shared" si="0"/>
        <v>9.0676222745541143E-2</v>
      </c>
      <c r="T106">
        <f t="shared" si="0"/>
        <v>0.17352244227196278</v>
      </c>
      <c r="U106">
        <f t="shared" si="0"/>
        <v>0.18608422381934367</v>
      </c>
      <c r="V106">
        <f t="shared" si="0"/>
        <v>0.16612750496152434</v>
      </c>
      <c r="W106">
        <f t="shared" si="0"/>
        <v>0.15207387863807612</v>
      </c>
      <c r="X106">
        <f t="shared" si="0"/>
        <v>0.16568485951193729</v>
      </c>
      <c r="Y106">
        <f t="shared" si="0"/>
        <v>0.16185690987130927</v>
      </c>
      <c r="Z106">
        <f t="shared" si="0"/>
        <v>0.11190023876033454</v>
      </c>
      <c r="AA106">
        <f t="shared" si="0"/>
        <v>9.4079756095708997E-2</v>
      </c>
      <c r="AB106">
        <f t="shared" si="0"/>
        <v>9.0049019827041166E-2</v>
      </c>
      <c r="AC106">
        <f t="shared" si="0"/>
        <v>9.5564059767718479E-2</v>
      </c>
      <c r="AD106">
        <f t="shared" si="0"/>
        <v>9.2232691915583115E-2</v>
      </c>
      <c r="AE106">
        <f t="shared" si="0"/>
        <v>7.8113210878423059E-2</v>
      </c>
    </row>
  </sheetData>
  <mergeCells count="20">
    <mergeCell ref="B1:G1"/>
    <mergeCell ref="H1:M1"/>
    <mergeCell ref="N1: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1:Y1"/>
    <mergeCell ref="Z1:AE1"/>
    <mergeCell ref="V2:W2"/>
    <mergeCell ref="T2:U2"/>
    <mergeCell ref="X2:Y2"/>
    <mergeCell ref="Z2:AA2"/>
    <mergeCell ref="AB2:AC2"/>
    <mergeCell ref="AD2:A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B2" sqref="B2:D51"/>
    </sheetView>
  </sheetViews>
  <sheetFormatPr defaultRowHeight="15.75"/>
  <sheetData>
    <row r="1" spans="2:4">
      <c r="B1" s="5" t="s">
        <v>166</v>
      </c>
      <c r="C1" s="5" t="s">
        <v>171</v>
      </c>
      <c r="D1" s="5" t="s">
        <v>168</v>
      </c>
    </row>
    <row r="2" spans="2:4">
      <c r="B2">
        <v>0</v>
      </c>
      <c r="C2">
        <v>0.3908148148148799</v>
      </c>
      <c r="D2">
        <v>0</v>
      </c>
    </row>
    <row r="3" spans="2:4">
      <c r="B3">
        <v>0.3</v>
      </c>
      <c r="C3">
        <v>0.40985185185192752</v>
      </c>
      <c r="D3">
        <v>0.45033333333343151</v>
      </c>
    </row>
    <row r="4" spans="2:4">
      <c r="B4">
        <v>0.6</v>
      </c>
      <c r="C4">
        <v>0.37274074074079577</v>
      </c>
      <c r="D4">
        <v>0.22285185185184392</v>
      </c>
    </row>
    <row r="5" spans="2:4">
      <c r="B5">
        <v>0.9</v>
      </c>
      <c r="C5">
        <v>0.35414814814819284</v>
      </c>
      <c r="D5">
        <v>0.28944444444445316</v>
      </c>
    </row>
    <row r="6" spans="2:4">
      <c r="B6">
        <v>1.2</v>
      </c>
      <c r="C6">
        <v>0.31540740740743056</v>
      </c>
      <c r="D6">
        <v>0.25511111111110074</v>
      </c>
    </row>
    <row r="7" spans="2:4">
      <c r="B7">
        <v>1.5</v>
      </c>
      <c r="C7">
        <v>0.27488888888888952</v>
      </c>
      <c r="D7">
        <v>0.37155555555560993</v>
      </c>
    </row>
    <row r="8" spans="2:4">
      <c r="B8">
        <v>1.8</v>
      </c>
      <c r="C8">
        <v>0.22903703703702791</v>
      </c>
      <c r="D8">
        <v>0.46270370370380876</v>
      </c>
    </row>
    <row r="9" spans="2:4">
      <c r="B9">
        <v>2.1</v>
      </c>
      <c r="C9">
        <v>0.19192592592592397</v>
      </c>
      <c r="D9">
        <v>0.39151851851858399</v>
      </c>
    </row>
    <row r="10" spans="2:4">
      <c r="B10">
        <v>2.4</v>
      </c>
      <c r="C10">
        <v>0.15362962962963508</v>
      </c>
      <c r="D10">
        <v>0.27348148148148133</v>
      </c>
    </row>
    <row r="11" spans="2:4">
      <c r="B11">
        <v>2.7</v>
      </c>
      <c r="C11">
        <v>0.11785185185186155</v>
      </c>
      <c r="D11">
        <v>0.20799999999999494</v>
      </c>
    </row>
    <row r="12" spans="2:4">
      <c r="B12">
        <v>3</v>
      </c>
      <c r="C12">
        <v>9.1555555555560483E-2</v>
      </c>
      <c r="D12">
        <v>0.15929629629630065</v>
      </c>
    </row>
    <row r="13" spans="2:4">
      <c r="B13">
        <v>3.3</v>
      </c>
      <c r="C13">
        <v>7.6444444444446633E-2</v>
      </c>
      <c r="D13">
        <v>8.2777777777781114E-2</v>
      </c>
    </row>
    <row r="14" spans="2:4">
      <c r="B14">
        <v>3.6</v>
      </c>
      <c r="C14">
        <v>5.8592592592592273E-2</v>
      </c>
      <c r="D14">
        <v>6.222222222222188E-2</v>
      </c>
    </row>
    <row r="15" spans="2:4">
      <c r="B15">
        <v>3.9</v>
      </c>
      <c r="C15">
        <v>4.525925925925902E-2</v>
      </c>
      <c r="D15">
        <v>3.8703703703703504E-2</v>
      </c>
    </row>
    <row r="16" spans="2:4">
      <c r="B16">
        <v>4.2</v>
      </c>
      <c r="C16">
        <v>3.5629629629629449E-2</v>
      </c>
      <c r="D16">
        <v>2.7407407407407276E-2</v>
      </c>
    </row>
    <row r="17" spans="2:4">
      <c r="B17">
        <v>4.5</v>
      </c>
      <c r="C17">
        <v>2.6296296296296172E-2</v>
      </c>
      <c r="D17">
        <v>1.2888888888888846E-2</v>
      </c>
    </row>
    <row r="18" spans="2:4">
      <c r="B18">
        <v>4.8</v>
      </c>
      <c r="C18">
        <v>2.34074074074073E-2</v>
      </c>
      <c r="D18">
        <v>1.1666666666666631E-2</v>
      </c>
    </row>
    <row r="19" spans="2:4">
      <c r="B19">
        <v>5.0999999999999996</v>
      </c>
      <c r="C19">
        <v>1.9703703703703619E-2</v>
      </c>
      <c r="D19">
        <v>3.8888888888888996E-3</v>
      </c>
    </row>
    <row r="20" spans="2:4">
      <c r="B20">
        <v>5.4</v>
      </c>
      <c r="C20">
        <v>1.7851851851851779E-2</v>
      </c>
      <c r="D20">
        <v>2.2222222222222235E-3</v>
      </c>
    </row>
    <row r="21" spans="2:4">
      <c r="B21">
        <v>5.7</v>
      </c>
      <c r="C21">
        <v>1.5481481481481423E-2</v>
      </c>
      <c r="D21">
        <v>1.9259259259259258E-3</v>
      </c>
    </row>
    <row r="22" spans="2:4">
      <c r="B22">
        <v>6</v>
      </c>
      <c r="C22">
        <v>1.3111111111111066E-2</v>
      </c>
      <c r="D22">
        <v>1.6296296296296295E-3</v>
      </c>
    </row>
    <row r="23" spans="2:4">
      <c r="B23">
        <v>6.3</v>
      </c>
      <c r="C23">
        <v>1.1925925925925888E-2</v>
      </c>
      <c r="D23">
        <v>7.0370370370370367E-4</v>
      </c>
    </row>
    <row r="24" spans="2:4">
      <c r="B24">
        <v>6.6</v>
      </c>
      <c r="C24">
        <v>1.0888888888888858E-2</v>
      </c>
      <c r="D24">
        <v>6.2962962962962961E-4</v>
      </c>
    </row>
    <row r="25" spans="2:4">
      <c r="B25">
        <v>6.9</v>
      </c>
      <c r="C25">
        <v>9.0370370370370171E-3</v>
      </c>
      <c r="D25">
        <v>5.5555555555555556E-4</v>
      </c>
    </row>
    <row r="26" spans="2:4">
      <c r="B26">
        <v>7.2</v>
      </c>
      <c r="C26">
        <v>7.7777777777777654E-3</v>
      </c>
      <c r="D26">
        <v>4.8148148148148144E-4</v>
      </c>
    </row>
    <row r="27" spans="2:4">
      <c r="B27">
        <v>7.5</v>
      </c>
      <c r="C27">
        <v>7.4814814814814709E-3</v>
      </c>
      <c r="D27">
        <v>4.0740740740740738E-4</v>
      </c>
    </row>
    <row r="28" spans="2:4">
      <c r="B28">
        <v>7.8</v>
      </c>
      <c r="C28">
        <v>4.4444444444444522E-3</v>
      </c>
      <c r="D28">
        <v>3.3333333333333332E-4</v>
      </c>
    </row>
    <row r="29" spans="2:4">
      <c r="B29">
        <v>8.1</v>
      </c>
      <c r="C29">
        <v>4.8148148148148204E-3</v>
      </c>
      <c r="D29">
        <v>2.5925925925925926E-4</v>
      </c>
    </row>
    <row r="30" spans="2:4">
      <c r="B30">
        <v>8.4</v>
      </c>
      <c r="C30">
        <v>2.740740740740745E-3</v>
      </c>
      <c r="D30">
        <v>1.8518518518518518E-4</v>
      </c>
    </row>
    <row r="31" spans="2:4">
      <c r="B31">
        <v>8.6999999999999993</v>
      </c>
      <c r="C31">
        <v>2.0740740740740745E-3</v>
      </c>
      <c r="D31">
        <v>0</v>
      </c>
    </row>
    <row r="32" spans="2:4">
      <c r="B32">
        <v>9</v>
      </c>
      <c r="C32">
        <v>2.8148148148148195E-3</v>
      </c>
      <c r="D32">
        <v>0</v>
      </c>
    </row>
    <row r="33" spans="2:4">
      <c r="B33">
        <v>9.3000000000000007</v>
      </c>
      <c r="C33">
        <v>6.6666666666666664E-4</v>
      </c>
      <c r="D33">
        <v>1.1111111111111112E-4</v>
      </c>
    </row>
    <row r="34" spans="2:4">
      <c r="B34" s="73">
        <v>9.6</v>
      </c>
      <c r="C34">
        <v>2E-3</v>
      </c>
      <c r="D34">
        <v>0</v>
      </c>
    </row>
    <row r="35" spans="2:4">
      <c r="B35">
        <v>9.9</v>
      </c>
      <c r="C35">
        <v>0</v>
      </c>
      <c r="D35">
        <v>0</v>
      </c>
    </row>
    <row r="36" spans="2:4">
      <c r="B36">
        <v>10.199999999999999</v>
      </c>
      <c r="C36">
        <v>0</v>
      </c>
      <c r="D36">
        <v>3.7037037037037037E-5</v>
      </c>
    </row>
    <row r="37" spans="2:4">
      <c r="B37">
        <v>10.5</v>
      </c>
      <c r="C37">
        <v>0</v>
      </c>
      <c r="D37">
        <v>0</v>
      </c>
    </row>
    <row r="38" spans="2:4">
      <c r="B38">
        <v>10.8</v>
      </c>
      <c r="C38">
        <v>0</v>
      </c>
      <c r="D38">
        <v>0</v>
      </c>
    </row>
    <row r="39" spans="2:4">
      <c r="B39">
        <v>11.1</v>
      </c>
      <c r="C39">
        <v>0</v>
      </c>
      <c r="D39">
        <v>0</v>
      </c>
    </row>
    <row r="40" spans="2:4">
      <c r="B40">
        <v>11.4</v>
      </c>
      <c r="C40">
        <v>0</v>
      </c>
      <c r="D40">
        <v>0</v>
      </c>
    </row>
    <row r="41" spans="2:4">
      <c r="B41">
        <v>11.7</v>
      </c>
      <c r="C41">
        <v>0</v>
      </c>
      <c r="D41">
        <v>0</v>
      </c>
    </row>
    <row r="42" spans="2:4">
      <c r="B42">
        <v>12</v>
      </c>
      <c r="C42">
        <v>0</v>
      </c>
      <c r="D42">
        <v>0</v>
      </c>
    </row>
    <row r="43" spans="2:4">
      <c r="B43">
        <v>12.3</v>
      </c>
      <c r="C43">
        <v>0</v>
      </c>
      <c r="D43">
        <v>0</v>
      </c>
    </row>
    <row r="44" spans="2:4">
      <c r="B44">
        <v>12.6</v>
      </c>
      <c r="C44">
        <v>0</v>
      </c>
      <c r="D44">
        <v>0</v>
      </c>
    </row>
    <row r="45" spans="2:4">
      <c r="B45">
        <v>12.9</v>
      </c>
      <c r="C45">
        <v>0</v>
      </c>
      <c r="D45">
        <v>0</v>
      </c>
    </row>
    <row r="46" spans="2:4">
      <c r="B46">
        <v>13.2</v>
      </c>
      <c r="C46">
        <v>0</v>
      </c>
      <c r="D46">
        <v>0</v>
      </c>
    </row>
    <row r="47" spans="2:4">
      <c r="B47">
        <v>13.5</v>
      </c>
      <c r="C47">
        <v>0</v>
      </c>
      <c r="D47">
        <v>0</v>
      </c>
    </row>
    <row r="48" spans="2:4">
      <c r="B48">
        <v>13.8</v>
      </c>
      <c r="C48">
        <v>0</v>
      </c>
      <c r="D48">
        <v>0</v>
      </c>
    </row>
    <row r="49" spans="2:4">
      <c r="B49">
        <v>14.1</v>
      </c>
      <c r="C49">
        <v>0</v>
      </c>
      <c r="D49">
        <v>0</v>
      </c>
    </row>
    <row r="50" spans="2:4">
      <c r="B50">
        <v>14.4</v>
      </c>
      <c r="C50">
        <v>0</v>
      </c>
      <c r="D50">
        <v>0</v>
      </c>
    </row>
    <row r="51" spans="2:4">
      <c r="B51">
        <v>14.7</v>
      </c>
      <c r="C51">
        <v>0</v>
      </c>
      <c r="D51">
        <v>0</v>
      </c>
    </row>
    <row r="52" spans="2:4">
      <c r="B5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E3" sqref="E3:E30"/>
    </sheetView>
  </sheetViews>
  <sheetFormatPr defaultRowHeight="15.75"/>
  <cols>
    <col min="1" max="1" width="23.75" customWidth="1"/>
    <col min="2" max="2" width="23.375" customWidth="1"/>
  </cols>
  <sheetData>
    <row r="1" spans="1:5">
      <c r="A1" s="166"/>
      <c r="B1" s="167" t="s">
        <v>287</v>
      </c>
      <c r="C1" s="166"/>
      <c r="D1" s="166"/>
      <c r="E1" s="166"/>
    </row>
    <row r="2" spans="1:5">
      <c r="A2" s="166"/>
      <c r="B2" s="126" t="s">
        <v>24</v>
      </c>
      <c r="C2" s="128" t="s">
        <v>196</v>
      </c>
      <c r="D2" s="128" t="s">
        <v>288</v>
      </c>
      <c r="E2" s="166"/>
    </row>
    <row r="3" spans="1:5">
      <c r="A3" s="168" t="s">
        <v>289</v>
      </c>
      <c r="B3" s="168" t="s">
        <v>289</v>
      </c>
      <c r="C3" s="169">
        <f>'Better shopping'!D19</f>
        <v>980.89347638335539</v>
      </c>
      <c r="D3" s="114">
        <f>IF(C3&lt;1000,0,"0,000")</f>
        <v>0</v>
      </c>
      <c r="E3" s="126" t="str">
        <f>"\newcommand{\"&amp;B3&amp;"}{"&amp;TEXT(C3,D3)&amp;" }"</f>
        <v>\newcommand{\MedianGain}{981 }</v>
      </c>
    </row>
    <row r="4" spans="1:5">
      <c r="A4" t="s">
        <v>290</v>
      </c>
      <c r="B4" t="s">
        <v>318</v>
      </c>
      <c r="C4" s="22">
        <f>'Better shopping'!D21</f>
        <v>1392.8436424624917</v>
      </c>
      <c r="D4" s="114" t="str">
        <f t="shared" ref="D4:D30" si="0">IF(C4&lt;1000,0,"0,000")</f>
        <v>0,000</v>
      </c>
      <c r="E4" s="126" t="str">
        <f t="shared" ref="E4:E30" si="1">"\newcommand{\"&amp;B4&amp;"}{"&amp;TEXT(C4,D4)&amp;" }"</f>
        <v>\newcommand{\MedianGainA}{1,393 }</v>
      </c>
    </row>
    <row r="5" spans="1:5">
      <c r="A5" t="s">
        <v>291</v>
      </c>
      <c r="B5" t="s">
        <v>319</v>
      </c>
      <c r="C5" s="22">
        <f>'Better shopping'!G19</f>
        <v>1866.2746693972626</v>
      </c>
      <c r="D5" s="114" t="str">
        <f t="shared" si="0"/>
        <v>0,000</v>
      </c>
      <c r="E5" s="126" t="str">
        <f t="shared" si="1"/>
        <v>\newcommand{\MedianGainB}{1,866 }</v>
      </c>
    </row>
    <row r="6" spans="1:5">
      <c r="A6" t="s">
        <v>292</v>
      </c>
      <c r="B6" t="s">
        <v>320</v>
      </c>
      <c r="C6" s="22">
        <f>'Better shopping'!G21</f>
        <v>2663.9498148906882</v>
      </c>
      <c r="D6" s="114" t="str">
        <f t="shared" si="0"/>
        <v>0,000</v>
      </c>
      <c r="E6" s="126" t="str">
        <f t="shared" si="1"/>
        <v>\newcommand{\MedianGainC}{2,664 }</v>
      </c>
    </row>
    <row r="7" spans="1:5">
      <c r="A7" t="s">
        <v>293</v>
      </c>
      <c r="B7" t="s">
        <v>293</v>
      </c>
      <c r="C7">
        <f>sample!L25</f>
        <v>1525</v>
      </c>
      <c r="D7" s="114" t="str">
        <f t="shared" si="0"/>
        <v>0,000</v>
      </c>
      <c r="E7" s="126" t="str">
        <f t="shared" si="1"/>
        <v>\newcommand{\SampleSize}{1,525 }</v>
      </c>
    </row>
    <row r="8" spans="1:5">
      <c r="A8" t="s">
        <v>294</v>
      </c>
      <c r="B8" t="s">
        <v>294</v>
      </c>
      <c r="C8" s="170">
        <f>sample!L18</f>
        <v>4110.56501766785</v>
      </c>
      <c r="D8" s="114" t="str">
        <f t="shared" si="0"/>
        <v>0,000</v>
      </c>
      <c r="E8" s="126" t="str">
        <f t="shared" si="1"/>
        <v>\newcommand{\AverageCharge}{4,111 }</v>
      </c>
    </row>
    <row r="9" spans="1:5">
      <c r="A9" t="s">
        <v>295</v>
      </c>
      <c r="B9" t="s">
        <v>295</v>
      </c>
      <c r="C9" s="22">
        <f>sample!L21</f>
        <v>659.02468536681113</v>
      </c>
      <c r="D9" s="114">
        <f t="shared" si="0"/>
        <v>0</v>
      </c>
      <c r="E9" s="126" t="str">
        <f t="shared" si="1"/>
        <v>\newcommand{\AverageScore}{659 }</v>
      </c>
    </row>
    <row r="10" spans="1:5">
      <c r="A10" t="s">
        <v>22</v>
      </c>
      <c r="B10" t="s">
        <v>22</v>
      </c>
      <c r="C10" s="22">
        <f>sample!L22</f>
        <v>10.883392226148409</v>
      </c>
      <c r="D10" s="114">
        <f t="shared" si="0"/>
        <v>0</v>
      </c>
      <c r="E10" s="126" t="str">
        <f t="shared" si="1"/>
        <v>\newcommand{\AfAm}{11 }</v>
      </c>
    </row>
    <row r="11" spans="1:5">
      <c r="A11" t="s">
        <v>9</v>
      </c>
      <c r="B11" t="s">
        <v>9</v>
      </c>
      <c r="C11" s="22">
        <f>sample!L23</f>
        <v>13.992932862190813</v>
      </c>
      <c r="D11" s="114">
        <f t="shared" si="0"/>
        <v>0</v>
      </c>
      <c r="E11" s="126" t="str">
        <f t="shared" si="1"/>
        <v>\newcommand{\Latino}{14 }</v>
      </c>
    </row>
    <row r="12" spans="1:5">
      <c r="A12" t="s">
        <v>296</v>
      </c>
      <c r="B12" t="s">
        <v>296</v>
      </c>
      <c r="C12" s="22">
        <f>sample!L24</f>
        <v>21.08197879858654</v>
      </c>
      <c r="D12" s="114">
        <f t="shared" si="0"/>
        <v>0</v>
      </c>
      <c r="E12" s="126" t="str">
        <f t="shared" si="1"/>
        <v>\newcommand{\BA}{21 }</v>
      </c>
    </row>
    <row r="13" spans="1:5">
      <c r="A13" t="s">
        <v>297</v>
      </c>
      <c r="B13" t="s">
        <v>297</v>
      </c>
      <c r="C13" s="53">
        <f>1000*median!N21</f>
        <v>2841.6960000000004</v>
      </c>
      <c r="D13" s="114" t="str">
        <f t="shared" si="0"/>
        <v>0,000</v>
      </c>
      <c r="E13" s="126" t="str">
        <f t="shared" si="1"/>
        <v>\newcommand{\MedianHigh}{2,842 }</v>
      </c>
    </row>
    <row r="14" spans="1:5">
      <c r="A14" t="s">
        <v>298</v>
      </c>
      <c r="B14" t="s">
        <v>298</v>
      </c>
      <c r="C14" s="53">
        <f>median!N23*1000</f>
        <v>938.80899999999997</v>
      </c>
      <c r="D14" s="114">
        <f t="shared" si="0"/>
        <v>0</v>
      </c>
      <c r="E14" s="126" t="str">
        <f t="shared" si="1"/>
        <v>\newcommand{\MedianAfAm}{939 }</v>
      </c>
    </row>
    <row r="15" spans="1:5">
      <c r="A15" t="s">
        <v>299</v>
      </c>
      <c r="B15" t="s">
        <v>299</v>
      </c>
      <c r="C15" s="53">
        <f>median!N25*1000</f>
        <v>912.23699999999997</v>
      </c>
      <c r="D15" s="114">
        <f t="shared" si="0"/>
        <v>0</v>
      </c>
      <c r="E15" s="126" t="str">
        <f t="shared" si="1"/>
        <v>\newcommand{\MedianLatino}{912 }</v>
      </c>
    </row>
    <row r="16" spans="1:5">
      <c r="A16" t="s">
        <v>302</v>
      </c>
      <c r="B16" t="s">
        <v>302</v>
      </c>
      <c r="C16" s="58">
        <f>100*median!N33</f>
        <v>11.950821270429051</v>
      </c>
      <c r="D16" s="114">
        <f t="shared" si="0"/>
        <v>0</v>
      </c>
      <c r="E16" s="126" t="str">
        <f t="shared" si="1"/>
        <v>\newcommand{\BAsd}{12 }</v>
      </c>
    </row>
    <row r="17" spans="1:5">
      <c r="A17" t="s">
        <v>303</v>
      </c>
      <c r="B17" t="s">
        <v>303</v>
      </c>
      <c r="C17" s="53">
        <f>-median!N34</f>
        <v>300.39954820809851</v>
      </c>
      <c r="D17" s="114">
        <f t="shared" si="0"/>
        <v>0</v>
      </c>
      <c r="E17" s="126" t="str">
        <f t="shared" si="1"/>
        <v>\newcommand{\MedianBA}{300 }</v>
      </c>
    </row>
    <row r="18" spans="1:5">
      <c r="A18" t="s">
        <v>304</v>
      </c>
      <c r="B18" t="s">
        <v>304</v>
      </c>
      <c r="C18" s="53">
        <f>-median!N29*1000</f>
        <v>54.53</v>
      </c>
      <c r="D18" s="114">
        <f t="shared" si="0"/>
        <v>0</v>
      </c>
      <c r="E18" s="126" t="str">
        <f t="shared" si="1"/>
        <v>\newcommand{\MedianScore}{55 }</v>
      </c>
    </row>
    <row r="19" spans="1:5">
      <c r="A19" t="s">
        <v>305</v>
      </c>
      <c r="B19" t="s">
        <v>305</v>
      </c>
      <c r="C19" s="22">
        <f>cases!C32</f>
        <v>2184.9415482167615</v>
      </c>
      <c r="D19" s="114" t="str">
        <f t="shared" si="0"/>
        <v>0,000</v>
      </c>
      <c r="E19" s="126" t="str">
        <f t="shared" si="1"/>
        <v>\newcommand{\MedianTotal}{2,185 }</v>
      </c>
    </row>
    <row r="20" spans="1:5">
      <c r="A20" t="s">
        <v>306</v>
      </c>
      <c r="B20" t="s">
        <v>306</v>
      </c>
      <c r="C20" s="22">
        <f>'Better shopping'!H19</f>
        <v>835.65550174313682</v>
      </c>
      <c r="D20" s="114">
        <f t="shared" si="0"/>
        <v>0</v>
      </c>
      <c r="E20" s="126" t="str">
        <f t="shared" si="1"/>
        <v>\newcommand{\WhiteGain}{836 }</v>
      </c>
    </row>
    <row r="21" spans="1:5">
      <c r="A21" t="s">
        <v>307</v>
      </c>
      <c r="B21" t="s">
        <v>307</v>
      </c>
      <c r="C21" s="22">
        <f>'Better shopping'!G19</f>
        <v>1866.2746693972626</v>
      </c>
      <c r="D21" s="114" t="str">
        <f t="shared" si="0"/>
        <v>0,000</v>
      </c>
      <c r="E21" s="126" t="str">
        <f t="shared" si="1"/>
        <v>\newcommand{\HighPGain}{1,866 }</v>
      </c>
    </row>
    <row r="22" spans="1:5">
      <c r="A22" t="s">
        <v>308</v>
      </c>
      <c r="B22" t="s">
        <v>321</v>
      </c>
      <c r="C22" s="22">
        <f>'Better shopping'!H21</f>
        <v>1196.9442840060688</v>
      </c>
      <c r="D22" s="114" t="str">
        <f t="shared" si="0"/>
        <v>0,000</v>
      </c>
      <c r="E22" s="126" t="str">
        <f t="shared" si="1"/>
        <v>\newcommand{\WhiteGainA}{1,197 }</v>
      </c>
    </row>
    <row r="23" spans="1:5">
      <c r="A23" t="s">
        <v>309</v>
      </c>
      <c r="B23" t="s">
        <v>322</v>
      </c>
      <c r="C23" s="22">
        <f>'Better shopping'!G21</f>
        <v>2663.9498148906882</v>
      </c>
      <c r="D23" s="114" t="str">
        <f t="shared" si="0"/>
        <v>0,000</v>
      </c>
      <c r="E23" s="126" t="str">
        <f t="shared" si="1"/>
        <v>\newcommand{\HighPGainA}{2,664 }</v>
      </c>
    </row>
    <row r="24" spans="1:5">
      <c r="A24" t="s">
        <v>310</v>
      </c>
      <c r="B24" t="s">
        <v>324</v>
      </c>
      <c r="C24" s="22">
        <f>divest2!D14</f>
        <v>1365.6679300015624</v>
      </c>
      <c r="D24" s="114" t="str">
        <f t="shared" si="0"/>
        <v>0,000</v>
      </c>
      <c r="E24" s="126" t="str">
        <f t="shared" si="1"/>
        <v>\newcommand{\sA}{1,366 }</v>
      </c>
    </row>
    <row r="25" spans="1:5">
      <c r="A25" t="s">
        <v>311</v>
      </c>
      <c r="B25" t="s">
        <v>323</v>
      </c>
      <c r="C25" s="53">
        <f>divest2!G26</f>
        <v>1443.8456111995542</v>
      </c>
      <c r="D25" s="114" t="str">
        <f t="shared" si="0"/>
        <v>0,000</v>
      </c>
      <c r="E25" s="126" t="str">
        <f t="shared" si="1"/>
        <v>\newcommand{\MedianA}{1,444 }</v>
      </c>
    </row>
    <row r="26" spans="1:5">
      <c r="A26" t="s">
        <v>312</v>
      </c>
      <c r="B26" t="s">
        <v>329</v>
      </c>
      <c r="C26" s="53">
        <f>divest2!G30</f>
        <v>1493.4246330185993</v>
      </c>
      <c r="D26" s="114" t="str">
        <f t="shared" si="0"/>
        <v>0,000</v>
      </c>
      <c r="E26" s="126" t="str">
        <f t="shared" si="1"/>
        <v>\newcommand{\MeanA}{1,493 }</v>
      </c>
    </row>
    <row r="27" spans="1:5">
      <c r="A27" t="s">
        <v>313</v>
      </c>
      <c r="B27" t="s">
        <v>328</v>
      </c>
      <c r="C27" s="22">
        <f>divest2!G16-divest2!M16</f>
        <v>1010.2986946258748</v>
      </c>
      <c r="D27" s="114" t="str">
        <f t="shared" si="0"/>
        <v>0,000</v>
      </c>
      <c r="E27" s="126" t="str">
        <f t="shared" si="1"/>
        <v>\newcommand{\MedianB}{1,010 }</v>
      </c>
    </row>
    <row r="28" spans="1:5">
      <c r="A28" t="s">
        <v>314</v>
      </c>
      <c r="B28" t="s">
        <v>325</v>
      </c>
      <c r="C28" s="22">
        <f>divest2!D18</f>
        <v>3499.5245154801023</v>
      </c>
      <c r="D28" s="114" t="str">
        <f t="shared" si="0"/>
        <v>0,000</v>
      </c>
      <c r="E28" s="126" t="str">
        <f t="shared" si="1"/>
        <v>\newcommand{\sB}{3,500 }</v>
      </c>
    </row>
    <row r="29" spans="1:5">
      <c r="A29" t="s">
        <v>315</v>
      </c>
      <c r="B29" t="s">
        <v>326</v>
      </c>
      <c r="C29" s="22">
        <f>divest2!J18</f>
        <v>8460.4803596836791</v>
      </c>
      <c r="D29" s="114" t="str">
        <f t="shared" si="0"/>
        <v>0,000</v>
      </c>
      <c r="E29" s="126" t="str">
        <f t="shared" si="1"/>
        <v>\newcommand{\sC}{8,460 }</v>
      </c>
    </row>
    <row r="30" spans="1:5">
      <c r="A30" t="s">
        <v>317</v>
      </c>
      <c r="B30" t="s">
        <v>327</v>
      </c>
      <c r="C30" s="53">
        <f>divest2!K24</f>
        <v>1184.5178177768357</v>
      </c>
      <c r="D30" s="114" t="str">
        <f t="shared" si="0"/>
        <v>0,000</v>
      </c>
      <c r="E30" s="126" t="str">
        <f t="shared" si="1"/>
        <v>\newcommand{\Ltau}{1,185 }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27"/>
  <sheetViews>
    <sheetView workbookViewId="0">
      <selection activeCell="C7" sqref="C7"/>
    </sheetView>
  </sheetViews>
  <sheetFormatPr defaultRowHeight="12.75"/>
  <cols>
    <col min="1" max="1" width="12.5" style="76" bestFit="1" customWidth="1"/>
    <col min="2" max="2" width="10.5" style="76" bestFit="1" customWidth="1"/>
    <col min="3" max="8" width="9" style="76"/>
    <col min="9" max="9" width="8.375" style="76" bestFit="1" customWidth="1"/>
    <col min="10" max="16384" width="9" style="76"/>
  </cols>
  <sheetData>
    <row r="2" spans="1:14">
      <c r="M2" s="76" t="s">
        <v>168</v>
      </c>
      <c r="N2" s="76">
        <v>2</v>
      </c>
    </row>
    <row r="3" spans="1:14">
      <c r="A3" s="100" t="s">
        <v>195</v>
      </c>
      <c r="B3" s="99"/>
    </row>
    <row r="4" spans="1:14">
      <c r="A4" s="100" t="s">
        <v>182</v>
      </c>
      <c r="B4" s="99" t="s">
        <v>163</v>
      </c>
      <c r="C4" s="97" t="s">
        <v>194</v>
      </c>
      <c r="D4" s="97" t="s">
        <v>193</v>
      </c>
      <c r="E4" s="97" t="s">
        <v>192</v>
      </c>
      <c r="F4" s="97" t="s">
        <v>191</v>
      </c>
      <c r="G4" s="97"/>
      <c r="H4" s="97" t="s">
        <v>190</v>
      </c>
      <c r="I4" s="97"/>
      <c r="J4" s="97"/>
      <c r="K4" s="98" t="s">
        <v>183</v>
      </c>
      <c r="L4" s="98" t="s">
        <v>49</v>
      </c>
      <c r="M4" s="97" t="s">
        <v>189</v>
      </c>
    </row>
    <row r="5" spans="1:14">
      <c r="A5" s="96">
        <v>7.4999999999999997E-2</v>
      </c>
      <c r="B5" s="95" t="e">
        <v>#DIV/0!</v>
      </c>
      <c r="C5" s="95">
        <v>96.125</v>
      </c>
      <c r="D5" s="95">
        <v>96.125</v>
      </c>
      <c r="E5" s="95">
        <v>1</v>
      </c>
      <c r="K5" s="76">
        <f t="shared" ref="K5:K24" si="0">100*A5</f>
        <v>7.5</v>
      </c>
      <c r="L5" s="90">
        <f t="shared" ref="L5:L24" si="1">C5-100</f>
        <v>-3.875</v>
      </c>
      <c r="M5" s="76">
        <v>0.4</v>
      </c>
      <c r="N5" s="90">
        <f t="shared" ref="N5:N24" si="2">L5-$N$2</f>
        <v>-5.875</v>
      </c>
    </row>
    <row r="6" spans="1:14">
      <c r="A6" s="94">
        <v>7.6249999999999998E-2</v>
      </c>
      <c r="B6" s="93">
        <v>0.35355339059327379</v>
      </c>
      <c r="C6" s="93">
        <v>96.875</v>
      </c>
      <c r="D6" s="93">
        <v>97.125</v>
      </c>
      <c r="E6" s="93">
        <v>2</v>
      </c>
      <c r="F6" s="93">
        <v>0.35355339059327379</v>
      </c>
      <c r="H6" s="77">
        <f t="shared" ref="H6:H24" si="3">0.01*(C6-C5)/(A6-A5)</f>
        <v>5.9999999999999947</v>
      </c>
      <c r="K6" s="76">
        <f t="shared" si="0"/>
        <v>7.625</v>
      </c>
      <c r="L6" s="90">
        <f t="shared" si="1"/>
        <v>-3.125</v>
      </c>
      <c r="M6" s="90">
        <f t="shared" ref="M6:M23" si="4">F6/SQRT(E6-1)</f>
        <v>0.35355339059327379</v>
      </c>
      <c r="N6" s="90">
        <f t="shared" si="2"/>
        <v>-5.125</v>
      </c>
    </row>
    <row r="7" spans="1:14">
      <c r="A7" s="94">
        <v>7.7499999999999999E-2</v>
      </c>
      <c r="B7" s="93">
        <v>0.35355339059327379</v>
      </c>
      <c r="C7" s="93">
        <v>97.375</v>
      </c>
      <c r="D7" s="93">
        <v>97.625</v>
      </c>
      <c r="E7" s="93">
        <v>2</v>
      </c>
      <c r="F7" s="93">
        <v>0.35355339059327379</v>
      </c>
      <c r="H7" s="77">
        <f t="shared" si="3"/>
        <v>3.9999999999999964</v>
      </c>
      <c r="I7" s="90">
        <f t="shared" ref="I7:I22" si="5">0.01*(C9-C5)/(A9-A5)</f>
        <v>4.5206666666666671</v>
      </c>
      <c r="K7" s="76">
        <f t="shared" si="0"/>
        <v>7.75</v>
      </c>
      <c r="L7" s="90">
        <f t="shared" si="1"/>
        <v>-2.625</v>
      </c>
      <c r="M7" s="90">
        <f t="shared" si="4"/>
        <v>0.35355339059327379</v>
      </c>
      <c r="N7" s="90">
        <f t="shared" si="2"/>
        <v>-4.625</v>
      </c>
    </row>
    <row r="8" spans="1:14">
      <c r="A8" s="94">
        <v>7.8750000000000001E-2</v>
      </c>
      <c r="B8" s="93">
        <v>0.35781093704087441</v>
      </c>
      <c r="C8" s="93">
        <v>97.703000000000003</v>
      </c>
      <c r="D8" s="93">
        <v>98.125</v>
      </c>
      <c r="E8" s="93">
        <v>4</v>
      </c>
      <c r="F8" s="93">
        <v>0.35781093704087441</v>
      </c>
      <c r="H8" s="77">
        <f t="shared" si="3"/>
        <v>2.6240000000000214</v>
      </c>
      <c r="I8" s="90">
        <f t="shared" si="5"/>
        <v>4.1874999999999964</v>
      </c>
      <c r="K8" s="76">
        <f t="shared" si="0"/>
        <v>7.875</v>
      </c>
      <c r="L8" s="90">
        <f t="shared" si="1"/>
        <v>-2.296999999999997</v>
      </c>
      <c r="M8" s="90">
        <f t="shared" si="4"/>
        <v>0.2065822408195411</v>
      </c>
      <c r="N8" s="90">
        <f t="shared" si="2"/>
        <v>-4.296999999999997</v>
      </c>
    </row>
    <row r="9" spans="1:14">
      <c r="A9" s="94">
        <v>0.08</v>
      </c>
      <c r="B9" s="93">
        <v>0.56767619878304909</v>
      </c>
      <c r="C9" s="93">
        <v>98.385333333333335</v>
      </c>
      <c r="D9" s="93">
        <v>99.25</v>
      </c>
      <c r="E9" s="93">
        <v>6</v>
      </c>
      <c r="F9" s="93">
        <v>0.56767619878304909</v>
      </c>
      <c r="H9" s="77">
        <f t="shared" si="3"/>
        <v>5.4586666666666543</v>
      </c>
      <c r="I9" s="90">
        <f t="shared" si="5"/>
        <v>4.2123999999999704</v>
      </c>
      <c r="K9" s="76">
        <f t="shared" si="0"/>
        <v>8</v>
      </c>
      <c r="L9" s="90">
        <f t="shared" si="1"/>
        <v>-1.6146666666666647</v>
      </c>
      <c r="M9" s="90">
        <f t="shared" si="4"/>
        <v>0.2538725139375162</v>
      </c>
      <c r="N9" s="90">
        <f t="shared" si="2"/>
        <v>-3.6146666666666647</v>
      </c>
    </row>
    <row r="10" spans="1:14">
      <c r="A10" s="94">
        <v>8.1250000000000003E-2</v>
      </c>
      <c r="B10" s="93">
        <v>0.52077380612206026</v>
      </c>
      <c r="C10" s="93">
        <v>98.96875</v>
      </c>
      <c r="D10" s="93">
        <v>99.875</v>
      </c>
      <c r="E10" s="93">
        <v>8</v>
      </c>
      <c r="F10" s="93">
        <v>0.52077380612206026</v>
      </c>
      <c r="H10" s="77">
        <f t="shared" si="3"/>
        <v>4.667333333333314</v>
      </c>
      <c r="I10" s="90">
        <f t="shared" si="5"/>
        <v>4.5710909090909091</v>
      </c>
      <c r="K10" s="76">
        <f t="shared" si="0"/>
        <v>8.125</v>
      </c>
      <c r="L10" s="90">
        <f t="shared" si="1"/>
        <v>-1.03125</v>
      </c>
      <c r="M10" s="90">
        <f t="shared" si="4"/>
        <v>0.19683399718793396</v>
      </c>
      <c r="N10" s="90">
        <f t="shared" si="2"/>
        <v>-3.03125</v>
      </c>
    </row>
    <row r="11" spans="1:14">
      <c r="A11" s="94">
        <v>8.2500000000000004E-2</v>
      </c>
      <c r="B11" s="93">
        <v>0.43488665190156045</v>
      </c>
      <c r="C11" s="93">
        <v>99.481199999999987</v>
      </c>
      <c r="D11" s="93">
        <v>100.375</v>
      </c>
      <c r="E11" s="93">
        <v>10</v>
      </c>
      <c r="F11" s="93">
        <v>0.43488665190156045</v>
      </c>
      <c r="H11" s="77">
        <f t="shared" si="3"/>
        <v>4.0995999999998922</v>
      </c>
      <c r="I11" s="90">
        <f t="shared" si="5"/>
        <v>4.0626666666666686</v>
      </c>
      <c r="K11" s="76">
        <f t="shared" si="0"/>
        <v>8.25</v>
      </c>
      <c r="L11" s="90">
        <f t="shared" si="1"/>
        <v>-0.51880000000001303</v>
      </c>
      <c r="M11" s="90">
        <f t="shared" si="4"/>
        <v>0.14496221730052014</v>
      </c>
      <c r="N11" s="90">
        <f t="shared" si="2"/>
        <v>-2.518800000000013</v>
      </c>
    </row>
    <row r="12" spans="1:14">
      <c r="A12" s="94">
        <v>8.3750000000000005E-2</v>
      </c>
      <c r="B12" s="93">
        <v>0.43387725536907568</v>
      </c>
      <c r="C12" s="93">
        <v>99.988545454545459</v>
      </c>
      <c r="D12" s="93">
        <v>101</v>
      </c>
      <c r="E12" s="93">
        <v>11</v>
      </c>
      <c r="F12" s="93">
        <v>0.43387725536907568</v>
      </c>
      <c r="H12" s="77">
        <f t="shared" si="3"/>
        <v>4.0587636363637749</v>
      </c>
      <c r="I12" s="90">
        <f t="shared" si="5"/>
        <v>4.0105000000000155</v>
      </c>
      <c r="K12" s="76">
        <f t="shared" si="0"/>
        <v>8.375</v>
      </c>
      <c r="L12" s="90">
        <f t="shared" si="1"/>
        <v>-1.1454545454540721E-2</v>
      </c>
      <c r="M12" s="90">
        <f t="shared" si="4"/>
        <v>0.1372040351908799</v>
      </c>
      <c r="N12" s="90">
        <f t="shared" si="2"/>
        <v>-2.0114545454545407</v>
      </c>
    </row>
    <row r="13" spans="1:14">
      <c r="A13" s="94">
        <v>8.5000000000000006E-2</v>
      </c>
      <c r="B13" s="93">
        <v>0.44060048556399578</v>
      </c>
      <c r="C13" s="93">
        <v>100.41666666666667</v>
      </c>
      <c r="D13" s="93">
        <v>101.25</v>
      </c>
      <c r="E13" s="93">
        <v>12</v>
      </c>
      <c r="F13" s="93">
        <v>0.44060048556399578</v>
      </c>
      <c r="H13" s="77">
        <f t="shared" si="3"/>
        <v>3.4249696969696943</v>
      </c>
      <c r="I13" s="90">
        <f t="shared" si="5"/>
        <v>3.7562666666666829</v>
      </c>
      <c r="K13" s="76">
        <f t="shared" si="0"/>
        <v>8.5</v>
      </c>
      <c r="L13" s="90">
        <f t="shared" si="1"/>
        <v>0.4166666666666714</v>
      </c>
      <c r="M13" s="90">
        <f t="shared" si="4"/>
        <v>0.13284604482401591</v>
      </c>
      <c r="N13" s="90">
        <f t="shared" si="2"/>
        <v>-1.5833333333333286</v>
      </c>
    </row>
    <row r="14" spans="1:14">
      <c r="A14" s="94">
        <v>8.6249999999999993E-2</v>
      </c>
      <c r="B14" s="93">
        <v>0.34042887389399445</v>
      </c>
      <c r="C14" s="93">
        <v>100.974</v>
      </c>
      <c r="D14" s="93">
        <v>101.75</v>
      </c>
      <c r="E14" s="93">
        <v>12</v>
      </c>
      <c r="F14" s="93">
        <v>0.34042887389399445</v>
      </c>
      <c r="H14" s="77">
        <f t="shared" si="3"/>
        <v>4.4586666666667041</v>
      </c>
      <c r="I14" s="90">
        <f t="shared" si="5"/>
        <v>3.699909090909081</v>
      </c>
      <c r="K14" s="76">
        <f t="shared" si="0"/>
        <v>8.625</v>
      </c>
      <c r="L14" s="90">
        <f t="shared" si="1"/>
        <v>0.97400000000000375</v>
      </c>
      <c r="M14" s="90">
        <f t="shared" si="4"/>
        <v>0.1026431675008722</v>
      </c>
      <c r="N14" s="90">
        <f t="shared" si="2"/>
        <v>-1.0259999999999962</v>
      </c>
    </row>
    <row r="15" spans="1:14">
      <c r="A15" s="94">
        <v>8.7499999999999994E-2</v>
      </c>
      <c r="B15" s="93">
        <v>0.41453442303434734</v>
      </c>
      <c r="C15" s="93">
        <v>101.35933333333332</v>
      </c>
      <c r="D15" s="93">
        <v>102.25</v>
      </c>
      <c r="E15" s="93">
        <v>12</v>
      </c>
      <c r="F15" s="93">
        <v>0.41453442303434734</v>
      </c>
      <c r="H15" s="77">
        <f t="shared" si="3"/>
        <v>3.0826666666665661</v>
      </c>
      <c r="I15" s="90">
        <f t="shared" si="5"/>
        <v>3.382666666666672</v>
      </c>
      <c r="K15" s="76">
        <f t="shared" si="0"/>
        <v>8.75</v>
      </c>
      <c r="L15" s="90">
        <f t="shared" si="1"/>
        <v>1.3593333333333248</v>
      </c>
      <c r="M15" s="90">
        <f t="shared" si="4"/>
        <v>0.12498683126285354</v>
      </c>
      <c r="N15" s="90">
        <f t="shared" si="2"/>
        <v>-0.64066666666667516</v>
      </c>
    </row>
    <row r="16" spans="1:14">
      <c r="A16" s="94">
        <v>8.8749999999999996E-2</v>
      </c>
      <c r="B16" s="93">
        <v>0.37336735505212665</v>
      </c>
      <c r="C16" s="93">
        <v>101.8385</v>
      </c>
      <c r="D16" s="93">
        <v>102.625</v>
      </c>
      <c r="E16" s="93">
        <v>12</v>
      </c>
      <c r="F16" s="93">
        <v>0.37336735505212665</v>
      </c>
      <c r="H16" s="77">
        <f t="shared" si="3"/>
        <v>3.8333333333333677</v>
      </c>
      <c r="I16" s="90">
        <f t="shared" si="5"/>
        <v>2.9385454545454737</v>
      </c>
      <c r="K16" s="76">
        <f t="shared" si="0"/>
        <v>8.875</v>
      </c>
      <c r="L16" s="90">
        <f t="shared" si="1"/>
        <v>1.8384999999999962</v>
      </c>
      <c r="M16" s="90">
        <f t="shared" si="4"/>
        <v>0.11257449324320998</v>
      </c>
      <c r="N16" s="90">
        <f t="shared" si="2"/>
        <v>-0.16150000000000375</v>
      </c>
    </row>
    <row r="17" spans="1:14">
      <c r="A17" s="94">
        <v>0.09</v>
      </c>
      <c r="B17" s="93">
        <v>0.5106239320643049</v>
      </c>
      <c r="C17" s="93">
        <v>102.108</v>
      </c>
      <c r="D17" s="93">
        <v>103</v>
      </c>
      <c r="E17" s="93">
        <v>11</v>
      </c>
      <c r="F17" s="93">
        <v>0.5106239320643049</v>
      </c>
      <c r="H17" s="77">
        <f t="shared" si="3"/>
        <v>2.156000000000061</v>
      </c>
      <c r="I17" s="90">
        <f t="shared" si="5"/>
        <v>3.3170476190476248</v>
      </c>
      <c r="K17" s="76">
        <f t="shared" si="0"/>
        <v>9</v>
      </c>
      <c r="L17" s="90">
        <f t="shared" si="1"/>
        <v>2.1080000000000041</v>
      </c>
      <c r="M17" s="90">
        <f t="shared" si="4"/>
        <v>0.16147346531142875</v>
      </c>
      <c r="N17" s="90">
        <f t="shared" si="2"/>
        <v>0.10800000000000409</v>
      </c>
    </row>
    <row r="18" spans="1:14">
      <c r="A18" s="94">
        <v>9.1249999999999998E-2</v>
      </c>
      <c r="B18" s="93">
        <v>0.49394232272468008</v>
      </c>
      <c r="C18" s="93">
        <v>102.44327272727274</v>
      </c>
      <c r="D18" s="93">
        <v>103.375</v>
      </c>
      <c r="E18" s="93">
        <v>11</v>
      </c>
      <c r="F18" s="93">
        <v>0.49394232272468008</v>
      </c>
      <c r="H18" s="77">
        <f t="shared" si="3"/>
        <v>2.6821818181819004</v>
      </c>
      <c r="I18" s="90">
        <f t="shared" si="5"/>
        <v>2.7729999999999939</v>
      </c>
      <c r="K18" s="76">
        <f t="shared" si="0"/>
        <v>9.125</v>
      </c>
      <c r="L18" s="90">
        <f t="shared" si="1"/>
        <v>2.4432727272727419</v>
      </c>
      <c r="M18" s="90">
        <f t="shared" si="4"/>
        <v>0.15619827725639357</v>
      </c>
      <c r="N18" s="90">
        <f t="shared" si="2"/>
        <v>0.44327272727274192</v>
      </c>
    </row>
    <row r="19" spans="1:14">
      <c r="A19" s="94">
        <v>9.2499999999999999E-2</v>
      </c>
      <c r="B19" s="93">
        <v>0.30128692225875986</v>
      </c>
      <c r="C19" s="93">
        <v>103.01785714285714</v>
      </c>
      <c r="D19" s="93">
        <v>103.375</v>
      </c>
      <c r="E19" s="93">
        <v>7</v>
      </c>
      <c r="F19" s="93">
        <v>0.30128692225875986</v>
      </c>
      <c r="H19" s="77">
        <f t="shared" si="3"/>
        <v>4.5966753246751706</v>
      </c>
      <c r="I19" s="90">
        <f t="shared" si="5"/>
        <v>2.7214999999999896</v>
      </c>
      <c r="K19" s="76">
        <f t="shared" si="0"/>
        <v>9.25</v>
      </c>
      <c r="L19" s="90">
        <f t="shared" si="1"/>
        <v>3.0178571428571388</v>
      </c>
      <c r="M19" s="90">
        <f t="shared" si="4"/>
        <v>0.12299987095125753</v>
      </c>
      <c r="N19" s="90">
        <f t="shared" si="2"/>
        <v>1.0178571428571388</v>
      </c>
    </row>
    <row r="20" spans="1:14">
      <c r="A20" s="94">
        <v>9.375E-2</v>
      </c>
      <c r="B20" s="93">
        <v>0.31124748994854945</v>
      </c>
      <c r="C20" s="93">
        <v>103.22499999999999</v>
      </c>
      <c r="D20" s="93">
        <v>103.75</v>
      </c>
      <c r="E20" s="93">
        <v>5</v>
      </c>
      <c r="F20" s="93">
        <v>0.31124748994854945</v>
      </c>
      <c r="H20" s="77">
        <f t="shared" si="3"/>
        <v>1.6571428571428428</v>
      </c>
      <c r="I20" s="90">
        <f t="shared" si="5"/>
        <v>2.2801212121211711</v>
      </c>
      <c r="K20" s="76">
        <f t="shared" si="0"/>
        <v>9.375</v>
      </c>
      <c r="L20" s="90">
        <f t="shared" si="1"/>
        <v>3.2249999999999943</v>
      </c>
      <c r="M20" s="90">
        <f t="shared" si="4"/>
        <v>0.15562374497427472</v>
      </c>
      <c r="N20" s="90">
        <f t="shared" si="2"/>
        <v>1.2249999999999943</v>
      </c>
    </row>
    <row r="21" spans="1:14">
      <c r="A21" s="94">
        <v>9.5000000000000001E-2</v>
      </c>
      <c r="B21" s="93">
        <v>0.29536347664078799</v>
      </c>
      <c r="C21" s="93">
        <v>103.46875</v>
      </c>
      <c r="D21" s="93">
        <v>103.875</v>
      </c>
      <c r="E21" s="93">
        <v>4</v>
      </c>
      <c r="F21" s="93">
        <v>0.29536347664078799</v>
      </c>
      <c r="H21" s="77">
        <f t="shared" si="3"/>
        <v>1.9500000000000437</v>
      </c>
      <c r="I21" s="90">
        <f t="shared" si="5"/>
        <v>1.3809523809523783</v>
      </c>
      <c r="K21" s="76">
        <f t="shared" si="0"/>
        <v>9.5</v>
      </c>
      <c r="L21" s="90">
        <f t="shared" si="1"/>
        <v>3.46875</v>
      </c>
      <c r="M21" s="90">
        <f t="shared" si="4"/>
        <v>0.17052818274734269</v>
      </c>
      <c r="N21" s="90">
        <f t="shared" si="2"/>
        <v>1.46875</v>
      </c>
    </row>
    <row r="22" spans="1:14">
      <c r="A22" s="94">
        <v>9.6250000000000002E-2</v>
      </c>
      <c r="B22" s="93">
        <v>0.36084391824435624</v>
      </c>
      <c r="C22" s="93">
        <v>103.58333333333333</v>
      </c>
      <c r="D22" s="93">
        <v>104</v>
      </c>
      <c r="E22" s="93">
        <v>3</v>
      </c>
      <c r="F22" s="93">
        <v>0.36084391824435624</v>
      </c>
      <c r="H22" s="77">
        <f t="shared" si="3"/>
        <v>0.91666666666662799</v>
      </c>
      <c r="I22" s="90">
        <f t="shared" si="5"/>
        <v>1.55000000000001</v>
      </c>
      <c r="K22" s="76">
        <f t="shared" si="0"/>
        <v>9.625</v>
      </c>
      <c r="L22" s="90">
        <f t="shared" si="1"/>
        <v>3.5833333333333286</v>
      </c>
      <c r="M22" s="90">
        <f t="shared" si="4"/>
        <v>0.25515518154050842</v>
      </c>
      <c r="N22" s="90">
        <f t="shared" si="2"/>
        <v>1.5833333333333286</v>
      </c>
    </row>
    <row r="23" spans="1:14">
      <c r="A23" s="94">
        <v>9.7500000000000003E-2</v>
      </c>
      <c r="B23" s="93">
        <v>0.2602082499344317</v>
      </c>
      <c r="C23" s="93">
        <v>103.70833333333333</v>
      </c>
      <c r="D23" s="93">
        <v>104</v>
      </c>
      <c r="E23" s="93">
        <v>3</v>
      </c>
      <c r="F23" s="93">
        <v>0.2602082499344317</v>
      </c>
      <c r="H23" s="77">
        <f t="shared" si="3"/>
        <v>0.99999999999999911</v>
      </c>
      <c r="K23" s="76">
        <f t="shared" si="0"/>
        <v>9.75</v>
      </c>
      <c r="L23" s="90">
        <f t="shared" si="1"/>
        <v>3.7083333333333286</v>
      </c>
      <c r="M23" s="90">
        <f t="shared" si="4"/>
        <v>0.18399501804932064</v>
      </c>
      <c r="N23" s="90">
        <f t="shared" si="2"/>
        <v>1.7083333333333286</v>
      </c>
    </row>
    <row r="24" spans="1:14">
      <c r="A24" s="94">
        <v>9.8750000000000004E-2</v>
      </c>
      <c r="B24" s="93" t="e">
        <v>#DIV/0!</v>
      </c>
      <c r="C24" s="93">
        <v>104</v>
      </c>
      <c r="D24" s="93">
        <v>104</v>
      </c>
      <c r="E24" s="93">
        <v>1</v>
      </c>
      <c r="H24" s="77">
        <f t="shared" si="3"/>
        <v>2.333333333333369</v>
      </c>
      <c r="K24" s="76">
        <f t="shared" si="0"/>
        <v>9.875</v>
      </c>
      <c r="L24" s="90">
        <f t="shared" si="1"/>
        <v>4</v>
      </c>
      <c r="M24" s="76">
        <v>0.4</v>
      </c>
      <c r="N24" s="90">
        <f t="shared" si="2"/>
        <v>2</v>
      </c>
    </row>
    <row r="25" spans="1:14">
      <c r="A25" s="92" t="s">
        <v>188</v>
      </c>
      <c r="B25" s="91">
        <v>1.7909267359773522</v>
      </c>
    </row>
    <row r="27" spans="1:14">
      <c r="F27" s="76">
        <f>AVERAGE(F6:F23)</f>
        <v>0.39580994887575011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7"/>
  <sheetViews>
    <sheetView workbookViewId="0">
      <selection activeCell="C7" sqref="C7"/>
    </sheetView>
  </sheetViews>
  <sheetFormatPr defaultRowHeight="12.75"/>
  <cols>
    <col min="1" max="16384" width="9" style="76"/>
  </cols>
  <sheetData>
    <row r="1" spans="1:10">
      <c r="A1" s="76" t="s">
        <v>200</v>
      </c>
      <c r="B1" s="76">
        <v>2</v>
      </c>
    </row>
    <row r="2" spans="1:10">
      <c r="I2" s="181" t="s">
        <v>199</v>
      </c>
      <c r="J2" s="181"/>
    </row>
    <row r="3" spans="1:10">
      <c r="A3" s="97" t="s">
        <v>198</v>
      </c>
      <c r="B3" s="97" t="s">
        <v>197</v>
      </c>
      <c r="C3" s="97" t="s">
        <v>182</v>
      </c>
      <c r="D3" s="97"/>
      <c r="E3" s="97"/>
      <c r="F3" s="97" t="s">
        <v>196</v>
      </c>
      <c r="G3" s="97" t="s">
        <v>182</v>
      </c>
      <c r="H3" s="97"/>
      <c r="I3" s="97" t="s">
        <v>196</v>
      </c>
      <c r="J3" s="97" t="s">
        <v>182</v>
      </c>
    </row>
    <row r="4" spans="1:10">
      <c r="A4" s="76">
        <v>1</v>
      </c>
      <c r="B4" s="76">
        <v>1</v>
      </c>
      <c r="C4" s="76">
        <v>1</v>
      </c>
      <c r="D4" s="90" t="e">
        <f>INDEX(#REF!,tabulated!C4,4*(tabulated!B4-1)+tabulated!$B$1)</f>
        <v>#REF!</v>
      </c>
      <c r="E4" s="90" t="e">
        <f>INDEX(#REF!,tabulated!C4,4*(tabulated!B4-1)+tabulated!$B$1)=""</f>
        <v>#REF!</v>
      </c>
      <c r="F4" s="76" t="e">
        <f t="shared" ref="F4:F67" si="0">IF(E4,"",D4)</f>
        <v>#REF!</v>
      </c>
      <c r="G4" s="76" t="e">
        <f>INDEX(#REF!,tabulated!C4)</f>
        <v>#REF!</v>
      </c>
      <c r="I4" s="76">
        <v>104</v>
      </c>
      <c r="J4" s="76">
        <v>9.8750000000000004E-2</v>
      </c>
    </row>
    <row r="5" spans="1:10">
      <c r="A5" s="76">
        <f>IF(AND(B5=6,tabulated!C5=1),2,tabulated!A4)</f>
        <v>1</v>
      </c>
      <c r="B5" s="76">
        <f t="shared" ref="B5:B36" si="1">IF(C5=1,B4+1,B4)</f>
        <v>1</v>
      </c>
      <c r="C5" s="76">
        <f t="shared" ref="C5:C68" si="2">IF(C4=21,1,C4+1)</f>
        <v>2</v>
      </c>
      <c r="D5" s="90" t="e">
        <f>INDEX(#REF!,tabulated!C5,4*(tabulated!B5-1)+tabulated!$B$1)</f>
        <v>#REF!</v>
      </c>
      <c r="E5" s="90" t="e">
        <f>INDEX(#REF!,tabulated!C5,4*(tabulated!B5-1)+tabulated!$B$1)=""</f>
        <v>#REF!</v>
      </c>
      <c r="F5" s="76" t="e">
        <f t="shared" si="0"/>
        <v>#REF!</v>
      </c>
      <c r="G5" s="76" t="e">
        <f>INDEX(#REF!,tabulated!C5)</f>
        <v>#REF!</v>
      </c>
      <c r="I5" s="76">
        <v>104</v>
      </c>
      <c r="J5" s="76">
        <v>9.7500000000000003E-2</v>
      </c>
    </row>
    <row r="6" spans="1:10">
      <c r="A6" s="76">
        <f>IF(AND(B6=6,tabulated!C6=1),2,tabulated!A5)</f>
        <v>1</v>
      </c>
      <c r="B6" s="76">
        <f t="shared" si="1"/>
        <v>1</v>
      </c>
      <c r="C6" s="76">
        <f t="shared" si="2"/>
        <v>3</v>
      </c>
      <c r="D6" s="90" t="e">
        <f>INDEX(#REF!,tabulated!C6,4*(tabulated!B6-1)+tabulated!$B$1)</f>
        <v>#REF!</v>
      </c>
      <c r="E6" s="90" t="e">
        <f>INDEX(#REF!,tabulated!C6,4*(tabulated!B6-1)+tabulated!$B$1)=""</f>
        <v>#REF!</v>
      </c>
      <c r="F6" s="76" t="e">
        <f t="shared" si="0"/>
        <v>#REF!</v>
      </c>
      <c r="G6" s="76" t="e">
        <f>INDEX(#REF!,tabulated!C6)</f>
        <v>#REF!</v>
      </c>
      <c r="I6" s="76">
        <v>104</v>
      </c>
      <c r="J6" s="76">
        <v>9.6250000000000002E-2</v>
      </c>
    </row>
    <row r="7" spans="1:10">
      <c r="A7" s="76">
        <f>IF(AND(B7=6,tabulated!C7=1),2,tabulated!A6)</f>
        <v>1</v>
      </c>
      <c r="B7" s="76">
        <f t="shared" si="1"/>
        <v>1</v>
      </c>
      <c r="C7" s="76">
        <f t="shared" si="2"/>
        <v>4</v>
      </c>
      <c r="D7" s="90" t="e">
        <f>INDEX(#REF!,tabulated!C7,4*(tabulated!B7-1)+tabulated!$B$1)</f>
        <v>#REF!</v>
      </c>
      <c r="E7" s="90" t="e">
        <f>INDEX(#REF!,tabulated!C7,4*(tabulated!B7-1)+tabulated!$B$1)=""</f>
        <v>#REF!</v>
      </c>
      <c r="F7" s="76" t="e">
        <f t="shared" si="0"/>
        <v>#REF!</v>
      </c>
      <c r="G7" s="76" t="e">
        <f>INDEX(#REF!,tabulated!C7)</f>
        <v>#REF!</v>
      </c>
      <c r="I7" s="76">
        <v>103.875</v>
      </c>
      <c r="J7" s="76">
        <v>9.5000000000000001E-2</v>
      </c>
    </row>
    <row r="8" spans="1:10">
      <c r="A8" s="76">
        <f>IF(AND(B8=6,tabulated!C8=1),2,tabulated!A7)</f>
        <v>1</v>
      </c>
      <c r="B8" s="76">
        <f t="shared" si="1"/>
        <v>1</v>
      </c>
      <c r="C8" s="76">
        <f t="shared" si="2"/>
        <v>5</v>
      </c>
      <c r="D8" s="90" t="e">
        <f>INDEX(#REF!,tabulated!C8,4*(tabulated!B8-1)+tabulated!$B$1)</f>
        <v>#REF!</v>
      </c>
      <c r="E8" s="90" t="e">
        <f>INDEX(#REF!,tabulated!C8,4*(tabulated!B8-1)+tabulated!$B$1)=""</f>
        <v>#REF!</v>
      </c>
      <c r="F8" s="76" t="e">
        <f t="shared" si="0"/>
        <v>#REF!</v>
      </c>
      <c r="G8" s="76" t="e">
        <f>INDEX(#REF!,tabulated!C8)</f>
        <v>#REF!</v>
      </c>
      <c r="I8" s="76">
        <v>103.75</v>
      </c>
      <c r="J8" s="76">
        <v>9.375E-2</v>
      </c>
    </row>
    <row r="9" spans="1:10">
      <c r="A9" s="76">
        <f>IF(AND(B9=6,tabulated!C9=1),2,tabulated!A8)</f>
        <v>1</v>
      </c>
      <c r="B9" s="76">
        <f t="shared" si="1"/>
        <v>1</v>
      </c>
      <c r="C9" s="76">
        <f t="shared" si="2"/>
        <v>6</v>
      </c>
      <c r="D9" s="90" t="e">
        <f>INDEX(#REF!,tabulated!C9,4*(tabulated!B9-1)+tabulated!$B$1)</f>
        <v>#REF!</v>
      </c>
      <c r="E9" s="90" t="e">
        <f>INDEX(#REF!,tabulated!C9,4*(tabulated!B9-1)+tabulated!$B$1)=""</f>
        <v>#REF!</v>
      </c>
      <c r="F9" s="76" t="e">
        <f t="shared" si="0"/>
        <v>#REF!</v>
      </c>
      <c r="G9" s="76" t="e">
        <f>INDEX(#REF!,tabulated!C9)</f>
        <v>#REF!</v>
      </c>
      <c r="I9" s="76">
        <v>103.625</v>
      </c>
      <c r="J9" s="76">
        <v>9.7500000000000003E-2</v>
      </c>
    </row>
    <row r="10" spans="1:10">
      <c r="A10" s="76">
        <f>IF(AND(B10=6,tabulated!C10=1),2,tabulated!A9)</f>
        <v>1</v>
      </c>
      <c r="B10" s="76">
        <f t="shared" si="1"/>
        <v>1</v>
      </c>
      <c r="C10" s="76">
        <f t="shared" si="2"/>
        <v>7</v>
      </c>
      <c r="D10" s="90" t="e">
        <f>INDEX(#REF!,tabulated!C10,4*(tabulated!B10-1)+tabulated!$B$1)</f>
        <v>#REF!</v>
      </c>
      <c r="E10" s="90" t="e">
        <f>INDEX(#REF!,tabulated!C10,4*(tabulated!B10-1)+tabulated!$B$1)=""</f>
        <v>#REF!</v>
      </c>
      <c r="F10" s="76" t="e">
        <f t="shared" si="0"/>
        <v>#REF!</v>
      </c>
      <c r="G10" s="76" t="e">
        <f>INDEX(#REF!,tabulated!C10)</f>
        <v>#REF!</v>
      </c>
      <c r="I10" s="76">
        <v>103.5</v>
      </c>
      <c r="J10" s="76">
        <v>9.5000000000000001E-2</v>
      </c>
    </row>
    <row r="11" spans="1:10">
      <c r="A11" s="76">
        <f>IF(AND(B11=6,tabulated!C11=1),2,tabulated!A10)</f>
        <v>1</v>
      </c>
      <c r="B11" s="76">
        <f t="shared" si="1"/>
        <v>1</v>
      </c>
      <c r="C11" s="76">
        <f t="shared" si="2"/>
        <v>8</v>
      </c>
      <c r="D11" s="90" t="e">
        <f>INDEX(#REF!,tabulated!C11,4*(tabulated!B11-1)+tabulated!$B$1)</f>
        <v>#REF!</v>
      </c>
      <c r="E11" s="90" t="e">
        <f>INDEX(#REF!,tabulated!C11,4*(tabulated!B11-1)+tabulated!$B$1)=""</f>
        <v>#REF!</v>
      </c>
      <c r="F11" s="76" t="e">
        <f t="shared" si="0"/>
        <v>#REF!</v>
      </c>
      <c r="G11" s="76" t="e">
        <f>INDEX(#REF!,tabulated!C11)</f>
        <v>#REF!</v>
      </c>
      <c r="I11" s="76">
        <v>103.5</v>
      </c>
      <c r="J11" s="76">
        <v>9.7500000000000003E-2</v>
      </c>
    </row>
    <row r="12" spans="1:10">
      <c r="A12" s="76">
        <f>IF(AND(B12=6,tabulated!C12=1),2,tabulated!A11)</f>
        <v>1</v>
      </c>
      <c r="B12" s="76">
        <f t="shared" si="1"/>
        <v>1</v>
      </c>
      <c r="C12" s="76">
        <f t="shared" si="2"/>
        <v>9</v>
      </c>
      <c r="D12" s="90" t="e">
        <f>INDEX(#REF!,tabulated!C12,4*(tabulated!B12-1)+tabulated!$B$1)</f>
        <v>#REF!</v>
      </c>
      <c r="E12" s="90" t="e">
        <f>INDEX(#REF!,tabulated!C12,4*(tabulated!B12-1)+tabulated!$B$1)=""</f>
        <v>#REF!</v>
      </c>
      <c r="F12" s="76" t="e">
        <f t="shared" si="0"/>
        <v>#REF!</v>
      </c>
      <c r="G12" s="76" t="e">
        <f>INDEX(#REF!,tabulated!C12)</f>
        <v>#REF!</v>
      </c>
      <c r="I12" s="76">
        <v>103.375</v>
      </c>
      <c r="J12" s="76">
        <v>9.6250000000000002E-2</v>
      </c>
    </row>
    <row r="13" spans="1:10">
      <c r="A13" s="76">
        <f>IF(AND(B13=6,tabulated!C13=1),2,tabulated!A12)</f>
        <v>1</v>
      </c>
      <c r="B13" s="76">
        <f t="shared" si="1"/>
        <v>1</v>
      </c>
      <c r="C13" s="76">
        <f t="shared" si="2"/>
        <v>10</v>
      </c>
      <c r="D13" s="90" t="e">
        <f>INDEX(#REF!,tabulated!C13,4*(tabulated!B13-1)+tabulated!$B$1)</f>
        <v>#REF!</v>
      </c>
      <c r="E13" s="90" t="e">
        <f>INDEX(#REF!,tabulated!C13,4*(tabulated!B13-1)+tabulated!$B$1)=""</f>
        <v>#REF!</v>
      </c>
      <c r="F13" s="76" t="e">
        <f t="shared" si="0"/>
        <v>#REF!</v>
      </c>
      <c r="G13" s="76" t="e">
        <f>INDEX(#REF!,tabulated!C13)</f>
        <v>#REF!</v>
      </c>
      <c r="I13" s="76">
        <v>103.375</v>
      </c>
      <c r="J13" s="76">
        <v>9.6250000000000002E-2</v>
      </c>
    </row>
    <row r="14" spans="1:10">
      <c r="A14" s="76">
        <f>IF(AND(B14=6,tabulated!C14=1),2,tabulated!A13)</f>
        <v>1</v>
      </c>
      <c r="B14" s="76">
        <f t="shared" si="1"/>
        <v>1</v>
      </c>
      <c r="C14" s="76">
        <f t="shared" si="2"/>
        <v>11</v>
      </c>
      <c r="D14" s="90" t="e">
        <f>INDEX(#REF!,tabulated!C14,4*(tabulated!B14-1)+tabulated!$B$1)</f>
        <v>#REF!</v>
      </c>
      <c r="E14" s="90" t="e">
        <f>INDEX(#REF!,tabulated!C14,4*(tabulated!B14-1)+tabulated!$B$1)=""</f>
        <v>#REF!</v>
      </c>
      <c r="F14" s="76" t="e">
        <f t="shared" si="0"/>
        <v>#REF!</v>
      </c>
      <c r="G14" s="76" t="e">
        <f>INDEX(#REF!,tabulated!C14)</f>
        <v>#REF!</v>
      </c>
      <c r="I14" s="76">
        <v>103.375</v>
      </c>
      <c r="J14" s="76">
        <v>9.2499999999999999E-2</v>
      </c>
    </row>
    <row r="15" spans="1:10">
      <c r="A15" s="76">
        <f>IF(AND(B15=6,tabulated!C15=1),2,tabulated!A14)</f>
        <v>1</v>
      </c>
      <c r="B15" s="76">
        <f t="shared" si="1"/>
        <v>1</v>
      </c>
      <c r="C15" s="76">
        <f t="shared" si="2"/>
        <v>12</v>
      </c>
      <c r="D15" s="90" t="e">
        <f>INDEX(#REF!,tabulated!C15,4*(tabulated!B15-1)+tabulated!$B$1)</f>
        <v>#REF!</v>
      </c>
      <c r="E15" s="90" t="e">
        <f>INDEX(#REF!,tabulated!C15,4*(tabulated!B15-1)+tabulated!$B$1)=""</f>
        <v>#REF!</v>
      </c>
      <c r="F15" s="76" t="e">
        <f t="shared" si="0"/>
        <v>#REF!</v>
      </c>
      <c r="G15" s="76" t="e">
        <f>INDEX(#REF!,tabulated!C15)</f>
        <v>#REF!</v>
      </c>
      <c r="I15" s="76">
        <v>103.375</v>
      </c>
      <c r="J15" s="76">
        <v>9.2499999999999999E-2</v>
      </c>
    </row>
    <row r="16" spans="1:10">
      <c r="A16" s="76">
        <f>IF(AND(B16=6,tabulated!C16=1),2,tabulated!A15)</f>
        <v>1</v>
      </c>
      <c r="B16" s="76">
        <f t="shared" si="1"/>
        <v>1</v>
      </c>
      <c r="C16" s="76">
        <f t="shared" si="2"/>
        <v>13</v>
      </c>
      <c r="D16" s="90" t="e">
        <f>INDEX(#REF!,tabulated!C16,4*(tabulated!B16-1)+tabulated!$B$1)</f>
        <v>#REF!</v>
      </c>
      <c r="E16" s="90" t="e">
        <f>INDEX(#REF!,tabulated!C16,4*(tabulated!B16-1)+tabulated!$B$1)=""</f>
        <v>#REF!</v>
      </c>
      <c r="F16" s="76" t="e">
        <f t="shared" si="0"/>
        <v>#REF!</v>
      </c>
      <c r="G16" s="76" t="e">
        <f>INDEX(#REF!,tabulated!C16)</f>
        <v>#REF!</v>
      </c>
      <c r="I16" s="76">
        <v>103.375</v>
      </c>
      <c r="J16" s="76">
        <v>9.1249999999999998E-2</v>
      </c>
    </row>
    <row r="17" spans="1:10">
      <c r="A17" s="76">
        <f>IF(AND(B17=6,tabulated!C17=1),2,tabulated!A16)</f>
        <v>1</v>
      </c>
      <c r="B17" s="76">
        <f t="shared" si="1"/>
        <v>1</v>
      </c>
      <c r="C17" s="76">
        <f t="shared" si="2"/>
        <v>14</v>
      </c>
      <c r="D17" s="90" t="e">
        <f>INDEX(#REF!,tabulated!C17,4*(tabulated!B17-1)+tabulated!$B$1)</f>
        <v>#REF!</v>
      </c>
      <c r="E17" s="90" t="e">
        <f>INDEX(#REF!,tabulated!C17,4*(tabulated!B17-1)+tabulated!$B$1)=""</f>
        <v>#REF!</v>
      </c>
      <c r="F17" s="76" t="e">
        <f t="shared" si="0"/>
        <v>#REF!</v>
      </c>
      <c r="G17" s="76" t="e">
        <f>INDEX(#REF!,tabulated!C17)</f>
        <v>#REF!</v>
      </c>
      <c r="I17" s="76">
        <v>103.25</v>
      </c>
      <c r="J17" s="76">
        <v>9.5000000000000001E-2</v>
      </c>
    </row>
    <row r="18" spans="1:10">
      <c r="A18" s="76">
        <f>IF(AND(B18=6,tabulated!C18=1),2,tabulated!A17)</f>
        <v>1</v>
      </c>
      <c r="B18" s="76">
        <f t="shared" si="1"/>
        <v>1</v>
      </c>
      <c r="C18" s="76">
        <f t="shared" si="2"/>
        <v>15</v>
      </c>
      <c r="D18" s="90" t="e">
        <f>INDEX(#REF!,tabulated!C18,4*(tabulated!B18-1)+tabulated!$B$1)</f>
        <v>#REF!</v>
      </c>
      <c r="E18" s="90" t="e">
        <f>INDEX(#REF!,tabulated!C18,4*(tabulated!B18-1)+tabulated!$B$1)=""</f>
        <v>#REF!</v>
      </c>
      <c r="F18" s="76" t="e">
        <f t="shared" si="0"/>
        <v>#REF!</v>
      </c>
      <c r="G18" s="76" t="e">
        <f>INDEX(#REF!,tabulated!C18)</f>
        <v>#REF!</v>
      </c>
      <c r="I18" s="76">
        <v>103.25</v>
      </c>
      <c r="J18" s="76">
        <v>9.375E-2</v>
      </c>
    </row>
    <row r="19" spans="1:10">
      <c r="A19" s="76">
        <f>IF(AND(B19=6,tabulated!C19=1),2,tabulated!A18)</f>
        <v>1</v>
      </c>
      <c r="B19" s="76">
        <f t="shared" si="1"/>
        <v>1</v>
      </c>
      <c r="C19" s="76">
        <f t="shared" si="2"/>
        <v>16</v>
      </c>
      <c r="D19" s="90" t="e">
        <f>INDEX(#REF!,tabulated!C19,4*(tabulated!B19-1)+tabulated!$B$1)</f>
        <v>#REF!</v>
      </c>
      <c r="E19" s="90" t="e">
        <f>INDEX(#REF!,tabulated!C19,4*(tabulated!B19-1)+tabulated!$B$1)=""</f>
        <v>#REF!</v>
      </c>
      <c r="F19" s="76" t="e">
        <f t="shared" si="0"/>
        <v>#REF!</v>
      </c>
      <c r="G19" s="76" t="e">
        <f>INDEX(#REF!,tabulated!C19)</f>
        <v>#REF!</v>
      </c>
      <c r="I19" s="76">
        <v>103.25</v>
      </c>
      <c r="J19" s="76">
        <v>9.5000000000000001E-2</v>
      </c>
    </row>
    <row r="20" spans="1:10">
      <c r="A20" s="76">
        <f>IF(AND(B20=6,tabulated!C20=1),2,tabulated!A19)</f>
        <v>1</v>
      </c>
      <c r="B20" s="76">
        <f t="shared" si="1"/>
        <v>1</v>
      </c>
      <c r="C20" s="76">
        <f t="shared" si="2"/>
        <v>17</v>
      </c>
      <c r="D20" s="90" t="e">
        <f>INDEX(#REF!,tabulated!C20,4*(tabulated!B20-1)+tabulated!$B$1)</f>
        <v>#REF!</v>
      </c>
      <c r="E20" s="90" t="e">
        <f>INDEX(#REF!,tabulated!C20,4*(tabulated!B20-1)+tabulated!$B$1)=""</f>
        <v>#REF!</v>
      </c>
      <c r="F20" s="76" t="e">
        <f t="shared" si="0"/>
        <v>#REF!</v>
      </c>
      <c r="G20" s="76" t="e">
        <f>INDEX(#REF!,tabulated!C20)</f>
        <v>#REF!</v>
      </c>
      <c r="I20" s="76">
        <v>103.25</v>
      </c>
      <c r="J20" s="76">
        <v>9.2499999999999999E-2</v>
      </c>
    </row>
    <row r="21" spans="1:10">
      <c r="A21" s="76">
        <f>IF(AND(B21=6,tabulated!C21=1),2,tabulated!A20)</f>
        <v>1</v>
      </c>
      <c r="B21" s="76">
        <f t="shared" si="1"/>
        <v>1</v>
      </c>
      <c r="C21" s="76">
        <f t="shared" si="2"/>
        <v>18</v>
      </c>
      <c r="D21" s="90" t="e">
        <f>INDEX(#REF!,tabulated!C21,4*(tabulated!B21-1)+tabulated!$B$1)</f>
        <v>#REF!</v>
      </c>
      <c r="E21" s="90" t="e">
        <f>INDEX(#REF!,tabulated!C21,4*(tabulated!B21-1)+tabulated!$B$1)=""</f>
        <v>#REF!</v>
      </c>
      <c r="F21" s="76" t="e">
        <f t="shared" si="0"/>
        <v>#REF!</v>
      </c>
      <c r="G21" s="76" t="e">
        <f>INDEX(#REF!,tabulated!C21)</f>
        <v>#REF!</v>
      </c>
      <c r="I21" s="76">
        <v>103.125</v>
      </c>
      <c r="J21" s="76">
        <v>9.375E-2</v>
      </c>
    </row>
    <row r="22" spans="1:10">
      <c r="A22" s="76">
        <f>IF(AND(B22=6,tabulated!C22=1),2,tabulated!A21)</f>
        <v>1</v>
      </c>
      <c r="B22" s="76">
        <f t="shared" si="1"/>
        <v>1</v>
      </c>
      <c r="C22" s="76">
        <f t="shared" si="2"/>
        <v>19</v>
      </c>
      <c r="D22" s="90" t="e">
        <f>INDEX(#REF!,tabulated!C22,4*(tabulated!B22-1)+tabulated!$B$1)</f>
        <v>#REF!</v>
      </c>
      <c r="E22" s="90" t="e">
        <f>INDEX(#REF!,tabulated!C22,4*(tabulated!B22-1)+tabulated!$B$1)=""</f>
        <v>#REF!</v>
      </c>
      <c r="F22" s="76" t="e">
        <f t="shared" si="0"/>
        <v>#REF!</v>
      </c>
      <c r="G22" s="76" t="e">
        <f>INDEX(#REF!,tabulated!C22)</f>
        <v>#REF!</v>
      </c>
      <c r="I22" s="76">
        <v>103</v>
      </c>
      <c r="J22" s="76">
        <v>9.375E-2</v>
      </c>
    </row>
    <row r="23" spans="1:10">
      <c r="A23" s="76">
        <f>IF(AND(B23=6,tabulated!C23=1),2,tabulated!A22)</f>
        <v>1</v>
      </c>
      <c r="B23" s="76">
        <f t="shared" si="1"/>
        <v>1</v>
      </c>
      <c r="C23" s="76">
        <f t="shared" si="2"/>
        <v>20</v>
      </c>
      <c r="D23" s="90" t="e">
        <f>INDEX(#REF!,tabulated!C23,4*(tabulated!B23-1)+tabulated!$B$1)</f>
        <v>#REF!</v>
      </c>
      <c r="E23" s="90" t="e">
        <f>INDEX(#REF!,tabulated!C23,4*(tabulated!B23-1)+tabulated!$B$1)=""</f>
        <v>#REF!</v>
      </c>
      <c r="F23" s="76" t="e">
        <f t="shared" si="0"/>
        <v>#REF!</v>
      </c>
      <c r="G23" s="76" t="e">
        <f>INDEX(#REF!,tabulated!C23)</f>
        <v>#REF!</v>
      </c>
      <c r="I23" s="76">
        <v>103</v>
      </c>
      <c r="J23" s="76">
        <v>9.375E-2</v>
      </c>
    </row>
    <row r="24" spans="1:10">
      <c r="A24" s="76">
        <f>IF(AND(B24=6,tabulated!C24=1),2,tabulated!A23)</f>
        <v>1</v>
      </c>
      <c r="B24" s="76">
        <f t="shared" si="1"/>
        <v>1</v>
      </c>
      <c r="C24" s="76">
        <f t="shared" si="2"/>
        <v>21</v>
      </c>
      <c r="D24" s="90" t="e">
        <f>INDEX(#REF!,tabulated!C24,4*(tabulated!B24-1)+tabulated!$B$1)</f>
        <v>#REF!</v>
      </c>
      <c r="E24" s="90" t="e">
        <f>INDEX(#REF!,tabulated!C24,4*(tabulated!B24-1)+tabulated!$B$1)=""</f>
        <v>#REF!</v>
      </c>
      <c r="F24" s="76" t="e">
        <f t="shared" si="0"/>
        <v>#REF!</v>
      </c>
      <c r="G24" s="76" t="e">
        <f>INDEX(#REF!,tabulated!C24)</f>
        <v>#REF!</v>
      </c>
      <c r="I24" s="76">
        <v>103</v>
      </c>
      <c r="J24" s="76">
        <v>9.1249999999999998E-2</v>
      </c>
    </row>
    <row r="25" spans="1:10">
      <c r="A25" s="76">
        <f>IF(AND(B25=6,tabulated!C25=1),2,tabulated!A24)</f>
        <v>1</v>
      </c>
      <c r="B25" s="76">
        <f t="shared" si="1"/>
        <v>2</v>
      </c>
      <c r="C25" s="76">
        <f t="shared" si="2"/>
        <v>1</v>
      </c>
      <c r="D25" s="90" t="e">
        <f>INDEX(#REF!,tabulated!C25,4*(tabulated!B25-1)+tabulated!$B$1)</f>
        <v>#REF!</v>
      </c>
      <c r="E25" s="90" t="e">
        <f>INDEX(#REF!,tabulated!C25,4*(tabulated!B25-1)+tabulated!$B$1)=""</f>
        <v>#REF!</v>
      </c>
      <c r="F25" s="76" t="e">
        <f t="shared" si="0"/>
        <v>#REF!</v>
      </c>
      <c r="G25" s="76" t="e">
        <f>INDEX(#REF!,tabulated!C25)</f>
        <v>#REF!</v>
      </c>
      <c r="I25" s="76">
        <v>103</v>
      </c>
      <c r="J25" s="76">
        <v>0.09</v>
      </c>
    </row>
    <row r="26" spans="1:10">
      <c r="A26" s="76">
        <f>IF(AND(B26=6,tabulated!C26=1),2,tabulated!A25)</f>
        <v>1</v>
      </c>
      <c r="B26" s="76">
        <f t="shared" si="1"/>
        <v>2</v>
      </c>
      <c r="C26" s="76">
        <f t="shared" si="2"/>
        <v>2</v>
      </c>
      <c r="D26" s="90" t="e">
        <f>INDEX(#REF!,tabulated!C26,4*(tabulated!B26-1)+tabulated!$B$1)</f>
        <v>#REF!</v>
      </c>
      <c r="E26" s="90" t="e">
        <f>INDEX(#REF!,tabulated!C26,4*(tabulated!B26-1)+tabulated!$B$1)=""</f>
        <v>#REF!</v>
      </c>
      <c r="F26" s="76" t="e">
        <f t="shared" si="0"/>
        <v>#REF!</v>
      </c>
      <c r="G26" s="76" t="e">
        <f>INDEX(#REF!,tabulated!C26)</f>
        <v>#REF!</v>
      </c>
      <c r="I26" s="76">
        <v>102.875</v>
      </c>
      <c r="J26" s="76">
        <v>9.2499999999999999E-2</v>
      </c>
    </row>
    <row r="27" spans="1:10">
      <c r="A27" s="76">
        <f>IF(AND(B27=6,tabulated!C27=1),2,tabulated!A26)</f>
        <v>1</v>
      </c>
      <c r="B27" s="76">
        <f t="shared" si="1"/>
        <v>2</v>
      </c>
      <c r="C27" s="76">
        <f t="shared" si="2"/>
        <v>3</v>
      </c>
      <c r="D27" s="90" t="e">
        <f>INDEX(#REF!,tabulated!C27,4*(tabulated!B27-1)+tabulated!$B$1)</f>
        <v>#REF!</v>
      </c>
      <c r="E27" s="90" t="e">
        <f>INDEX(#REF!,tabulated!C27,4*(tabulated!B27-1)+tabulated!$B$1)=""</f>
        <v>#REF!</v>
      </c>
      <c r="F27" s="76" t="e">
        <f t="shared" si="0"/>
        <v>#REF!</v>
      </c>
      <c r="G27" s="76" t="e">
        <f>INDEX(#REF!,tabulated!C27)</f>
        <v>#REF!</v>
      </c>
      <c r="I27" s="76">
        <v>102.875</v>
      </c>
      <c r="J27" s="76">
        <v>9.1249999999999998E-2</v>
      </c>
    </row>
    <row r="28" spans="1:10">
      <c r="A28" s="76">
        <f>IF(AND(B28=6,tabulated!C28=1),2,tabulated!A27)</f>
        <v>1</v>
      </c>
      <c r="B28" s="76">
        <f t="shared" si="1"/>
        <v>2</v>
      </c>
      <c r="C28" s="76">
        <f t="shared" si="2"/>
        <v>4</v>
      </c>
      <c r="D28" s="90" t="e">
        <f>INDEX(#REF!,tabulated!C28,4*(tabulated!B28-1)+tabulated!$B$1)</f>
        <v>#REF!</v>
      </c>
      <c r="E28" s="90" t="e">
        <f>INDEX(#REF!,tabulated!C28,4*(tabulated!B28-1)+tabulated!$B$1)=""</f>
        <v>#REF!</v>
      </c>
      <c r="F28" s="76" t="e">
        <f t="shared" si="0"/>
        <v>#REF!</v>
      </c>
      <c r="G28" s="76" t="e">
        <f>INDEX(#REF!,tabulated!C28)</f>
        <v>#REF!</v>
      </c>
      <c r="I28" s="76">
        <v>102.75</v>
      </c>
      <c r="J28" s="76">
        <v>9.2499999999999999E-2</v>
      </c>
    </row>
    <row r="29" spans="1:10">
      <c r="A29" s="76">
        <f>IF(AND(B29=6,tabulated!C29=1),2,tabulated!A28)</f>
        <v>1</v>
      </c>
      <c r="B29" s="76">
        <f t="shared" si="1"/>
        <v>2</v>
      </c>
      <c r="C29" s="76">
        <f t="shared" si="2"/>
        <v>5</v>
      </c>
      <c r="D29" s="90" t="e">
        <f>INDEX(#REF!,tabulated!C29,4*(tabulated!B29-1)+tabulated!$B$1)</f>
        <v>#REF!</v>
      </c>
      <c r="E29" s="90" t="e">
        <f>INDEX(#REF!,tabulated!C29,4*(tabulated!B29-1)+tabulated!$B$1)=""</f>
        <v>#REF!</v>
      </c>
      <c r="F29" s="76" t="e">
        <f t="shared" si="0"/>
        <v>#REF!</v>
      </c>
      <c r="G29" s="76" t="e">
        <f>INDEX(#REF!,tabulated!C29)</f>
        <v>#REF!</v>
      </c>
      <c r="I29" s="76">
        <v>102.75</v>
      </c>
      <c r="J29" s="76">
        <v>9.2499999999999999E-2</v>
      </c>
    </row>
    <row r="30" spans="1:10">
      <c r="A30" s="76">
        <f>IF(AND(B30=6,tabulated!C30=1),2,tabulated!A29)</f>
        <v>1</v>
      </c>
      <c r="B30" s="76">
        <f t="shared" si="1"/>
        <v>2</v>
      </c>
      <c r="C30" s="76">
        <f t="shared" si="2"/>
        <v>6</v>
      </c>
      <c r="D30" s="90" t="e">
        <f>INDEX(#REF!,tabulated!C30,4*(tabulated!B30-1)+tabulated!$B$1)</f>
        <v>#REF!</v>
      </c>
      <c r="E30" s="90" t="e">
        <f>INDEX(#REF!,tabulated!C30,4*(tabulated!B30-1)+tabulated!$B$1)=""</f>
        <v>#REF!</v>
      </c>
      <c r="F30" s="76" t="e">
        <f t="shared" si="0"/>
        <v>#REF!</v>
      </c>
      <c r="G30" s="76" t="e">
        <f>INDEX(#REF!,tabulated!C30)</f>
        <v>#REF!</v>
      </c>
      <c r="I30" s="76">
        <v>102.75</v>
      </c>
      <c r="J30" s="76">
        <v>9.2499999999999999E-2</v>
      </c>
    </row>
    <row r="31" spans="1:10">
      <c r="A31" s="76">
        <f>IF(AND(B31=6,tabulated!C31=1),2,tabulated!A30)</f>
        <v>1</v>
      </c>
      <c r="B31" s="76">
        <f t="shared" si="1"/>
        <v>2</v>
      </c>
      <c r="C31" s="76">
        <f t="shared" si="2"/>
        <v>7</v>
      </c>
      <c r="D31" s="90" t="e">
        <f>INDEX(#REF!,tabulated!C31,4*(tabulated!B31-1)+tabulated!$B$1)</f>
        <v>#REF!</v>
      </c>
      <c r="E31" s="90" t="e">
        <f>INDEX(#REF!,tabulated!C31,4*(tabulated!B31-1)+tabulated!$B$1)=""</f>
        <v>#REF!</v>
      </c>
      <c r="F31" s="76" t="e">
        <f t="shared" si="0"/>
        <v>#REF!</v>
      </c>
      <c r="G31" s="76" t="e">
        <f>INDEX(#REF!,tabulated!C31)</f>
        <v>#REF!</v>
      </c>
      <c r="I31" s="76">
        <v>102.625</v>
      </c>
      <c r="J31" s="76">
        <v>9.1249999999999998E-2</v>
      </c>
    </row>
    <row r="32" spans="1:10">
      <c r="A32" s="76">
        <f>IF(AND(B32=6,tabulated!C32=1),2,tabulated!A31)</f>
        <v>1</v>
      </c>
      <c r="B32" s="76">
        <f t="shared" si="1"/>
        <v>2</v>
      </c>
      <c r="C32" s="76">
        <f t="shared" si="2"/>
        <v>8</v>
      </c>
      <c r="D32" s="90" t="e">
        <f>INDEX(#REF!,tabulated!C32,4*(tabulated!B32-1)+tabulated!$B$1)</f>
        <v>#REF!</v>
      </c>
      <c r="E32" s="90" t="e">
        <f>INDEX(#REF!,tabulated!C32,4*(tabulated!B32-1)+tabulated!$B$1)=""</f>
        <v>#REF!</v>
      </c>
      <c r="F32" s="76" t="e">
        <f t="shared" si="0"/>
        <v>#REF!</v>
      </c>
      <c r="G32" s="76" t="e">
        <f>INDEX(#REF!,tabulated!C32)</f>
        <v>#REF!</v>
      </c>
      <c r="I32" s="76">
        <v>102.625</v>
      </c>
      <c r="J32" s="76">
        <v>8.8749999999999996E-2</v>
      </c>
    </row>
    <row r="33" spans="1:10">
      <c r="A33" s="76">
        <f>IF(AND(B33=6,tabulated!C33=1),2,tabulated!A32)</f>
        <v>1</v>
      </c>
      <c r="B33" s="76">
        <f t="shared" si="1"/>
        <v>2</v>
      </c>
      <c r="C33" s="76">
        <f t="shared" si="2"/>
        <v>9</v>
      </c>
      <c r="D33" s="90" t="e">
        <f>INDEX(#REF!,tabulated!C33,4*(tabulated!B33-1)+tabulated!$B$1)</f>
        <v>#REF!</v>
      </c>
      <c r="E33" s="90" t="e">
        <f>INDEX(#REF!,tabulated!C33,4*(tabulated!B33-1)+tabulated!$B$1)=""</f>
        <v>#REF!</v>
      </c>
      <c r="F33" s="76" t="e">
        <f t="shared" si="0"/>
        <v>#REF!</v>
      </c>
      <c r="G33" s="76" t="e">
        <f>INDEX(#REF!,tabulated!C33)</f>
        <v>#REF!</v>
      </c>
      <c r="I33" s="76">
        <v>102.5</v>
      </c>
      <c r="J33" s="76">
        <v>0.09</v>
      </c>
    </row>
    <row r="34" spans="1:10">
      <c r="A34" s="76">
        <f>IF(AND(B34=6,tabulated!C34=1),2,tabulated!A33)</f>
        <v>1</v>
      </c>
      <c r="B34" s="76">
        <f t="shared" si="1"/>
        <v>2</v>
      </c>
      <c r="C34" s="76">
        <f t="shared" si="2"/>
        <v>10</v>
      </c>
      <c r="D34" s="90" t="e">
        <f>INDEX(#REF!,tabulated!C34,4*(tabulated!B34-1)+tabulated!$B$1)</f>
        <v>#REF!</v>
      </c>
      <c r="E34" s="90" t="e">
        <f>INDEX(#REF!,tabulated!C34,4*(tabulated!B34-1)+tabulated!$B$1)=""</f>
        <v>#REF!</v>
      </c>
      <c r="F34" s="76" t="e">
        <f t="shared" si="0"/>
        <v>#REF!</v>
      </c>
      <c r="G34" s="76" t="e">
        <f>INDEX(#REF!,tabulated!C34)</f>
        <v>#REF!</v>
      </c>
      <c r="I34" s="76">
        <v>102.5</v>
      </c>
      <c r="J34" s="76">
        <v>0.09</v>
      </c>
    </row>
    <row r="35" spans="1:10">
      <c r="A35" s="76">
        <f>IF(AND(B35=6,tabulated!C35=1),2,tabulated!A34)</f>
        <v>1</v>
      </c>
      <c r="B35" s="76">
        <f t="shared" si="1"/>
        <v>2</v>
      </c>
      <c r="C35" s="76">
        <f t="shared" si="2"/>
        <v>11</v>
      </c>
      <c r="D35" s="90" t="e">
        <f>INDEX(#REF!,tabulated!C35,4*(tabulated!B35-1)+tabulated!$B$1)</f>
        <v>#REF!</v>
      </c>
      <c r="E35" s="90" t="e">
        <f>INDEX(#REF!,tabulated!C35,4*(tabulated!B35-1)+tabulated!$B$1)=""</f>
        <v>#REF!</v>
      </c>
      <c r="F35" s="76" t="e">
        <f t="shared" si="0"/>
        <v>#REF!</v>
      </c>
      <c r="G35" s="76" t="e">
        <f>INDEX(#REF!,tabulated!C35)</f>
        <v>#REF!</v>
      </c>
      <c r="I35" s="76">
        <v>102.375</v>
      </c>
      <c r="J35" s="76">
        <v>9.1249999999999998E-2</v>
      </c>
    </row>
    <row r="36" spans="1:10">
      <c r="A36" s="76">
        <f>IF(AND(B36=6,tabulated!C36=1),2,tabulated!A35)</f>
        <v>1</v>
      </c>
      <c r="B36" s="76">
        <f t="shared" si="1"/>
        <v>2</v>
      </c>
      <c r="C36" s="76">
        <f t="shared" si="2"/>
        <v>12</v>
      </c>
      <c r="D36" s="90" t="e">
        <f>INDEX(#REF!,tabulated!C36,4*(tabulated!B36-1)+tabulated!$B$1)</f>
        <v>#REF!</v>
      </c>
      <c r="E36" s="90" t="e">
        <f>INDEX(#REF!,tabulated!C36,4*(tabulated!B36-1)+tabulated!$B$1)=""</f>
        <v>#REF!</v>
      </c>
      <c r="F36" s="76" t="e">
        <f t="shared" si="0"/>
        <v>#REF!</v>
      </c>
      <c r="G36" s="76" t="e">
        <f>INDEX(#REF!,tabulated!C36)</f>
        <v>#REF!</v>
      </c>
      <c r="I36" s="76">
        <v>102.375</v>
      </c>
      <c r="J36" s="76">
        <v>9.1249999999999998E-2</v>
      </c>
    </row>
    <row r="37" spans="1:10">
      <c r="A37" s="76">
        <f>IF(AND(B37=6,tabulated!C37=1),2,tabulated!A36)</f>
        <v>1</v>
      </c>
      <c r="B37" s="76">
        <f t="shared" ref="B37:B68" si="3">IF(C37=1,B36+1,B36)</f>
        <v>2</v>
      </c>
      <c r="C37" s="76">
        <f t="shared" si="2"/>
        <v>13</v>
      </c>
      <c r="D37" s="90" t="e">
        <f>INDEX(#REF!,tabulated!C37,4*(tabulated!B37-1)+tabulated!$B$1)</f>
        <v>#REF!</v>
      </c>
      <c r="E37" s="90" t="e">
        <f>INDEX(#REF!,tabulated!C37,4*(tabulated!B37-1)+tabulated!$B$1)=""</f>
        <v>#REF!</v>
      </c>
      <c r="F37" s="76" t="e">
        <f t="shared" si="0"/>
        <v>#REF!</v>
      </c>
      <c r="G37" s="76" t="e">
        <f>INDEX(#REF!,tabulated!C37)</f>
        <v>#REF!</v>
      </c>
      <c r="I37" s="76">
        <v>102.375</v>
      </c>
      <c r="J37" s="76">
        <v>0.09</v>
      </c>
    </row>
    <row r="38" spans="1:10">
      <c r="A38" s="76">
        <f>IF(AND(B38=6,tabulated!C38=1),2,tabulated!A37)</f>
        <v>1</v>
      </c>
      <c r="B38" s="76">
        <f t="shared" si="3"/>
        <v>2</v>
      </c>
      <c r="C38" s="76">
        <f t="shared" si="2"/>
        <v>14</v>
      </c>
      <c r="D38" s="90" t="e">
        <f>INDEX(#REF!,tabulated!C38,4*(tabulated!B38-1)+tabulated!$B$1)</f>
        <v>#REF!</v>
      </c>
      <c r="E38" s="90" t="e">
        <f>INDEX(#REF!,tabulated!C38,4*(tabulated!B38-1)+tabulated!$B$1)=""</f>
        <v>#REF!</v>
      </c>
      <c r="F38" s="76" t="e">
        <f t="shared" si="0"/>
        <v>#REF!</v>
      </c>
      <c r="G38" s="76" t="e">
        <f>INDEX(#REF!,tabulated!C38)</f>
        <v>#REF!</v>
      </c>
      <c r="I38" s="76">
        <v>102.375</v>
      </c>
      <c r="J38" s="76">
        <v>9.1249999999999998E-2</v>
      </c>
    </row>
    <row r="39" spans="1:10">
      <c r="A39" s="76">
        <f>IF(AND(B39=6,tabulated!C39=1),2,tabulated!A38)</f>
        <v>1</v>
      </c>
      <c r="B39" s="76">
        <f t="shared" si="3"/>
        <v>2</v>
      </c>
      <c r="C39" s="76">
        <f t="shared" si="2"/>
        <v>15</v>
      </c>
      <c r="D39" s="90" t="e">
        <f>INDEX(#REF!,tabulated!C39,4*(tabulated!B39-1)+tabulated!$B$1)</f>
        <v>#REF!</v>
      </c>
      <c r="E39" s="90" t="e">
        <f>INDEX(#REF!,tabulated!C39,4*(tabulated!B39-1)+tabulated!$B$1)=""</f>
        <v>#REF!</v>
      </c>
      <c r="F39" s="76" t="e">
        <f t="shared" si="0"/>
        <v>#REF!</v>
      </c>
      <c r="G39" s="76" t="e">
        <f>INDEX(#REF!,tabulated!C39)</f>
        <v>#REF!</v>
      </c>
      <c r="I39" s="76">
        <v>102.375</v>
      </c>
      <c r="J39" s="76">
        <v>0.09</v>
      </c>
    </row>
    <row r="40" spans="1:10">
      <c r="A40" s="76">
        <f>IF(AND(B40=6,tabulated!C40=1),2,tabulated!A39)</f>
        <v>1</v>
      </c>
      <c r="B40" s="76">
        <f t="shared" si="3"/>
        <v>2</v>
      </c>
      <c r="C40" s="76">
        <f t="shared" si="2"/>
        <v>16</v>
      </c>
      <c r="D40" s="90" t="e">
        <f>INDEX(#REF!,tabulated!C40,4*(tabulated!B40-1)+tabulated!$B$1)</f>
        <v>#REF!</v>
      </c>
      <c r="E40" s="90" t="e">
        <f>INDEX(#REF!,tabulated!C40,4*(tabulated!B40-1)+tabulated!$B$1)=""</f>
        <v>#REF!</v>
      </c>
      <c r="F40" s="76" t="e">
        <f t="shared" si="0"/>
        <v>#REF!</v>
      </c>
      <c r="G40" s="76" t="e">
        <f>INDEX(#REF!,tabulated!C40)</f>
        <v>#REF!</v>
      </c>
      <c r="I40" s="76">
        <v>102.25</v>
      </c>
      <c r="J40" s="76">
        <v>9.1249999999999998E-2</v>
      </c>
    </row>
    <row r="41" spans="1:10">
      <c r="A41" s="76">
        <f>IF(AND(B41=6,tabulated!C41=1),2,tabulated!A40)</f>
        <v>1</v>
      </c>
      <c r="B41" s="76">
        <f t="shared" si="3"/>
        <v>2</v>
      </c>
      <c r="C41" s="76">
        <f t="shared" si="2"/>
        <v>17</v>
      </c>
      <c r="D41" s="90" t="e">
        <f>INDEX(#REF!,tabulated!C41,4*(tabulated!B41-1)+tabulated!$B$1)</f>
        <v>#REF!</v>
      </c>
      <c r="E41" s="90" t="e">
        <f>INDEX(#REF!,tabulated!C41,4*(tabulated!B41-1)+tabulated!$B$1)=""</f>
        <v>#REF!</v>
      </c>
      <c r="F41" s="76" t="e">
        <f t="shared" si="0"/>
        <v>#REF!</v>
      </c>
      <c r="G41" s="76" t="e">
        <f>INDEX(#REF!,tabulated!C41)</f>
        <v>#REF!</v>
      </c>
      <c r="I41" s="76">
        <v>102.25</v>
      </c>
      <c r="J41" s="76">
        <v>8.7499999999999994E-2</v>
      </c>
    </row>
    <row r="42" spans="1:10">
      <c r="A42" s="76">
        <f>IF(AND(B42=6,tabulated!C42=1),2,tabulated!A41)</f>
        <v>1</v>
      </c>
      <c r="B42" s="76">
        <f t="shared" si="3"/>
        <v>2</v>
      </c>
      <c r="C42" s="76">
        <f t="shared" si="2"/>
        <v>18</v>
      </c>
      <c r="D42" s="90" t="e">
        <f>INDEX(#REF!,tabulated!C42,4*(tabulated!B42-1)+tabulated!$B$1)</f>
        <v>#REF!</v>
      </c>
      <c r="E42" s="90" t="e">
        <f>INDEX(#REF!,tabulated!C42,4*(tabulated!B42-1)+tabulated!$B$1)=""</f>
        <v>#REF!</v>
      </c>
      <c r="F42" s="76" t="e">
        <f t="shared" si="0"/>
        <v>#REF!</v>
      </c>
      <c r="G42" s="76" t="e">
        <f>INDEX(#REF!,tabulated!C42)</f>
        <v>#REF!</v>
      </c>
      <c r="I42" s="76">
        <v>102.125</v>
      </c>
      <c r="J42" s="76">
        <v>8.8749999999999996E-2</v>
      </c>
    </row>
    <row r="43" spans="1:10">
      <c r="A43" s="76">
        <f>IF(AND(B43=6,tabulated!C43=1),2,tabulated!A42)</f>
        <v>1</v>
      </c>
      <c r="B43" s="76">
        <f t="shared" si="3"/>
        <v>2</v>
      </c>
      <c r="C43" s="76">
        <f t="shared" si="2"/>
        <v>19</v>
      </c>
      <c r="D43" s="90" t="e">
        <f>INDEX(#REF!,tabulated!C43,4*(tabulated!B43-1)+tabulated!$B$1)</f>
        <v>#REF!</v>
      </c>
      <c r="E43" s="90" t="e">
        <f>INDEX(#REF!,tabulated!C43,4*(tabulated!B43-1)+tabulated!$B$1)=""</f>
        <v>#REF!</v>
      </c>
      <c r="F43" s="76" t="e">
        <f t="shared" si="0"/>
        <v>#REF!</v>
      </c>
      <c r="G43" s="76" t="e">
        <f>INDEX(#REF!,tabulated!C43)</f>
        <v>#REF!</v>
      </c>
      <c r="I43" s="76">
        <v>102.125</v>
      </c>
      <c r="J43" s="76">
        <v>0.09</v>
      </c>
    </row>
    <row r="44" spans="1:10">
      <c r="A44" s="76">
        <f>IF(AND(B44=6,tabulated!C44=1),2,tabulated!A43)</f>
        <v>1</v>
      </c>
      <c r="B44" s="76">
        <f t="shared" si="3"/>
        <v>2</v>
      </c>
      <c r="C44" s="76">
        <f t="shared" si="2"/>
        <v>20</v>
      </c>
      <c r="D44" s="90" t="e">
        <f>INDEX(#REF!,tabulated!C44,4*(tabulated!B44-1)+tabulated!$B$1)</f>
        <v>#REF!</v>
      </c>
      <c r="E44" s="90" t="e">
        <f>INDEX(#REF!,tabulated!C44,4*(tabulated!B44-1)+tabulated!$B$1)=""</f>
        <v>#REF!</v>
      </c>
      <c r="F44" s="76" t="e">
        <f t="shared" si="0"/>
        <v>#REF!</v>
      </c>
      <c r="G44" s="76" t="e">
        <f>INDEX(#REF!,tabulated!C44)</f>
        <v>#REF!</v>
      </c>
      <c r="I44" s="76">
        <v>102</v>
      </c>
      <c r="J44" s="76">
        <v>0.09</v>
      </c>
    </row>
    <row r="45" spans="1:10">
      <c r="A45" s="76">
        <f>IF(AND(B45=6,tabulated!C45=1),2,tabulated!A44)</f>
        <v>1</v>
      </c>
      <c r="B45" s="76">
        <f t="shared" si="3"/>
        <v>2</v>
      </c>
      <c r="C45" s="76">
        <f t="shared" si="2"/>
        <v>21</v>
      </c>
      <c r="D45" s="90" t="e">
        <f>INDEX(#REF!,tabulated!C45,4*(tabulated!B45-1)+tabulated!$B$1)</f>
        <v>#REF!</v>
      </c>
      <c r="E45" s="90" t="e">
        <f>INDEX(#REF!,tabulated!C45,4*(tabulated!B45-1)+tabulated!$B$1)=""</f>
        <v>#REF!</v>
      </c>
      <c r="F45" s="76" t="e">
        <f t="shared" si="0"/>
        <v>#REF!</v>
      </c>
      <c r="G45" s="76" t="e">
        <f>INDEX(#REF!,tabulated!C45)</f>
        <v>#REF!</v>
      </c>
      <c r="I45" s="76">
        <v>102</v>
      </c>
      <c r="J45" s="76">
        <v>8.8749999999999996E-2</v>
      </c>
    </row>
    <row r="46" spans="1:10">
      <c r="A46" s="76">
        <f>IF(AND(B46=6,tabulated!C46=1),2,tabulated!A45)</f>
        <v>1</v>
      </c>
      <c r="B46" s="76">
        <f t="shared" si="3"/>
        <v>3</v>
      </c>
      <c r="C46" s="76">
        <f t="shared" si="2"/>
        <v>1</v>
      </c>
      <c r="D46" s="90" t="e">
        <f>INDEX(#REF!,tabulated!C46,4*(tabulated!B46-1)+tabulated!$B$1)</f>
        <v>#REF!</v>
      </c>
      <c r="E46" s="90" t="e">
        <f>INDEX(#REF!,tabulated!C46,4*(tabulated!B46-1)+tabulated!$B$1)=""</f>
        <v>#REF!</v>
      </c>
      <c r="F46" s="76" t="e">
        <f t="shared" si="0"/>
        <v>#REF!</v>
      </c>
      <c r="G46" s="76" t="e">
        <f>INDEX(#REF!,tabulated!C46)</f>
        <v>#REF!</v>
      </c>
      <c r="I46" s="76">
        <v>102</v>
      </c>
      <c r="J46" s="76">
        <v>8.8749999999999996E-2</v>
      </c>
    </row>
    <row r="47" spans="1:10">
      <c r="A47" s="76">
        <f>IF(AND(B47=6,tabulated!C47=1),2,tabulated!A46)</f>
        <v>1</v>
      </c>
      <c r="B47" s="76">
        <f t="shared" si="3"/>
        <v>3</v>
      </c>
      <c r="C47" s="76">
        <f t="shared" si="2"/>
        <v>2</v>
      </c>
      <c r="D47" s="90" t="e">
        <f>INDEX(#REF!,tabulated!C47,4*(tabulated!B47-1)+tabulated!$B$1)</f>
        <v>#REF!</v>
      </c>
      <c r="E47" s="90" t="e">
        <f>INDEX(#REF!,tabulated!C47,4*(tabulated!B47-1)+tabulated!$B$1)=""</f>
        <v>#REF!</v>
      </c>
      <c r="F47" s="76" t="e">
        <f t="shared" si="0"/>
        <v>#REF!</v>
      </c>
      <c r="G47" s="76" t="e">
        <f>INDEX(#REF!,tabulated!C47)</f>
        <v>#REF!</v>
      </c>
      <c r="I47" s="76">
        <v>102</v>
      </c>
      <c r="J47" s="76">
        <v>8.8749999999999996E-2</v>
      </c>
    </row>
    <row r="48" spans="1:10">
      <c r="A48" s="76">
        <f>IF(AND(B48=6,tabulated!C48=1),2,tabulated!A47)</f>
        <v>1</v>
      </c>
      <c r="B48" s="76">
        <f t="shared" si="3"/>
        <v>3</v>
      </c>
      <c r="C48" s="76">
        <f t="shared" si="2"/>
        <v>3</v>
      </c>
      <c r="D48" s="90" t="e">
        <f>INDEX(#REF!,tabulated!C48,4*(tabulated!B48-1)+tabulated!$B$1)</f>
        <v>#REF!</v>
      </c>
      <c r="E48" s="90" t="e">
        <f>INDEX(#REF!,tabulated!C48,4*(tabulated!B48-1)+tabulated!$B$1)=""</f>
        <v>#REF!</v>
      </c>
      <c r="F48" s="76" t="e">
        <f t="shared" si="0"/>
        <v>#REF!</v>
      </c>
      <c r="G48" s="76" t="e">
        <f>INDEX(#REF!,tabulated!C48)</f>
        <v>#REF!</v>
      </c>
      <c r="I48" s="76">
        <v>102</v>
      </c>
      <c r="J48" s="76">
        <v>9.1249999999999998E-2</v>
      </c>
    </row>
    <row r="49" spans="1:10">
      <c r="A49" s="76">
        <f>IF(AND(B49=6,tabulated!C49=1),2,tabulated!A48)</f>
        <v>1</v>
      </c>
      <c r="B49" s="76">
        <f t="shared" si="3"/>
        <v>3</v>
      </c>
      <c r="C49" s="76">
        <f t="shared" si="2"/>
        <v>4</v>
      </c>
      <c r="D49" s="90" t="e">
        <f>INDEX(#REF!,tabulated!C49,4*(tabulated!B49-1)+tabulated!$B$1)</f>
        <v>#REF!</v>
      </c>
      <c r="E49" s="90" t="e">
        <f>INDEX(#REF!,tabulated!C49,4*(tabulated!B49-1)+tabulated!$B$1)=""</f>
        <v>#REF!</v>
      </c>
      <c r="F49" s="76" t="e">
        <f t="shared" si="0"/>
        <v>#REF!</v>
      </c>
      <c r="G49" s="76" t="e">
        <f>INDEX(#REF!,tabulated!C49)</f>
        <v>#REF!</v>
      </c>
      <c r="I49" s="76">
        <v>101.875</v>
      </c>
      <c r="J49" s="76">
        <v>8.8749999999999996E-2</v>
      </c>
    </row>
    <row r="50" spans="1:10">
      <c r="A50" s="76">
        <f>IF(AND(B50=6,tabulated!C50=1),2,tabulated!A49)</f>
        <v>1</v>
      </c>
      <c r="B50" s="76">
        <f t="shared" si="3"/>
        <v>3</v>
      </c>
      <c r="C50" s="76">
        <f t="shared" si="2"/>
        <v>5</v>
      </c>
      <c r="D50" s="90" t="e">
        <f>INDEX(#REF!,tabulated!C50,4*(tabulated!B50-1)+tabulated!$B$1)</f>
        <v>#REF!</v>
      </c>
      <c r="E50" s="90" t="e">
        <f>INDEX(#REF!,tabulated!C50,4*(tabulated!B50-1)+tabulated!$B$1)=""</f>
        <v>#REF!</v>
      </c>
      <c r="F50" s="76" t="e">
        <f t="shared" si="0"/>
        <v>#REF!</v>
      </c>
      <c r="G50" s="76" t="e">
        <f>INDEX(#REF!,tabulated!C50)</f>
        <v>#REF!</v>
      </c>
      <c r="I50" s="76">
        <v>101.875</v>
      </c>
      <c r="J50" s="76">
        <v>0.09</v>
      </c>
    </row>
    <row r="51" spans="1:10">
      <c r="A51" s="76">
        <f>IF(AND(B51=6,tabulated!C51=1),2,tabulated!A50)</f>
        <v>1</v>
      </c>
      <c r="B51" s="76">
        <f t="shared" si="3"/>
        <v>3</v>
      </c>
      <c r="C51" s="76">
        <f t="shared" si="2"/>
        <v>6</v>
      </c>
      <c r="D51" s="90" t="e">
        <f>INDEX(#REF!,tabulated!C51,4*(tabulated!B51-1)+tabulated!$B$1)</f>
        <v>#REF!</v>
      </c>
      <c r="E51" s="90" t="e">
        <f>INDEX(#REF!,tabulated!C51,4*(tabulated!B51-1)+tabulated!$B$1)=""</f>
        <v>#REF!</v>
      </c>
      <c r="F51" s="76" t="e">
        <f t="shared" si="0"/>
        <v>#REF!</v>
      </c>
      <c r="G51" s="76" t="e">
        <f>INDEX(#REF!,tabulated!C51)</f>
        <v>#REF!</v>
      </c>
      <c r="I51" s="76">
        <v>101.875</v>
      </c>
      <c r="J51" s="76">
        <v>8.8749999999999996E-2</v>
      </c>
    </row>
    <row r="52" spans="1:10">
      <c r="A52" s="76">
        <f>IF(AND(B52=6,tabulated!C52=1),2,tabulated!A51)</f>
        <v>1</v>
      </c>
      <c r="B52" s="76">
        <f t="shared" si="3"/>
        <v>3</v>
      </c>
      <c r="C52" s="76">
        <f t="shared" si="2"/>
        <v>7</v>
      </c>
      <c r="D52" s="90" t="e">
        <f>INDEX(#REF!,tabulated!C52,4*(tabulated!B52-1)+tabulated!$B$1)</f>
        <v>#REF!</v>
      </c>
      <c r="E52" s="90" t="e">
        <f>INDEX(#REF!,tabulated!C52,4*(tabulated!B52-1)+tabulated!$B$1)=""</f>
        <v>#REF!</v>
      </c>
      <c r="F52" s="76" t="e">
        <f t="shared" si="0"/>
        <v>#REF!</v>
      </c>
      <c r="G52" s="76" t="e">
        <f>INDEX(#REF!,tabulated!C52)</f>
        <v>#REF!</v>
      </c>
      <c r="I52" s="76">
        <v>101.813</v>
      </c>
      <c r="J52" s="76">
        <v>9.1249999999999998E-2</v>
      </c>
    </row>
    <row r="53" spans="1:10">
      <c r="A53" s="76">
        <f>IF(AND(B53=6,tabulated!C53=1),2,tabulated!A52)</f>
        <v>1</v>
      </c>
      <c r="B53" s="76">
        <f t="shared" si="3"/>
        <v>3</v>
      </c>
      <c r="C53" s="76">
        <f t="shared" si="2"/>
        <v>8</v>
      </c>
      <c r="D53" s="90" t="e">
        <f>INDEX(#REF!,tabulated!C53,4*(tabulated!B53-1)+tabulated!$B$1)</f>
        <v>#REF!</v>
      </c>
      <c r="E53" s="90" t="e">
        <f>INDEX(#REF!,tabulated!C53,4*(tabulated!B53-1)+tabulated!$B$1)=""</f>
        <v>#REF!</v>
      </c>
      <c r="F53" s="76" t="e">
        <f t="shared" si="0"/>
        <v>#REF!</v>
      </c>
      <c r="G53" s="76" t="e">
        <f>INDEX(#REF!,tabulated!C53)</f>
        <v>#REF!</v>
      </c>
      <c r="I53" s="76">
        <v>101.813</v>
      </c>
      <c r="J53" s="76">
        <v>9.1249999999999998E-2</v>
      </c>
    </row>
    <row r="54" spans="1:10">
      <c r="A54" s="76">
        <f>IF(AND(B54=6,tabulated!C54=1),2,tabulated!A53)</f>
        <v>1</v>
      </c>
      <c r="B54" s="76">
        <f t="shared" si="3"/>
        <v>3</v>
      </c>
      <c r="C54" s="76">
        <f t="shared" si="2"/>
        <v>9</v>
      </c>
      <c r="D54" s="90" t="e">
        <f>INDEX(#REF!,tabulated!C54,4*(tabulated!B54-1)+tabulated!$B$1)</f>
        <v>#REF!</v>
      </c>
      <c r="E54" s="90" t="e">
        <f>INDEX(#REF!,tabulated!C54,4*(tabulated!B54-1)+tabulated!$B$1)=""</f>
        <v>#REF!</v>
      </c>
      <c r="F54" s="76" t="e">
        <f t="shared" si="0"/>
        <v>#REF!</v>
      </c>
      <c r="G54" s="76" t="e">
        <f>INDEX(#REF!,tabulated!C54)</f>
        <v>#REF!</v>
      </c>
      <c r="I54" s="76">
        <v>101.75</v>
      </c>
      <c r="J54" s="76">
        <v>8.7499999999999994E-2</v>
      </c>
    </row>
    <row r="55" spans="1:10">
      <c r="A55" s="76">
        <f>IF(AND(B55=6,tabulated!C55=1),2,tabulated!A54)</f>
        <v>1</v>
      </c>
      <c r="B55" s="76">
        <f t="shared" si="3"/>
        <v>3</v>
      </c>
      <c r="C55" s="76">
        <f t="shared" si="2"/>
        <v>10</v>
      </c>
      <c r="D55" s="90" t="e">
        <f>INDEX(#REF!,tabulated!C55,4*(tabulated!B55-1)+tabulated!$B$1)</f>
        <v>#REF!</v>
      </c>
      <c r="E55" s="90" t="e">
        <f>INDEX(#REF!,tabulated!C55,4*(tabulated!B55-1)+tabulated!$B$1)=""</f>
        <v>#REF!</v>
      </c>
      <c r="F55" s="76" t="e">
        <f t="shared" si="0"/>
        <v>#REF!</v>
      </c>
      <c r="G55" s="76" t="e">
        <f>INDEX(#REF!,tabulated!C55)</f>
        <v>#REF!</v>
      </c>
      <c r="I55" s="76">
        <v>101.75</v>
      </c>
      <c r="J55" s="76">
        <v>8.8749999999999996E-2</v>
      </c>
    </row>
    <row r="56" spans="1:10">
      <c r="A56" s="76">
        <f>IF(AND(B56=6,tabulated!C56=1),2,tabulated!A55)</f>
        <v>1</v>
      </c>
      <c r="B56" s="76">
        <f t="shared" si="3"/>
        <v>3</v>
      </c>
      <c r="C56" s="76">
        <f t="shared" si="2"/>
        <v>11</v>
      </c>
      <c r="D56" s="90" t="e">
        <f>INDEX(#REF!,tabulated!C56,4*(tabulated!B56-1)+tabulated!$B$1)</f>
        <v>#REF!</v>
      </c>
      <c r="E56" s="90" t="e">
        <f>INDEX(#REF!,tabulated!C56,4*(tabulated!B56-1)+tabulated!$B$1)=""</f>
        <v>#REF!</v>
      </c>
      <c r="F56" s="76" t="e">
        <f t="shared" si="0"/>
        <v>#REF!</v>
      </c>
      <c r="G56" s="76" t="e">
        <f>INDEX(#REF!,tabulated!C56)</f>
        <v>#REF!</v>
      </c>
      <c r="I56" s="76">
        <v>101.75</v>
      </c>
      <c r="J56" s="76">
        <v>8.8749999999999996E-2</v>
      </c>
    </row>
    <row r="57" spans="1:10">
      <c r="A57" s="76">
        <f>IF(AND(B57=6,tabulated!C57=1),2,tabulated!A56)</f>
        <v>1</v>
      </c>
      <c r="B57" s="76">
        <f t="shared" si="3"/>
        <v>3</v>
      </c>
      <c r="C57" s="76">
        <f t="shared" si="2"/>
        <v>12</v>
      </c>
      <c r="D57" s="90" t="e">
        <f>INDEX(#REF!,tabulated!C57,4*(tabulated!B57-1)+tabulated!$B$1)</f>
        <v>#REF!</v>
      </c>
      <c r="E57" s="90" t="e">
        <f>INDEX(#REF!,tabulated!C57,4*(tabulated!B57-1)+tabulated!$B$1)=""</f>
        <v>#REF!</v>
      </c>
      <c r="F57" s="76" t="e">
        <f t="shared" si="0"/>
        <v>#REF!</v>
      </c>
      <c r="G57" s="76" t="e">
        <f>INDEX(#REF!,tabulated!C57)</f>
        <v>#REF!</v>
      </c>
      <c r="I57" s="76">
        <v>101.75</v>
      </c>
      <c r="J57" s="76">
        <v>8.6249999999999993E-2</v>
      </c>
    </row>
    <row r="58" spans="1:10">
      <c r="A58" s="76">
        <f>IF(AND(B58=6,tabulated!C58=1),2,tabulated!A57)</f>
        <v>1</v>
      </c>
      <c r="B58" s="76">
        <f t="shared" si="3"/>
        <v>3</v>
      </c>
      <c r="C58" s="76">
        <f t="shared" si="2"/>
        <v>13</v>
      </c>
      <c r="D58" s="76" t="e">
        <f>INDEX(#REF!,tabulated!C58,4*(tabulated!B58-1)+tabulated!$B$1)</f>
        <v>#REF!</v>
      </c>
      <c r="E58" s="90" t="e">
        <f>INDEX(#REF!,tabulated!C58,4*(tabulated!B58-1)+tabulated!$B$1)=""</f>
        <v>#REF!</v>
      </c>
      <c r="F58" s="76" t="e">
        <f t="shared" si="0"/>
        <v>#REF!</v>
      </c>
      <c r="G58" s="76" t="e">
        <f>INDEX(#REF!,tabulated!C58)</f>
        <v>#REF!</v>
      </c>
      <c r="I58" s="76">
        <v>101.75</v>
      </c>
      <c r="J58" s="76">
        <v>0.09</v>
      </c>
    </row>
    <row r="59" spans="1:10">
      <c r="A59" s="76">
        <f>IF(AND(B59=6,tabulated!C59=1),2,tabulated!A58)</f>
        <v>1</v>
      </c>
      <c r="B59" s="76">
        <f t="shared" si="3"/>
        <v>3</v>
      </c>
      <c r="C59" s="76">
        <f t="shared" si="2"/>
        <v>14</v>
      </c>
      <c r="D59" s="76" t="e">
        <f>INDEX(#REF!,tabulated!C59,4*(tabulated!B59-1)+tabulated!$B$1)</f>
        <v>#REF!</v>
      </c>
      <c r="E59" s="90" t="e">
        <f>INDEX(#REF!,tabulated!C59,4*(tabulated!B59-1)+tabulated!$B$1)=""</f>
        <v>#REF!</v>
      </c>
      <c r="F59" s="76" t="e">
        <f t="shared" si="0"/>
        <v>#REF!</v>
      </c>
      <c r="G59" s="76" t="e">
        <f>INDEX(#REF!,tabulated!C59)</f>
        <v>#REF!</v>
      </c>
      <c r="I59" s="76">
        <v>101.625</v>
      </c>
      <c r="J59" s="76">
        <v>8.7499999999999994E-2</v>
      </c>
    </row>
    <row r="60" spans="1:10">
      <c r="A60" s="76">
        <f>IF(AND(B60=6,tabulated!C60=1),2,tabulated!A59)</f>
        <v>1</v>
      </c>
      <c r="B60" s="76">
        <f t="shared" si="3"/>
        <v>3</v>
      </c>
      <c r="C60" s="76">
        <f t="shared" si="2"/>
        <v>15</v>
      </c>
      <c r="D60" s="76" t="e">
        <f>INDEX(#REF!,tabulated!C60,4*(tabulated!B60-1)+tabulated!$B$1)</f>
        <v>#REF!</v>
      </c>
      <c r="E60" s="90" t="e">
        <f>INDEX(#REF!,tabulated!C60,4*(tabulated!B60-1)+tabulated!$B$1)=""</f>
        <v>#REF!</v>
      </c>
      <c r="F60" s="76" t="e">
        <f t="shared" si="0"/>
        <v>#REF!</v>
      </c>
      <c r="G60" s="76" t="e">
        <f>INDEX(#REF!,tabulated!C60)</f>
        <v>#REF!</v>
      </c>
      <c r="I60" s="76">
        <v>101.5</v>
      </c>
      <c r="J60" s="76">
        <v>8.7499999999999994E-2</v>
      </c>
    </row>
    <row r="61" spans="1:10">
      <c r="A61" s="76">
        <f>IF(AND(B61=6,tabulated!C61=1),2,tabulated!A60)</f>
        <v>1</v>
      </c>
      <c r="B61" s="76">
        <f t="shared" si="3"/>
        <v>3</v>
      </c>
      <c r="C61" s="76">
        <f t="shared" si="2"/>
        <v>16</v>
      </c>
      <c r="D61" s="76" t="e">
        <f>INDEX(#REF!,tabulated!C61,4*(tabulated!B61-1)+tabulated!$B$1)</f>
        <v>#REF!</v>
      </c>
      <c r="E61" s="90" t="e">
        <f>INDEX(#REF!,tabulated!C61,4*(tabulated!B61-1)+tabulated!$B$1)=""</f>
        <v>#REF!</v>
      </c>
      <c r="F61" s="76" t="e">
        <f t="shared" si="0"/>
        <v>#REF!</v>
      </c>
      <c r="G61" s="76" t="e">
        <f>INDEX(#REF!,tabulated!C61)</f>
        <v>#REF!</v>
      </c>
      <c r="I61" s="76">
        <v>101.5</v>
      </c>
      <c r="J61" s="76">
        <v>8.7499999999999994E-2</v>
      </c>
    </row>
    <row r="62" spans="1:10">
      <c r="A62" s="76">
        <f>IF(AND(B62=6,tabulated!C62=1),2,tabulated!A61)</f>
        <v>1</v>
      </c>
      <c r="B62" s="76">
        <f t="shared" si="3"/>
        <v>3</v>
      </c>
      <c r="C62" s="76">
        <f t="shared" si="2"/>
        <v>17</v>
      </c>
      <c r="D62" s="76" t="e">
        <f>INDEX(#REF!,tabulated!C62,4*(tabulated!B62-1)+tabulated!$B$1)</f>
        <v>#REF!</v>
      </c>
      <c r="E62" s="90" t="e">
        <f>INDEX(#REF!,tabulated!C62,4*(tabulated!B62-1)+tabulated!$B$1)=""</f>
        <v>#REF!</v>
      </c>
      <c r="F62" s="76" t="e">
        <f t="shared" si="0"/>
        <v>#REF!</v>
      </c>
      <c r="G62" s="76" t="e">
        <f>INDEX(#REF!,tabulated!C62)</f>
        <v>#REF!</v>
      </c>
      <c r="I62" s="76">
        <v>101.5</v>
      </c>
      <c r="J62" s="76">
        <v>8.8749999999999996E-2</v>
      </c>
    </row>
    <row r="63" spans="1:10">
      <c r="A63" s="76">
        <f>IF(AND(B63=6,tabulated!C63=1),2,tabulated!A62)</f>
        <v>1</v>
      </c>
      <c r="B63" s="76">
        <f t="shared" si="3"/>
        <v>3</v>
      </c>
      <c r="C63" s="76">
        <f t="shared" si="2"/>
        <v>18</v>
      </c>
      <c r="D63" s="76" t="e">
        <f>INDEX(#REF!,tabulated!C63,4*(tabulated!B63-1)+tabulated!$B$1)</f>
        <v>#REF!</v>
      </c>
      <c r="E63" s="90" t="e">
        <f>INDEX(#REF!,tabulated!C63,4*(tabulated!B63-1)+tabulated!$B$1)=""</f>
        <v>#REF!</v>
      </c>
      <c r="F63" s="76" t="e">
        <f t="shared" si="0"/>
        <v>#REF!</v>
      </c>
      <c r="G63" s="76" t="e">
        <f>INDEX(#REF!,tabulated!C63)</f>
        <v>#REF!</v>
      </c>
      <c r="I63" s="76">
        <v>101.375</v>
      </c>
      <c r="J63" s="76">
        <v>8.7499999999999994E-2</v>
      </c>
    </row>
    <row r="64" spans="1:10">
      <c r="A64" s="76">
        <f>IF(AND(B64=6,tabulated!C64=1),2,tabulated!A63)</f>
        <v>1</v>
      </c>
      <c r="B64" s="76">
        <f t="shared" si="3"/>
        <v>3</v>
      </c>
      <c r="C64" s="76">
        <f t="shared" si="2"/>
        <v>19</v>
      </c>
      <c r="D64" s="76" t="e">
        <f>INDEX(#REF!,tabulated!C64,4*(tabulated!B64-1)+tabulated!$B$1)</f>
        <v>#REF!</v>
      </c>
      <c r="E64" s="90" t="e">
        <f>INDEX(#REF!,tabulated!C64,4*(tabulated!B64-1)+tabulated!$B$1)=""</f>
        <v>#REF!</v>
      </c>
      <c r="F64" s="76" t="e">
        <f t="shared" si="0"/>
        <v>#REF!</v>
      </c>
      <c r="G64" s="76" t="e">
        <f>INDEX(#REF!,tabulated!C64)</f>
        <v>#REF!</v>
      </c>
      <c r="I64" s="76">
        <v>101.375</v>
      </c>
      <c r="J64" s="76">
        <v>8.6249999999999993E-2</v>
      </c>
    </row>
    <row r="65" spans="1:10">
      <c r="A65" s="76">
        <f>IF(AND(B65=6,tabulated!C65=1),2,tabulated!A64)</f>
        <v>1</v>
      </c>
      <c r="B65" s="76">
        <f t="shared" si="3"/>
        <v>3</v>
      </c>
      <c r="C65" s="76">
        <f t="shared" si="2"/>
        <v>20</v>
      </c>
      <c r="D65" s="76" t="e">
        <f>INDEX(#REF!,tabulated!C65,4*(tabulated!B65-1)+tabulated!$B$1)</f>
        <v>#REF!</v>
      </c>
      <c r="E65" s="90" t="e">
        <f>INDEX(#REF!,tabulated!C65,4*(tabulated!B65-1)+tabulated!$B$1)=""</f>
        <v>#REF!</v>
      </c>
      <c r="F65" s="76" t="e">
        <f t="shared" si="0"/>
        <v>#REF!</v>
      </c>
      <c r="G65" s="76" t="e">
        <f>INDEX(#REF!,tabulated!C65)</f>
        <v>#REF!</v>
      </c>
      <c r="I65" s="76">
        <v>101.34400000000001</v>
      </c>
      <c r="J65" s="76">
        <v>0.09</v>
      </c>
    </row>
    <row r="66" spans="1:10">
      <c r="A66" s="76">
        <f>IF(AND(B66=6,tabulated!C66=1),2,tabulated!A65)</f>
        <v>1</v>
      </c>
      <c r="B66" s="76">
        <f t="shared" si="3"/>
        <v>3</v>
      </c>
      <c r="C66" s="76">
        <f t="shared" si="2"/>
        <v>21</v>
      </c>
      <c r="D66" s="76" t="e">
        <f>INDEX(#REF!,tabulated!C66,4*(tabulated!B66-1)+tabulated!$B$1)</f>
        <v>#REF!</v>
      </c>
      <c r="E66" s="90" t="e">
        <f>INDEX(#REF!,tabulated!C66,4*(tabulated!B66-1)+tabulated!$B$1)=""</f>
        <v>#REF!</v>
      </c>
      <c r="F66" s="76" t="e">
        <f t="shared" si="0"/>
        <v>#REF!</v>
      </c>
      <c r="G66" s="76" t="e">
        <f>INDEX(#REF!,tabulated!C66)</f>
        <v>#REF!</v>
      </c>
      <c r="I66" s="76">
        <v>101.34400000000001</v>
      </c>
      <c r="J66" s="76">
        <v>0.09</v>
      </c>
    </row>
    <row r="67" spans="1:10">
      <c r="A67" s="76">
        <f>IF(AND(B67=6,tabulated!C67=1),2,tabulated!A66)</f>
        <v>1</v>
      </c>
      <c r="B67" s="76">
        <f t="shared" si="3"/>
        <v>4</v>
      </c>
      <c r="C67" s="76">
        <f t="shared" si="2"/>
        <v>1</v>
      </c>
      <c r="D67" s="76" t="e">
        <f>INDEX(#REF!,tabulated!C67,4*(tabulated!B67-1)+tabulated!$B$1)</f>
        <v>#REF!</v>
      </c>
      <c r="E67" s="90" t="e">
        <f>INDEX(#REF!,tabulated!C67,4*(tabulated!B67-1)+tabulated!$B$1)=""</f>
        <v>#REF!</v>
      </c>
      <c r="F67" s="76" t="e">
        <f t="shared" si="0"/>
        <v>#REF!</v>
      </c>
      <c r="G67" s="76" t="e">
        <f>INDEX(#REF!,tabulated!C67)</f>
        <v>#REF!</v>
      </c>
      <c r="I67" s="76">
        <v>101.28099999999999</v>
      </c>
      <c r="J67" s="76">
        <v>8.8749999999999996E-2</v>
      </c>
    </row>
    <row r="68" spans="1:10">
      <c r="A68" s="76">
        <f>IF(AND(B68=6,tabulated!C68=1),2,tabulated!A67)</f>
        <v>1</v>
      </c>
      <c r="B68" s="76">
        <f t="shared" si="3"/>
        <v>4</v>
      </c>
      <c r="C68" s="76">
        <f t="shared" si="2"/>
        <v>2</v>
      </c>
      <c r="D68" s="76" t="e">
        <f>INDEX(#REF!,tabulated!C68,4*(tabulated!B68-1)+tabulated!$B$1)</f>
        <v>#REF!</v>
      </c>
      <c r="E68" s="90" t="e">
        <f>INDEX(#REF!,tabulated!C68,4*(tabulated!B68-1)+tabulated!$B$1)=""</f>
        <v>#REF!</v>
      </c>
      <c r="F68" s="76" t="e">
        <f t="shared" ref="F68:F131" si="4">IF(E68,"",D68)</f>
        <v>#REF!</v>
      </c>
      <c r="G68" s="76" t="e">
        <f>INDEX(#REF!,tabulated!C68)</f>
        <v>#REF!</v>
      </c>
      <c r="I68" s="76">
        <v>101.28099999999999</v>
      </c>
      <c r="J68" s="76">
        <v>8.8749999999999996E-2</v>
      </c>
    </row>
    <row r="69" spans="1:10">
      <c r="A69" s="76">
        <f>IF(AND(B69=6,tabulated!C69=1),2,tabulated!A68)</f>
        <v>1</v>
      </c>
      <c r="B69" s="76">
        <f t="shared" ref="B69:B100" si="5">IF(C69=1,B68+1,B68)</f>
        <v>4</v>
      </c>
      <c r="C69" s="76">
        <f t="shared" ref="C69:C132" si="6">IF(C68=21,1,C68+1)</f>
        <v>3</v>
      </c>
      <c r="D69" s="76" t="e">
        <f>INDEX(#REF!,tabulated!C69,4*(tabulated!B69-1)+tabulated!$B$1)</f>
        <v>#REF!</v>
      </c>
      <c r="E69" s="90" t="e">
        <f>INDEX(#REF!,tabulated!C69,4*(tabulated!B69-1)+tabulated!$B$1)=""</f>
        <v>#REF!</v>
      </c>
      <c r="F69" s="76" t="e">
        <f t="shared" si="4"/>
        <v>#REF!</v>
      </c>
      <c r="G69" s="76" t="e">
        <f>INDEX(#REF!,tabulated!C69)</f>
        <v>#REF!</v>
      </c>
      <c r="I69" s="76">
        <v>101.25</v>
      </c>
      <c r="J69" s="76">
        <v>8.7499999999999994E-2</v>
      </c>
    </row>
    <row r="70" spans="1:10">
      <c r="A70" s="76">
        <f>IF(AND(B70=6,tabulated!C70=1),2,tabulated!A69)</f>
        <v>1</v>
      </c>
      <c r="B70" s="76">
        <f t="shared" si="5"/>
        <v>4</v>
      </c>
      <c r="C70" s="76">
        <f t="shared" si="6"/>
        <v>4</v>
      </c>
      <c r="D70" s="76" t="e">
        <f>INDEX(#REF!,tabulated!C70,4*(tabulated!B70-1)+tabulated!$B$1)</f>
        <v>#REF!</v>
      </c>
      <c r="E70" s="90" t="e">
        <f>INDEX(#REF!,tabulated!C70,4*(tabulated!B70-1)+tabulated!$B$1)=""</f>
        <v>#REF!</v>
      </c>
      <c r="F70" s="76" t="e">
        <f t="shared" si="4"/>
        <v>#REF!</v>
      </c>
      <c r="G70" s="76" t="e">
        <f>INDEX(#REF!,tabulated!C70)</f>
        <v>#REF!</v>
      </c>
      <c r="I70" s="76">
        <v>101.25</v>
      </c>
      <c r="J70" s="76">
        <v>8.6249999999999993E-2</v>
      </c>
    </row>
    <row r="71" spans="1:10">
      <c r="A71" s="76">
        <f>IF(AND(B71=6,tabulated!C71=1),2,tabulated!A70)</f>
        <v>1</v>
      </c>
      <c r="B71" s="76">
        <f t="shared" si="5"/>
        <v>4</v>
      </c>
      <c r="C71" s="76">
        <f t="shared" si="6"/>
        <v>5</v>
      </c>
      <c r="D71" s="76" t="e">
        <f>INDEX(#REF!,tabulated!C71,4*(tabulated!B71-1)+tabulated!$B$1)</f>
        <v>#REF!</v>
      </c>
      <c r="E71" s="90" t="e">
        <f>INDEX(#REF!,tabulated!C71,4*(tabulated!B71-1)+tabulated!$B$1)=""</f>
        <v>#REF!</v>
      </c>
      <c r="F71" s="76" t="e">
        <f t="shared" si="4"/>
        <v>#REF!</v>
      </c>
      <c r="G71" s="76" t="e">
        <f>INDEX(#REF!,tabulated!C71)</f>
        <v>#REF!</v>
      </c>
      <c r="I71" s="76">
        <v>101.25</v>
      </c>
      <c r="J71" s="76">
        <v>8.7499999999999994E-2</v>
      </c>
    </row>
    <row r="72" spans="1:10">
      <c r="A72" s="76">
        <f>IF(AND(B72=6,tabulated!C72=1),2,tabulated!A71)</f>
        <v>1</v>
      </c>
      <c r="B72" s="76">
        <f t="shared" si="5"/>
        <v>4</v>
      </c>
      <c r="C72" s="76">
        <f t="shared" si="6"/>
        <v>6</v>
      </c>
      <c r="D72" s="76" t="e">
        <f>INDEX(#REF!,tabulated!C72,4*(tabulated!B72-1)+tabulated!$B$1)</f>
        <v>#REF!</v>
      </c>
      <c r="E72" s="90" t="e">
        <f>INDEX(#REF!,tabulated!C72,4*(tabulated!B72-1)+tabulated!$B$1)=""</f>
        <v>#REF!</v>
      </c>
      <c r="F72" s="76" t="e">
        <f t="shared" si="4"/>
        <v>#REF!</v>
      </c>
      <c r="G72" s="76" t="e">
        <f>INDEX(#REF!,tabulated!C72)</f>
        <v>#REF!</v>
      </c>
      <c r="I72" s="76">
        <v>101.25</v>
      </c>
      <c r="J72" s="76">
        <v>8.7499999999999994E-2</v>
      </c>
    </row>
    <row r="73" spans="1:10">
      <c r="A73" s="76">
        <f>IF(AND(B73=6,tabulated!C73=1),2,tabulated!A72)</f>
        <v>1</v>
      </c>
      <c r="B73" s="76">
        <f t="shared" si="5"/>
        <v>4</v>
      </c>
      <c r="C73" s="76">
        <f t="shared" si="6"/>
        <v>7</v>
      </c>
      <c r="D73" s="76" t="e">
        <f>INDEX(#REF!,tabulated!C73,4*(tabulated!B73-1)+tabulated!$B$1)</f>
        <v>#REF!</v>
      </c>
      <c r="E73" s="90" t="e">
        <f>INDEX(#REF!,tabulated!C73,4*(tabulated!B73-1)+tabulated!$B$1)=""</f>
        <v>#REF!</v>
      </c>
      <c r="F73" s="76" t="e">
        <f t="shared" si="4"/>
        <v>#REF!</v>
      </c>
      <c r="G73" s="76" t="e">
        <f>INDEX(#REF!,tabulated!C73)</f>
        <v>#REF!</v>
      </c>
      <c r="I73" s="76">
        <v>101.25</v>
      </c>
      <c r="J73" s="76">
        <v>8.5000000000000006E-2</v>
      </c>
    </row>
    <row r="74" spans="1:10">
      <c r="A74" s="76">
        <f>IF(AND(B74=6,tabulated!C74=1),2,tabulated!A73)</f>
        <v>1</v>
      </c>
      <c r="B74" s="76">
        <f t="shared" si="5"/>
        <v>4</v>
      </c>
      <c r="C74" s="76">
        <f t="shared" si="6"/>
        <v>8</v>
      </c>
      <c r="D74" s="76" t="e">
        <f>INDEX(#REF!,tabulated!C74,4*(tabulated!B74-1)+tabulated!$B$1)</f>
        <v>#REF!</v>
      </c>
      <c r="E74" s="90" t="e">
        <f>INDEX(#REF!,tabulated!C74,4*(tabulated!B74-1)+tabulated!$B$1)=""</f>
        <v>#REF!</v>
      </c>
      <c r="F74" s="76" t="e">
        <f t="shared" si="4"/>
        <v>#REF!</v>
      </c>
      <c r="G74" s="76" t="e">
        <f>INDEX(#REF!,tabulated!C74)</f>
        <v>#REF!</v>
      </c>
      <c r="I74" s="76">
        <v>101.125</v>
      </c>
      <c r="J74" s="76">
        <v>8.6249999999999993E-2</v>
      </c>
    </row>
    <row r="75" spans="1:10">
      <c r="A75" s="76">
        <f>IF(AND(B75=6,tabulated!C75=1),2,tabulated!A74)</f>
        <v>1</v>
      </c>
      <c r="B75" s="76">
        <f t="shared" si="5"/>
        <v>4</v>
      </c>
      <c r="C75" s="76">
        <f t="shared" si="6"/>
        <v>9</v>
      </c>
      <c r="D75" s="76" t="e">
        <f>INDEX(#REF!,tabulated!C75,4*(tabulated!B75-1)+tabulated!$B$1)</f>
        <v>#REF!</v>
      </c>
      <c r="E75" s="90" t="e">
        <f>INDEX(#REF!,tabulated!C75,4*(tabulated!B75-1)+tabulated!$B$1)=""</f>
        <v>#REF!</v>
      </c>
      <c r="F75" s="76" t="e">
        <f t="shared" si="4"/>
        <v>#REF!</v>
      </c>
      <c r="G75" s="76" t="e">
        <f>INDEX(#REF!,tabulated!C75)</f>
        <v>#REF!</v>
      </c>
      <c r="I75" s="76">
        <v>101</v>
      </c>
      <c r="J75" s="76">
        <v>8.3750000000000005E-2</v>
      </c>
    </row>
    <row r="76" spans="1:10">
      <c r="A76" s="76">
        <f>IF(AND(B76=6,tabulated!C76=1),2,tabulated!A75)</f>
        <v>1</v>
      </c>
      <c r="B76" s="76">
        <f t="shared" si="5"/>
        <v>4</v>
      </c>
      <c r="C76" s="76">
        <f t="shared" si="6"/>
        <v>10</v>
      </c>
      <c r="D76" s="76" t="e">
        <f>INDEX(#REF!,tabulated!C76,4*(tabulated!B76-1)+tabulated!$B$1)</f>
        <v>#REF!</v>
      </c>
      <c r="E76" s="90" t="e">
        <f>INDEX(#REF!,tabulated!C76,4*(tabulated!B76-1)+tabulated!$B$1)=""</f>
        <v>#REF!</v>
      </c>
      <c r="F76" s="76" t="e">
        <f t="shared" si="4"/>
        <v>#REF!</v>
      </c>
      <c r="G76" s="76" t="e">
        <f>INDEX(#REF!,tabulated!C76)</f>
        <v>#REF!</v>
      </c>
      <c r="I76" s="76">
        <v>101</v>
      </c>
      <c r="J76" s="76">
        <v>8.6249999999999993E-2</v>
      </c>
    </row>
    <row r="77" spans="1:10">
      <c r="A77" s="76">
        <f>IF(AND(B77=6,tabulated!C77=1),2,tabulated!A76)</f>
        <v>1</v>
      </c>
      <c r="B77" s="76">
        <f t="shared" si="5"/>
        <v>4</v>
      </c>
      <c r="C77" s="76">
        <f t="shared" si="6"/>
        <v>11</v>
      </c>
      <c r="D77" s="76" t="e">
        <f>INDEX(#REF!,tabulated!C77,4*(tabulated!B77-1)+tabulated!$B$1)</f>
        <v>#REF!</v>
      </c>
      <c r="E77" s="90" t="e">
        <f>INDEX(#REF!,tabulated!C77,4*(tabulated!B77-1)+tabulated!$B$1)=""</f>
        <v>#REF!</v>
      </c>
      <c r="F77" s="76" t="e">
        <f t="shared" si="4"/>
        <v>#REF!</v>
      </c>
      <c r="G77" s="76" t="e">
        <f>INDEX(#REF!,tabulated!C77)</f>
        <v>#REF!</v>
      </c>
      <c r="I77" s="76">
        <v>101</v>
      </c>
      <c r="J77" s="76">
        <v>8.7499999999999994E-2</v>
      </c>
    </row>
    <row r="78" spans="1:10">
      <c r="A78" s="76">
        <f>IF(AND(B78=6,tabulated!C78=1),2,tabulated!A77)</f>
        <v>1</v>
      </c>
      <c r="B78" s="76">
        <f t="shared" si="5"/>
        <v>4</v>
      </c>
      <c r="C78" s="76">
        <f t="shared" si="6"/>
        <v>12</v>
      </c>
      <c r="D78" s="76" t="e">
        <f>INDEX(#REF!,tabulated!C78,4*(tabulated!B78-1)+tabulated!$B$1)</f>
        <v>#REF!</v>
      </c>
      <c r="E78" s="90" t="e">
        <f>INDEX(#REF!,tabulated!C78,4*(tabulated!B78-1)+tabulated!$B$1)=""</f>
        <v>#REF!</v>
      </c>
      <c r="F78" s="76" t="e">
        <f t="shared" si="4"/>
        <v>#REF!</v>
      </c>
      <c r="G78" s="76" t="e">
        <f>INDEX(#REF!,tabulated!C78)</f>
        <v>#REF!</v>
      </c>
      <c r="I78" s="76">
        <v>100.875</v>
      </c>
      <c r="J78" s="76">
        <v>8.5000000000000006E-2</v>
      </c>
    </row>
    <row r="79" spans="1:10">
      <c r="A79" s="76">
        <f>IF(AND(B79=6,tabulated!C79=1),2,tabulated!A78)</f>
        <v>1</v>
      </c>
      <c r="B79" s="76">
        <f t="shared" si="5"/>
        <v>4</v>
      </c>
      <c r="C79" s="76">
        <f t="shared" si="6"/>
        <v>13</v>
      </c>
      <c r="D79" s="76" t="e">
        <f>INDEX(#REF!,tabulated!C79,4*(tabulated!B79-1)+tabulated!$B$1)</f>
        <v>#REF!</v>
      </c>
      <c r="E79" s="90" t="e">
        <f>INDEX(#REF!,tabulated!C79,4*(tabulated!B79-1)+tabulated!$B$1)=""</f>
        <v>#REF!</v>
      </c>
      <c r="F79" s="76" t="e">
        <f t="shared" si="4"/>
        <v>#REF!</v>
      </c>
      <c r="G79" s="76" t="e">
        <f>INDEX(#REF!,tabulated!C79)</f>
        <v>#REF!</v>
      </c>
      <c r="I79" s="76">
        <v>100.875</v>
      </c>
      <c r="J79" s="76">
        <v>8.6249999999999993E-2</v>
      </c>
    </row>
    <row r="80" spans="1:10">
      <c r="A80" s="76">
        <f>IF(AND(B80=6,tabulated!C80=1),2,tabulated!A79)</f>
        <v>1</v>
      </c>
      <c r="B80" s="76">
        <f t="shared" si="5"/>
        <v>4</v>
      </c>
      <c r="C80" s="76">
        <f t="shared" si="6"/>
        <v>14</v>
      </c>
      <c r="D80" s="76" t="e">
        <f>INDEX(#REF!,tabulated!C80,4*(tabulated!B80-1)+tabulated!$B$1)</f>
        <v>#REF!</v>
      </c>
      <c r="E80" s="90" t="e">
        <f>INDEX(#REF!,tabulated!C80,4*(tabulated!B80-1)+tabulated!$B$1)=""</f>
        <v>#REF!</v>
      </c>
      <c r="F80" s="76" t="e">
        <f t="shared" si="4"/>
        <v>#REF!</v>
      </c>
      <c r="G80" s="76" t="e">
        <f>INDEX(#REF!,tabulated!C80)</f>
        <v>#REF!</v>
      </c>
      <c r="I80" s="76">
        <v>100.78099999999999</v>
      </c>
      <c r="J80" s="76">
        <v>8.7499999999999994E-2</v>
      </c>
    </row>
    <row r="81" spans="1:10">
      <c r="A81" s="76">
        <f>IF(AND(B81=6,tabulated!C81=1),2,tabulated!A80)</f>
        <v>1</v>
      </c>
      <c r="B81" s="76">
        <f t="shared" si="5"/>
        <v>4</v>
      </c>
      <c r="C81" s="76">
        <f t="shared" si="6"/>
        <v>15</v>
      </c>
      <c r="D81" s="76" t="e">
        <f>INDEX(#REF!,tabulated!C81,4*(tabulated!B81-1)+tabulated!$B$1)</f>
        <v>#REF!</v>
      </c>
      <c r="E81" s="90" t="e">
        <f>INDEX(#REF!,tabulated!C81,4*(tabulated!B81-1)+tabulated!$B$1)=""</f>
        <v>#REF!</v>
      </c>
      <c r="F81" s="76" t="e">
        <f t="shared" si="4"/>
        <v>#REF!</v>
      </c>
      <c r="G81" s="76" t="e">
        <f>INDEX(#REF!,tabulated!C81)</f>
        <v>#REF!</v>
      </c>
      <c r="I81" s="76">
        <v>100.78099999999999</v>
      </c>
      <c r="J81" s="76">
        <v>8.7499999999999994E-2</v>
      </c>
    </row>
    <row r="82" spans="1:10">
      <c r="A82" s="76">
        <f>IF(AND(B82=6,tabulated!C82=1),2,tabulated!A81)</f>
        <v>1</v>
      </c>
      <c r="B82" s="76">
        <f t="shared" si="5"/>
        <v>4</v>
      </c>
      <c r="C82" s="76">
        <f t="shared" si="6"/>
        <v>16</v>
      </c>
      <c r="D82" s="76" t="e">
        <f>INDEX(#REF!,tabulated!C82,4*(tabulated!B82-1)+tabulated!$B$1)</f>
        <v>#REF!</v>
      </c>
      <c r="E82" s="90" t="e">
        <f>INDEX(#REF!,tabulated!C82,4*(tabulated!B82-1)+tabulated!$B$1)=""</f>
        <v>#REF!</v>
      </c>
      <c r="F82" s="76" t="e">
        <f t="shared" si="4"/>
        <v>#REF!</v>
      </c>
      <c r="G82" s="76" t="e">
        <f>INDEX(#REF!,tabulated!C82)</f>
        <v>#REF!</v>
      </c>
      <c r="I82" s="76">
        <v>100.75</v>
      </c>
      <c r="J82" s="76">
        <v>8.6249999999999993E-2</v>
      </c>
    </row>
    <row r="83" spans="1:10">
      <c r="A83" s="76">
        <f>IF(AND(B83=6,tabulated!C83=1),2,tabulated!A82)</f>
        <v>1</v>
      </c>
      <c r="B83" s="76">
        <f t="shared" si="5"/>
        <v>4</v>
      </c>
      <c r="C83" s="76">
        <f t="shared" si="6"/>
        <v>17</v>
      </c>
      <c r="D83" s="76" t="e">
        <f>INDEX(#REF!,tabulated!C83,4*(tabulated!B83-1)+tabulated!$B$1)</f>
        <v>#REF!</v>
      </c>
      <c r="E83" s="90" t="e">
        <f>INDEX(#REF!,tabulated!C83,4*(tabulated!B83-1)+tabulated!$B$1)=""</f>
        <v>#REF!</v>
      </c>
      <c r="F83" s="76" t="e">
        <f t="shared" si="4"/>
        <v>#REF!</v>
      </c>
      <c r="G83" s="76" t="e">
        <f>INDEX(#REF!,tabulated!C83)</f>
        <v>#REF!</v>
      </c>
      <c r="I83" s="76">
        <v>100.75</v>
      </c>
      <c r="J83" s="76">
        <v>8.6249999999999993E-2</v>
      </c>
    </row>
    <row r="84" spans="1:10">
      <c r="A84" s="76">
        <f>IF(AND(B84=6,tabulated!C84=1),2,tabulated!A83)</f>
        <v>1</v>
      </c>
      <c r="B84" s="76">
        <f t="shared" si="5"/>
        <v>4</v>
      </c>
      <c r="C84" s="76">
        <f t="shared" si="6"/>
        <v>18</v>
      </c>
      <c r="D84" s="76" t="e">
        <f>INDEX(#REF!,tabulated!C84,4*(tabulated!B84-1)+tabulated!$B$1)</f>
        <v>#REF!</v>
      </c>
      <c r="E84" s="90" t="e">
        <f>INDEX(#REF!,tabulated!C84,4*(tabulated!B84-1)+tabulated!$B$1)=""</f>
        <v>#REF!</v>
      </c>
      <c r="F84" s="76" t="e">
        <f t="shared" si="4"/>
        <v>#REF!</v>
      </c>
      <c r="G84" s="76" t="e">
        <f>INDEX(#REF!,tabulated!C84)</f>
        <v>#REF!</v>
      </c>
      <c r="I84" s="76">
        <v>100.75</v>
      </c>
      <c r="J84" s="76">
        <v>8.6249999999999993E-2</v>
      </c>
    </row>
    <row r="85" spans="1:10">
      <c r="A85" s="76">
        <f>IF(AND(B85=6,tabulated!C85=1),2,tabulated!A84)</f>
        <v>1</v>
      </c>
      <c r="B85" s="76">
        <f t="shared" si="5"/>
        <v>4</v>
      </c>
      <c r="C85" s="76">
        <f t="shared" si="6"/>
        <v>19</v>
      </c>
      <c r="D85" s="76" t="e">
        <f>INDEX(#REF!,tabulated!C85,4*(tabulated!B85-1)+tabulated!$B$1)</f>
        <v>#REF!</v>
      </c>
      <c r="E85" s="90" t="e">
        <f>INDEX(#REF!,tabulated!C85,4*(tabulated!B85-1)+tabulated!$B$1)=""</f>
        <v>#REF!</v>
      </c>
      <c r="F85" s="76" t="e">
        <f t="shared" si="4"/>
        <v>#REF!</v>
      </c>
      <c r="G85" s="76" t="e">
        <f>INDEX(#REF!,tabulated!C85)</f>
        <v>#REF!</v>
      </c>
      <c r="I85" s="76">
        <v>100.75</v>
      </c>
      <c r="J85" s="76">
        <v>8.5000000000000006E-2</v>
      </c>
    </row>
    <row r="86" spans="1:10">
      <c r="A86" s="76">
        <f>IF(AND(B86=6,tabulated!C86=1),2,tabulated!A85)</f>
        <v>1</v>
      </c>
      <c r="B86" s="76">
        <f t="shared" si="5"/>
        <v>4</v>
      </c>
      <c r="C86" s="76">
        <f t="shared" si="6"/>
        <v>20</v>
      </c>
      <c r="D86" s="76" t="e">
        <f>INDEX(#REF!,tabulated!C86,4*(tabulated!B86-1)+tabulated!$B$1)</f>
        <v>#REF!</v>
      </c>
      <c r="E86" s="90" t="e">
        <f>INDEX(#REF!,tabulated!C86,4*(tabulated!B86-1)+tabulated!$B$1)=""</f>
        <v>#REF!</v>
      </c>
      <c r="F86" s="76" t="e">
        <f t="shared" si="4"/>
        <v>#REF!</v>
      </c>
      <c r="G86" s="76" t="e">
        <f>INDEX(#REF!,tabulated!C86)</f>
        <v>#REF!</v>
      </c>
      <c r="I86" s="76">
        <v>100.71900000000001</v>
      </c>
      <c r="J86" s="76">
        <v>8.6249999999999993E-2</v>
      </c>
    </row>
    <row r="87" spans="1:10">
      <c r="A87" s="76">
        <f>IF(AND(B87=6,tabulated!C87=1),2,tabulated!A86)</f>
        <v>1</v>
      </c>
      <c r="B87" s="76">
        <f t="shared" si="5"/>
        <v>4</v>
      </c>
      <c r="C87" s="76">
        <f t="shared" si="6"/>
        <v>21</v>
      </c>
      <c r="D87" s="76" t="e">
        <f>INDEX(#REF!,tabulated!C87,4*(tabulated!B87-1)+tabulated!$B$1)</f>
        <v>#REF!</v>
      </c>
      <c r="E87" s="90" t="e">
        <f>INDEX(#REF!,tabulated!C87,4*(tabulated!B87-1)+tabulated!$B$1)=""</f>
        <v>#REF!</v>
      </c>
      <c r="F87" s="76" t="e">
        <f t="shared" si="4"/>
        <v>#REF!</v>
      </c>
      <c r="G87" s="76" t="e">
        <f>INDEX(#REF!,tabulated!C87)</f>
        <v>#REF!</v>
      </c>
      <c r="I87" s="76">
        <v>100.71900000000001</v>
      </c>
      <c r="J87" s="76">
        <v>8.6249999999999993E-2</v>
      </c>
    </row>
    <row r="88" spans="1:10">
      <c r="A88" s="76">
        <f>IF(AND(B88=6,tabulated!C88=1),2,tabulated!A87)</f>
        <v>1</v>
      </c>
      <c r="B88" s="76">
        <f t="shared" si="5"/>
        <v>5</v>
      </c>
      <c r="C88" s="76">
        <f t="shared" si="6"/>
        <v>1</v>
      </c>
      <c r="D88" s="76" t="e">
        <f>INDEX(#REF!,tabulated!C88,4*(tabulated!B88-1)+tabulated!$B$1)</f>
        <v>#REF!</v>
      </c>
      <c r="E88" s="90" t="e">
        <f>INDEX(#REF!,tabulated!C88,4*(tabulated!B88-1)+tabulated!$B$1)=""</f>
        <v>#REF!</v>
      </c>
      <c r="F88" s="76" t="e">
        <f t="shared" si="4"/>
        <v>#REF!</v>
      </c>
      <c r="G88" s="76" t="e">
        <f>INDEX(#REF!,tabulated!C88)</f>
        <v>#REF!</v>
      </c>
      <c r="I88" s="76">
        <v>100.625</v>
      </c>
      <c r="J88" s="76">
        <v>8.5000000000000006E-2</v>
      </c>
    </row>
    <row r="89" spans="1:10">
      <c r="A89" s="76">
        <f>IF(AND(B89=6,tabulated!C89=1),2,tabulated!A88)</f>
        <v>1</v>
      </c>
      <c r="B89" s="76">
        <f t="shared" si="5"/>
        <v>5</v>
      </c>
      <c r="C89" s="76">
        <f t="shared" si="6"/>
        <v>2</v>
      </c>
      <c r="D89" s="76" t="e">
        <f>INDEX(#REF!,tabulated!C89,4*(tabulated!B89-1)+tabulated!$B$1)</f>
        <v>#REF!</v>
      </c>
      <c r="E89" s="90" t="e">
        <f>INDEX(#REF!,tabulated!C89,4*(tabulated!B89-1)+tabulated!$B$1)=""</f>
        <v>#REF!</v>
      </c>
      <c r="F89" s="76" t="e">
        <f t="shared" si="4"/>
        <v>#REF!</v>
      </c>
      <c r="G89" s="76" t="e">
        <f>INDEX(#REF!,tabulated!C89)</f>
        <v>#REF!</v>
      </c>
      <c r="I89" s="76">
        <v>100.625</v>
      </c>
      <c r="J89" s="76">
        <v>8.6249999999999993E-2</v>
      </c>
    </row>
    <row r="90" spans="1:10">
      <c r="A90" s="76">
        <f>IF(AND(B90=6,tabulated!C90=1),2,tabulated!A89)</f>
        <v>1</v>
      </c>
      <c r="B90" s="76">
        <f t="shared" si="5"/>
        <v>5</v>
      </c>
      <c r="C90" s="76">
        <f t="shared" si="6"/>
        <v>3</v>
      </c>
      <c r="D90" s="76" t="e">
        <f>INDEX(#REF!,tabulated!C90,4*(tabulated!B90-1)+tabulated!$B$1)</f>
        <v>#REF!</v>
      </c>
      <c r="E90" s="90" t="e">
        <f>INDEX(#REF!,tabulated!C90,4*(tabulated!B90-1)+tabulated!$B$1)=""</f>
        <v>#REF!</v>
      </c>
      <c r="F90" s="76" t="e">
        <f t="shared" si="4"/>
        <v>#REF!</v>
      </c>
      <c r="G90" s="76" t="e">
        <f>INDEX(#REF!,tabulated!C90)</f>
        <v>#REF!</v>
      </c>
      <c r="I90" s="76">
        <v>100.5</v>
      </c>
      <c r="J90" s="76">
        <v>8.5000000000000006E-2</v>
      </c>
    </row>
    <row r="91" spans="1:10">
      <c r="A91" s="76">
        <f>IF(AND(B91=6,tabulated!C91=1),2,tabulated!A90)</f>
        <v>1</v>
      </c>
      <c r="B91" s="76">
        <f t="shared" si="5"/>
        <v>5</v>
      </c>
      <c r="C91" s="76">
        <f t="shared" si="6"/>
        <v>4</v>
      </c>
      <c r="D91" s="76" t="e">
        <f>INDEX(#REF!,tabulated!C91,4*(tabulated!B91-1)+tabulated!$B$1)</f>
        <v>#REF!</v>
      </c>
      <c r="E91" s="90" t="e">
        <f>INDEX(#REF!,tabulated!C91,4*(tabulated!B91-1)+tabulated!$B$1)=""</f>
        <v>#REF!</v>
      </c>
      <c r="F91" s="76" t="e">
        <f t="shared" si="4"/>
        <v>#REF!</v>
      </c>
      <c r="G91" s="76" t="e">
        <f>INDEX(#REF!,tabulated!C91)</f>
        <v>#REF!</v>
      </c>
      <c r="I91" s="76">
        <v>100.5</v>
      </c>
      <c r="J91" s="76">
        <v>8.5000000000000006E-2</v>
      </c>
    </row>
    <row r="92" spans="1:10">
      <c r="A92" s="76">
        <f>IF(AND(B92=6,tabulated!C92=1),2,tabulated!A91)</f>
        <v>1</v>
      </c>
      <c r="B92" s="76">
        <f t="shared" si="5"/>
        <v>5</v>
      </c>
      <c r="C92" s="76">
        <f t="shared" si="6"/>
        <v>5</v>
      </c>
      <c r="D92" s="76" t="e">
        <f>INDEX(#REF!,tabulated!C92,4*(tabulated!B92-1)+tabulated!$B$1)</f>
        <v>#REF!</v>
      </c>
      <c r="E92" s="90" t="e">
        <f>INDEX(#REF!,tabulated!C92,4*(tabulated!B92-1)+tabulated!$B$1)=""</f>
        <v>#REF!</v>
      </c>
      <c r="F92" s="76" t="e">
        <f t="shared" si="4"/>
        <v>#REF!</v>
      </c>
      <c r="G92" s="76" t="e">
        <f>INDEX(#REF!,tabulated!C92)</f>
        <v>#REF!</v>
      </c>
      <c r="I92" s="76">
        <v>100.375</v>
      </c>
      <c r="J92" s="76">
        <v>8.5000000000000006E-2</v>
      </c>
    </row>
    <row r="93" spans="1:10">
      <c r="A93" s="76">
        <f>IF(AND(B93=6,tabulated!C93=1),2,tabulated!A92)</f>
        <v>1</v>
      </c>
      <c r="B93" s="76">
        <f t="shared" si="5"/>
        <v>5</v>
      </c>
      <c r="C93" s="76">
        <f t="shared" si="6"/>
        <v>6</v>
      </c>
      <c r="D93" s="76" t="e">
        <f>INDEX(#REF!,tabulated!C93,4*(tabulated!B93-1)+tabulated!$B$1)</f>
        <v>#REF!</v>
      </c>
      <c r="E93" s="90" t="e">
        <f>INDEX(#REF!,tabulated!C93,4*(tabulated!B93-1)+tabulated!$B$1)=""</f>
        <v>#REF!</v>
      </c>
      <c r="F93" s="76" t="e">
        <f t="shared" si="4"/>
        <v>#REF!</v>
      </c>
      <c r="G93" s="76" t="e">
        <f>INDEX(#REF!,tabulated!C93)</f>
        <v>#REF!</v>
      </c>
      <c r="I93" s="76">
        <v>100.375</v>
      </c>
      <c r="J93" s="76">
        <v>8.5000000000000006E-2</v>
      </c>
    </row>
    <row r="94" spans="1:10">
      <c r="A94" s="76">
        <f>IF(AND(B94=6,tabulated!C94=1),2,tabulated!A93)</f>
        <v>1</v>
      </c>
      <c r="B94" s="76">
        <f t="shared" si="5"/>
        <v>5</v>
      </c>
      <c r="C94" s="76">
        <f t="shared" si="6"/>
        <v>7</v>
      </c>
      <c r="D94" s="76" t="e">
        <f>INDEX(#REF!,tabulated!C94,4*(tabulated!B94-1)+tabulated!$B$1)</f>
        <v>#REF!</v>
      </c>
      <c r="E94" s="90" t="e">
        <f>INDEX(#REF!,tabulated!C94,4*(tabulated!B94-1)+tabulated!$B$1)=""</f>
        <v>#REF!</v>
      </c>
      <c r="F94" s="76" t="e">
        <f t="shared" si="4"/>
        <v>#REF!</v>
      </c>
      <c r="G94" s="76" t="e">
        <f>INDEX(#REF!,tabulated!C94)</f>
        <v>#REF!</v>
      </c>
      <c r="I94" s="76">
        <v>100.375</v>
      </c>
      <c r="J94" s="76">
        <v>8.2500000000000004E-2</v>
      </c>
    </row>
    <row r="95" spans="1:10">
      <c r="A95" s="76">
        <f>IF(AND(B95=6,tabulated!C95=1),2,tabulated!A94)</f>
        <v>1</v>
      </c>
      <c r="B95" s="76">
        <f t="shared" si="5"/>
        <v>5</v>
      </c>
      <c r="C95" s="76">
        <f t="shared" si="6"/>
        <v>8</v>
      </c>
      <c r="D95" s="76" t="e">
        <f>INDEX(#REF!,tabulated!C95,4*(tabulated!B95-1)+tabulated!$B$1)</f>
        <v>#REF!</v>
      </c>
      <c r="E95" s="90" t="e">
        <f>INDEX(#REF!,tabulated!C95,4*(tabulated!B95-1)+tabulated!$B$1)=""</f>
        <v>#REF!</v>
      </c>
      <c r="F95" s="76" t="e">
        <f t="shared" si="4"/>
        <v>#REF!</v>
      </c>
      <c r="G95" s="76" t="e">
        <f>INDEX(#REF!,tabulated!C95)</f>
        <v>#REF!</v>
      </c>
      <c r="I95" s="76">
        <v>100.25</v>
      </c>
      <c r="J95" s="76">
        <v>8.3750000000000005E-2</v>
      </c>
    </row>
    <row r="96" spans="1:10">
      <c r="A96" s="76">
        <f>IF(AND(B96=6,tabulated!C96=1),2,tabulated!A95)</f>
        <v>1</v>
      </c>
      <c r="B96" s="76">
        <f t="shared" si="5"/>
        <v>5</v>
      </c>
      <c r="C96" s="76">
        <f t="shared" si="6"/>
        <v>9</v>
      </c>
      <c r="D96" s="76" t="e">
        <f>INDEX(#REF!,tabulated!C96,4*(tabulated!B96-1)+tabulated!$B$1)</f>
        <v>#REF!</v>
      </c>
      <c r="E96" s="90" t="e">
        <f>INDEX(#REF!,tabulated!C96,4*(tabulated!B96-1)+tabulated!$B$1)=""</f>
        <v>#REF!</v>
      </c>
      <c r="F96" s="76" t="e">
        <f t="shared" si="4"/>
        <v>#REF!</v>
      </c>
      <c r="G96" s="76" t="e">
        <f>INDEX(#REF!,tabulated!C96)</f>
        <v>#REF!</v>
      </c>
      <c r="I96" s="76">
        <v>100.125</v>
      </c>
      <c r="J96" s="76">
        <v>8.5000000000000006E-2</v>
      </c>
    </row>
    <row r="97" spans="1:10">
      <c r="A97" s="76">
        <f>IF(AND(B97=6,tabulated!C97=1),2,tabulated!A96)</f>
        <v>1</v>
      </c>
      <c r="B97" s="76">
        <f t="shared" si="5"/>
        <v>5</v>
      </c>
      <c r="C97" s="76">
        <f t="shared" si="6"/>
        <v>10</v>
      </c>
      <c r="D97" s="76" t="e">
        <f>INDEX(#REF!,tabulated!C97,4*(tabulated!B97-1)+tabulated!$B$1)</f>
        <v>#REF!</v>
      </c>
      <c r="E97" s="90" t="e">
        <f>INDEX(#REF!,tabulated!C97,4*(tabulated!B97-1)+tabulated!$B$1)=""</f>
        <v>#REF!</v>
      </c>
      <c r="F97" s="76" t="e">
        <f t="shared" si="4"/>
        <v>#REF!</v>
      </c>
      <c r="G97" s="76" t="e">
        <f>INDEX(#REF!,tabulated!C97)</f>
        <v>#REF!</v>
      </c>
      <c r="I97" s="76">
        <v>100.125</v>
      </c>
      <c r="J97" s="76">
        <v>8.3750000000000005E-2</v>
      </c>
    </row>
    <row r="98" spans="1:10">
      <c r="A98" s="76">
        <f>IF(AND(B98=6,tabulated!C98=1),2,tabulated!A97)</f>
        <v>1</v>
      </c>
      <c r="B98" s="76">
        <f t="shared" si="5"/>
        <v>5</v>
      </c>
      <c r="C98" s="76">
        <f t="shared" si="6"/>
        <v>11</v>
      </c>
      <c r="D98" s="76" t="e">
        <f>INDEX(#REF!,tabulated!C98,4*(tabulated!B98-1)+tabulated!$B$1)</f>
        <v>#REF!</v>
      </c>
      <c r="E98" s="90" t="e">
        <f>INDEX(#REF!,tabulated!C98,4*(tabulated!B98-1)+tabulated!$B$1)=""</f>
        <v>#REF!</v>
      </c>
      <c r="F98" s="76" t="e">
        <f t="shared" si="4"/>
        <v>#REF!</v>
      </c>
      <c r="G98" s="76" t="e">
        <f>INDEX(#REF!,tabulated!C98)</f>
        <v>#REF!</v>
      </c>
      <c r="I98" s="76">
        <v>100.125</v>
      </c>
      <c r="J98" s="76">
        <v>8.3750000000000005E-2</v>
      </c>
    </row>
    <row r="99" spans="1:10">
      <c r="A99" s="76">
        <f>IF(AND(B99=6,tabulated!C99=1),2,tabulated!A98)</f>
        <v>1</v>
      </c>
      <c r="B99" s="76">
        <f t="shared" si="5"/>
        <v>5</v>
      </c>
      <c r="C99" s="76">
        <f t="shared" si="6"/>
        <v>12</v>
      </c>
      <c r="D99" s="76" t="e">
        <f>INDEX(#REF!,tabulated!C99,4*(tabulated!B99-1)+tabulated!$B$1)</f>
        <v>#REF!</v>
      </c>
      <c r="E99" s="90" t="e">
        <f>INDEX(#REF!,tabulated!C99,4*(tabulated!B99-1)+tabulated!$B$1)=""</f>
        <v>#REF!</v>
      </c>
      <c r="F99" s="76" t="e">
        <f t="shared" si="4"/>
        <v>#REF!</v>
      </c>
      <c r="G99" s="76" t="e">
        <f>INDEX(#REF!,tabulated!C99)</f>
        <v>#REF!</v>
      </c>
      <c r="I99" s="76">
        <v>100.125</v>
      </c>
      <c r="J99" s="76">
        <v>8.5000000000000006E-2</v>
      </c>
    </row>
    <row r="100" spans="1:10">
      <c r="A100" s="76">
        <f>IF(AND(B100=6,tabulated!C100=1),2,tabulated!A99)</f>
        <v>1</v>
      </c>
      <c r="B100" s="76">
        <f t="shared" si="5"/>
        <v>5</v>
      </c>
      <c r="C100" s="76">
        <f t="shared" si="6"/>
        <v>13</v>
      </c>
      <c r="D100" s="76" t="e">
        <f>INDEX(#REF!,tabulated!C100,4*(tabulated!B100-1)+tabulated!$B$1)</f>
        <v>#REF!</v>
      </c>
      <c r="E100" s="90" t="e">
        <f>INDEX(#REF!,tabulated!C100,4*(tabulated!B100-1)+tabulated!$B$1)=""</f>
        <v>#REF!</v>
      </c>
      <c r="F100" s="76" t="e">
        <f t="shared" si="4"/>
        <v>#REF!</v>
      </c>
      <c r="G100" s="76" t="e">
        <f>INDEX(#REF!,tabulated!C100)</f>
        <v>#REF!</v>
      </c>
      <c r="I100" s="76">
        <v>100</v>
      </c>
      <c r="J100" s="76">
        <v>8.3750000000000005E-2</v>
      </c>
    </row>
    <row r="101" spans="1:10">
      <c r="A101" s="76">
        <f>IF(AND(B101=6,tabulated!C101=1),2,tabulated!A100)</f>
        <v>1</v>
      </c>
      <c r="B101" s="76">
        <f t="shared" ref="B101:B129" si="7">IF(C101=1,B100+1,B100)</f>
        <v>5</v>
      </c>
      <c r="C101" s="76">
        <f t="shared" si="6"/>
        <v>14</v>
      </c>
      <c r="D101" s="76" t="e">
        <f>INDEX(#REF!,tabulated!C101,4*(tabulated!B101-1)+tabulated!$B$1)</f>
        <v>#REF!</v>
      </c>
      <c r="E101" s="90" t="e">
        <f>INDEX(#REF!,tabulated!C101,4*(tabulated!B101-1)+tabulated!$B$1)=""</f>
        <v>#REF!</v>
      </c>
      <c r="F101" s="76" t="e">
        <f t="shared" si="4"/>
        <v>#REF!</v>
      </c>
      <c r="G101" s="76" t="e">
        <f>INDEX(#REF!,tabulated!C101)</f>
        <v>#REF!</v>
      </c>
      <c r="I101" s="76">
        <v>100</v>
      </c>
      <c r="J101" s="76">
        <v>8.3750000000000005E-2</v>
      </c>
    </row>
    <row r="102" spans="1:10">
      <c r="A102" s="76">
        <f>IF(AND(B102=6,tabulated!C102=1),2,tabulated!A101)</f>
        <v>1</v>
      </c>
      <c r="B102" s="76">
        <f t="shared" si="7"/>
        <v>5</v>
      </c>
      <c r="C102" s="76">
        <f t="shared" si="6"/>
        <v>15</v>
      </c>
      <c r="D102" s="76" t="e">
        <f>INDEX(#REF!,tabulated!C102,4*(tabulated!B102-1)+tabulated!$B$1)</f>
        <v>#REF!</v>
      </c>
      <c r="E102" s="90" t="e">
        <f>INDEX(#REF!,tabulated!C102,4*(tabulated!B102-1)+tabulated!$B$1)=""</f>
        <v>#REF!</v>
      </c>
      <c r="F102" s="76" t="e">
        <f t="shared" si="4"/>
        <v>#REF!</v>
      </c>
      <c r="G102" s="76" t="e">
        <f>INDEX(#REF!,tabulated!C102)</f>
        <v>#REF!</v>
      </c>
      <c r="I102" s="76">
        <v>100</v>
      </c>
      <c r="J102" s="76">
        <v>8.3750000000000005E-2</v>
      </c>
    </row>
    <row r="103" spans="1:10">
      <c r="A103" s="76">
        <f>IF(AND(B103=6,tabulated!C103=1),2,tabulated!A102)</f>
        <v>1</v>
      </c>
      <c r="B103" s="76">
        <f t="shared" si="7"/>
        <v>5</v>
      </c>
      <c r="C103" s="76">
        <f t="shared" si="6"/>
        <v>16</v>
      </c>
      <c r="D103" s="76" t="e">
        <f>INDEX(#REF!,tabulated!C103,4*(tabulated!B103-1)+tabulated!$B$1)</f>
        <v>#REF!</v>
      </c>
      <c r="E103" s="90" t="e">
        <f>INDEX(#REF!,tabulated!C103,4*(tabulated!B103-1)+tabulated!$B$1)=""</f>
        <v>#REF!</v>
      </c>
      <c r="F103" s="76" t="e">
        <f t="shared" si="4"/>
        <v>#REF!</v>
      </c>
      <c r="G103" s="76" t="e">
        <f>INDEX(#REF!,tabulated!C103)</f>
        <v>#REF!</v>
      </c>
      <c r="I103" s="76">
        <v>99.875</v>
      </c>
      <c r="J103" s="76">
        <v>8.3750000000000005E-2</v>
      </c>
    </row>
    <row r="104" spans="1:10">
      <c r="A104" s="76">
        <f>IF(AND(B104=6,tabulated!C104=1),2,tabulated!A103)</f>
        <v>1</v>
      </c>
      <c r="B104" s="76">
        <f t="shared" si="7"/>
        <v>5</v>
      </c>
      <c r="C104" s="76">
        <f t="shared" si="6"/>
        <v>17</v>
      </c>
      <c r="D104" s="76" t="e">
        <f>INDEX(#REF!,tabulated!C104,4*(tabulated!B104-1)+tabulated!$B$1)</f>
        <v>#REF!</v>
      </c>
      <c r="E104" s="90" t="e">
        <f>INDEX(#REF!,tabulated!C104,4*(tabulated!B104-1)+tabulated!$B$1)=""</f>
        <v>#REF!</v>
      </c>
      <c r="F104" s="76" t="e">
        <f t="shared" si="4"/>
        <v>#REF!</v>
      </c>
      <c r="G104" s="76" t="e">
        <f>INDEX(#REF!,tabulated!C104)</f>
        <v>#REF!</v>
      </c>
      <c r="I104" s="76">
        <v>99.875</v>
      </c>
      <c r="J104" s="76">
        <v>8.1250000000000003E-2</v>
      </c>
    </row>
    <row r="105" spans="1:10">
      <c r="A105" s="76">
        <f>IF(AND(B105=6,tabulated!C105=1),2,tabulated!A104)</f>
        <v>1</v>
      </c>
      <c r="B105" s="76">
        <f t="shared" si="7"/>
        <v>5</v>
      </c>
      <c r="C105" s="76">
        <f t="shared" si="6"/>
        <v>18</v>
      </c>
      <c r="D105" s="76" t="e">
        <f>INDEX(#REF!,tabulated!C105,4*(tabulated!B105-1)+tabulated!$B$1)</f>
        <v>#REF!</v>
      </c>
      <c r="E105" s="90" t="e">
        <f>INDEX(#REF!,tabulated!C105,4*(tabulated!B105-1)+tabulated!$B$1)=""</f>
        <v>#REF!</v>
      </c>
      <c r="F105" s="76" t="e">
        <f t="shared" si="4"/>
        <v>#REF!</v>
      </c>
      <c r="G105" s="76" t="e">
        <f>INDEX(#REF!,tabulated!C105)</f>
        <v>#REF!</v>
      </c>
      <c r="I105" s="76">
        <v>99.75</v>
      </c>
      <c r="J105" s="76">
        <v>8.2500000000000004E-2</v>
      </c>
    </row>
    <row r="106" spans="1:10">
      <c r="A106" s="76">
        <f>IF(AND(B106=6,tabulated!C106=1),2,tabulated!A105)</f>
        <v>1</v>
      </c>
      <c r="B106" s="76">
        <f t="shared" si="7"/>
        <v>5</v>
      </c>
      <c r="C106" s="76">
        <f t="shared" si="6"/>
        <v>19</v>
      </c>
      <c r="D106" s="76" t="e">
        <f>INDEX(#REF!,tabulated!C106,4*(tabulated!B106-1)+tabulated!$B$1)</f>
        <v>#REF!</v>
      </c>
      <c r="E106" s="90" t="e">
        <f>INDEX(#REF!,tabulated!C106,4*(tabulated!B106-1)+tabulated!$B$1)=""</f>
        <v>#REF!</v>
      </c>
      <c r="F106" s="76" t="e">
        <f t="shared" si="4"/>
        <v>#REF!</v>
      </c>
      <c r="G106" s="76" t="e">
        <f>INDEX(#REF!,tabulated!C106)</f>
        <v>#REF!</v>
      </c>
      <c r="I106" s="76">
        <v>99.75</v>
      </c>
      <c r="J106" s="76">
        <v>8.5000000000000006E-2</v>
      </c>
    </row>
    <row r="107" spans="1:10">
      <c r="A107" s="76">
        <f>IF(AND(B107=6,tabulated!C107=1),2,tabulated!A106)</f>
        <v>1</v>
      </c>
      <c r="B107" s="76">
        <f t="shared" si="7"/>
        <v>5</v>
      </c>
      <c r="C107" s="76">
        <f t="shared" si="6"/>
        <v>20</v>
      </c>
      <c r="D107" s="76" t="e">
        <f>INDEX(#REF!,tabulated!C107,4*(tabulated!B107-1)+tabulated!$B$1)</f>
        <v>#REF!</v>
      </c>
      <c r="E107" s="90" t="e">
        <f>INDEX(#REF!,tabulated!C107,4*(tabulated!B107-1)+tabulated!$B$1)=""</f>
        <v>#REF!</v>
      </c>
      <c r="F107" s="76" t="e">
        <f t="shared" si="4"/>
        <v>#REF!</v>
      </c>
      <c r="G107" s="76" t="e">
        <f>INDEX(#REF!,tabulated!C107)</f>
        <v>#REF!</v>
      </c>
      <c r="I107" s="76">
        <v>99.75</v>
      </c>
      <c r="J107" s="76">
        <v>8.2500000000000004E-2</v>
      </c>
    </row>
    <row r="108" spans="1:10">
      <c r="A108" s="76">
        <f>IF(AND(B108=6,tabulated!C108=1),2,tabulated!A107)</f>
        <v>1</v>
      </c>
      <c r="B108" s="76">
        <f t="shared" si="7"/>
        <v>5</v>
      </c>
      <c r="C108" s="76">
        <f t="shared" si="6"/>
        <v>21</v>
      </c>
      <c r="D108" s="76" t="e">
        <f>INDEX(#REF!,tabulated!C108,4*(tabulated!B108-1)+tabulated!$B$1)</f>
        <v>#REF!</v>
      </c>
      <c r="E108" s="90" t="e">
        <f>INDEX(#REF!,tabulated!C108,4*(tabulated!B108-1)+tabulated!$B$1)=""</f>
        <v>#REF!</v>
      </c>
      <c r="F108" s="76" t="e">
        <f t="shared" si="4"/>
        <v>#REF!</v>
      </c>
      <c r="G108" s="76" t="e">
        <f>INDEX(#REF!,tabulated!C108)</f>
        <v>#REF!</v>
      </c>
      <c r="I108" s="76">
        <v>99.75</v>
      </c>
      <c r="J108" s="76">
        <v>8.5000000000000006E-2</v>
      </c>
    </row>
    <row r="109" spans="1:10">
      <c r="A109" s="76">
        <v>1</v>
      </c>
      <c r="B109" s="76">
        <f t="shared" si="7"/>
        <v>6</v>
      </c>
      <c r="C109" s="76">
        <f t="shared" si="6"/>
        <v>1</v>
      </c>
      <c r="D109" s="76" t="e">
        <f>INDEX(#REF!,tabulated!C109,4*(tabulated!B109-1)+tabulated!$B$1)</f>
        <v>#REF!</v>
      </c>
      <c r="E109" s="90" t="e">
        <f>INDEX(#REF!,tabulated!C109,4*(tabulated!B109-1)+tabulated!$B$1)=""</f>
        <v>#REF!</v>
      </c>
      <c r="F109" s="76" t="e">
        <f t="shared" si="4"/>
        <v>#REF!</v>
      </c>
      <c r="G109" s="76" t="e">
        <f>INDEX(#REF!,tabulated!C109)</f>
        <v>#REF!</v>
      </c>
      <c r="I109" s="76">
        <v>99.625</v>
      </c>
      <c r="J109" s="76">
        <v>8.2500000000000004E-2</v>
      </c>
    </row>
    <row r="110" spans="1:10">
      <c r="A110" s="76">
        <f>IF(AND(B110=6,tabulated!C110=1),2,tabulated!A109)</f>
        <v>1</v>
      </c>
      <c r="B110" s="76">
        <f t="shared" si="7"/>
        <v>6</v>
      </c>
      <c r="C110" s="76">
        <f t="shared" si="6"/>
        <v>2</v>
      </c>
      <c r="D110" s="76" t="e">
        <f>INDEX(#REF!,tabulated!C110,4*(tabulated!B110-1)+tabulated!$B$1)</f>
        <v>#REF!</v>
      </c>
      <c r="E110" s="90" t="e">
        <f>INDEX(#REF!,tabulated!C110,4*(tabulated!B110-1)+tabulated!$B$1)=""</f>
        <v>#REF!</v>
      </c>
      <c r="F110" s="76" t="e">
        <f t="shared" si="4"/>
        <v>#REF!</v>
      </c>
      <c r="G110" s="76" t="e">
        <f>INDEX(#REF!,tabulated!C110)</f>
        <v>#REF!</v>
      </c>
      <c r="I110" s="76">
        <v>99.625</v>
      </c>
      <c r="J110" s="76">
        <v>8.3750000000000005E-2</v>
      </c>
    </row>
    <row r="111" spans="1:10">
      <c r="A111" s="76">
        <f>IF(AND(B111=6,tabulated!C111=1),2,tabulated!A110)</f>
        <v>1</v>
      </c>
      <c r="B111" s="76">
        <f t="shared" si="7"/>
        <v>6</v>
      </c>
      <c r="C111" s="76">
        <f t="shared" si="6"/>
        <v>3</v>
      </c>
      <c r="D111" s="76" t="e">
        <f>INDEX(#REF!,tabulated!C111,4*(tabulated!B111-1)+tabulated!$B$1)</f>
        <v>#REF!</v>
      </c>
      <c r="E111" s="90" t="e">
        <f>INDEX(#REF!,tabulated!C111,4*(tabulated!B111-1)+tabulated!$B$1)=""</f>
        <v>#REF!</v>
      </c>
      <c r="F111" s="76" t="e">
        <f t="shared" si="4"/>
        <v>#REF!</v>
      </c>
      <c r="G111" s="76" t="e">
        <f>INDEX(#REF!,tabulated!C111)</f>
        <v>#REF!</v>
      </c>
      <c r="I111" s="76">
        <v>99.5</v>
      </c>
      <c r="J111" s="76">
        <v>8.2500000000000004E-2</v>
      </c>
    </row>
    <row r="112" spans="1:10">
      <c r="A112" s="76">
        <f>IF(AND(B112=6,tabulated!C112=1),2,tabulated!A111)</f>
        <v>1</v>
      </c>
      <c r="B112" s="76">
        <f t="shared" si="7"/>
        <v>6</v>
      </c>
      <c r="C112" s="76">
        <f t="shared" si="6"/>
        <v>4</v>
      </c>
      <c r="D112" s="76" t="e">
        <f>INDEX(#REF!,tabulated!C112,4*(tabulated!B112-1)+tabulated!$B$1)</f>
        <v>#REF!</v>
      </c>
      <c r="E112" s="90" t="e">
        <f>INDEX(#REF!,tabulated!C112,4*(tabulated!B112-1)+tabulated!$B$1)=""</f>
        <v>#REF!</v>
      </c>
      <c r="F112" s="76" t="e">
        <f t="shared" si="4"/>
        <v>#REF!</v>
      </c>
      <c r="G112" s="76" t="e">
        <f>INDEX(#REF!,tabulated!C112)</f>
        <v>#REF!</v>
      </c>
      <c r="I112" s="76">
        <v>99.436999999999998</v>
      </c>
      <c r="J112" s="76">
        <v>8.3750000000000005E-2</v>
      </c>
    </row>
    <row r="113" spans="1:10">
      <c r="A113" s="76">
        <f>IF(AND(B113=6,tabulated!C113=1),2,tabulated!A112)</f>
        <v>1</v>
      </c>
      <c r="B113" s="76">
        <f t="shared" si="7"/>
        <v>6</v>
      </c>
      <c r="C113" s="76">
        <f t="shared" si="6"/>
        <v>5</v>
      </c>
      <c r="D113" s="76" t="e">
        <f>INDEX(#REF!,tabulated!C113,4*(tabulated!B113-1)+tabulated!$B$1)</f>
        <v>#REF!</v>
      </c>
      <c r="E113" s="90" t="e">
        <f>INDEX(#REF!,tabulated!C113,4*(tabulated!B113-1)+tabulated!$B$1)=""</f>
        <v>#REF!</v>
      </c>
      <c r="F113" s="76" t="e">
        <f t="shared" si="4"/>
        <v>#REF!</v>
      </c>
      <c r="G113" s="76" t="e">
        <f>INDEX(#REF!,tabulated!C113)</f>
        <v>#REF!</v>
      </c>
      <c r="I113" s="76">
        <v>99.436999999999998</v>
      </c>
      <c r="J113" s="76">
        <v>8.3750000000000005E-2</v>
      </c>
    </row>
    <row r="114" spans="1:10">
      <c r="A114" s="76">
        <f>IF(AND(B114=6,tabulated!C114=1),2,tabulated!A113)</f>
        <v>1</v>
      </c>
      <c r="B114" s="76">
        <f t="shared" si="7"/>
        <v>6</v>
      </c>
      <c r="C114" s="76">
        <f t="shared" si="6"/>
        <v>6</v>
      </c>
      <c r="D114" s="76" t="e">
        <f>INDEX(#REF!,tabulated!C114,4*(tabulated!B114-1)+tabulated!$B$1)</f>
        <v>#REF!</v>
      </c>
      <c r="E114" s="90" t="e">
        <f>INDEX(#REF!,tabulated!C114,4*(tabulated!B114-1)+tabulated!$B$1)=""</f>
        <v>#REF!</v>
      </c>
      <c r="F114" s="76" t="e">
        <f t="shared" si="4"/>
        <v>#REF!</v>
      </c>
      <c r="G114" s="76" t="e">
        <f>INDEX(#REF!,tabulated!C114)</f>
        <v>#REF!</v>
      </c>
      <c r="I114" s="76">
        <v>99.375</v>
      </c>
      <c r="J114" s="76">
        <v>8.2500000000000004E-2</v>
      </c>
    </row>
    <row r="115" spans="1:10">
      <c r="A115" s="76">
        <f>IF(AND(B115=6,tabulated!C115=1),2,tabulated!A114)</f>
        <v>1</v>
      </c>
      <c r="B115" s="76">
        <f t="shared" si="7"/>
        <v>6</v>
      </c>
      <c r="C115" s="76">
        <f t="shared" si="6"/>
        <v>7</v>
      </c>
      <c r="D115" s="76" t="e">
        <f>INDEX(#REF!,tabulated!C115,4*(tabulated!B115-1)+tabulated!$B$1)</f>
        <v>#REF!</v>
      </c>
      <c r="E115" s="90" t="e">
        <f>INDEX(#REF!,tabulated!C115,4*(tabulated!B115-1)+tabulated!$B$1)=""</f>
        <v>#REF!</v>
      </c>
      <c r="F115" s="76" t="e">
        <f t="shared" si="4"/>
        <v>#REF!</v>
      </c>
      <c r="G115" s="76" t="e">
        <f>INDEX(#REF!,tabulated!C115)</f>
        <v>#REF!</v>
      </c>
      <c r="I115" s="76">
        <v>99.375</v>
      </c>
      <c r="J115" s="76">
        <v>8.2500000000000004E-2</v>
      </c>
    </row>
    <row r="116" spans="1:10">
      <c r="A116" s="76">
        <f>IF(AND(B116=6,tabulated!C116=1),2,tabulated!A115)</f>
        <v>1</v>
      </c>
      <c r="B116" s="76">
        <f t="shared" si="7"/>
        <v>6</v>
      </c>
      <c r="C116" s="76">
        <f t="shared" si="6"/>
        <v>8</v>
      </c>
      <c r="D116" s="76" t="e">
        <f>INDEX(#REF!,tabulated!C116,4*(tabulated!B116-1)+tabulated!$B$1)</f>
        <v>#REF!</v>
      </c>
      <c r="E116" s="90" t="e">
        <f>INDEX(#REF!,tabulated!C116,4*(tabulated!B116-1)+tabulated!$B$1)=""</f>
        <v>#REF!</v>
      </c>
      <c r="F116" s="76" t="e">
        <f t="shared" si="4"/>
        <v>#REF!</v>
      </c>
      <c r="G116" s="76" t="e">
        <f>INDEX(#REF!,tabulated!C116)</f>
        <v>#REF!</v>
      </c>
      <c r="I116" s="76">
        <v>99.375</v>
      </c>
      <c r="J116" s="76">
        <v>8.1250000000000003E-2</v>
      </c>
    </row>
    <row r="117" spans="1:10">
      <c r="A117" s="76">
        <f>IF(AND(B117=6,tabulated!C117=1),2,tabulated!A116)</f>
        <v>1</v>
      </c>
      <c r="B117" s="76">
        <f t="shared" si="7"/>
        <v>6</v>
      </c>
      <c r="C117" s="76">
        <f t="shared" si="6"/>
        <v>9</v>
      </c>
      <c r="D117" s="76" t="e">
        <f>INDEX(#REF!,tabulated!C117,4*(tabulated!B117-1)+tabulated!$B$1)</f>
        <v>#REF!</v>
      </c>
      <c r="E117" s="90" t="e">
        <f>INDEX(#REF!,tabulated!C117,4*(tabulated!B117-1)+tabulated!$B$1)=""</f>
        <v>#REF!</v>
      </c>
      <c r="F117" s="76" t="e">
        <f t="shared" si="4"/>
        <v>#REF!</v>
      </c>
      <c r="G117" s="76" t="e">
        <f>INDEX(#REF!,tabulated!C117)</f>
        <v>#REF!</v>
      </c>
      <c r="I117" s="76">
        <v>99.25</v>
      </c>
      <c r="J117" s="76">
        <v>8.1250000000000003E-2</v>
      </c>
    </row>
    <row r="118" spans="1:10">
      <c r="A118" s="76">
        <f>IF(AND(B118=6,tabulated!C118=1),2,tabulated!A117)</f>
        <v>1</v>
      </c>
      <c r="B118" s="76">
        <f t="shared" si="7"/>
        <v>6</v>
      </c>
      <c r="C118" s="76">
        <f t="shared" si="6"/>
        <v>10</v>
      </c>
      <c r="D118" s="76" t="e">
        <f>INDEX(#REF!,tabulated!C118,4*(tabulated!B118-1)+tabulated!$B$1)</f>
        <v>#REF!</v>
      </c>
      <c r="E118" s="90" t="e">
        <f>INDEX(#REF!,tabulated!C118,4*(tabulated!B118-1)+tabulated!$B$1)=""</f>
        <v>#REF!</v>
      </c>
      <c r="F118" s="76" t="e">
        <f t="shared" si="4"/>
        <v>#REF!</v>
      </c>
      <c r="G118" s="76" t="e">
        <f>INDEX(#REF!,tabulated!C118)</f>
        <v>#REF!</v>
      </c>
      <c r="I118" s="76">
        <v>99.25</v>
      </c>
      <c r="J118" s="76">
        <v>8.2500000000000004E-2</v>
      </c>
    </row>
    <row r="119" spans="1:10">
      <c r="A119" s="76">
        <f>IF(AND(B119=6,tabulated!C119=1),2,tabulated!A118)</f>
        <v>1</v>
      </c>
      <c r="B119" s="76">
        <f t="shared" si="7"/>
        <v>6</v>
      </c>
      <c r="C119" s="76">
        <f t="shared" si="6"/>
        <v>11</v>
      </c>
      <c r="D119" s="76" t="e">
        <f>INDEX(#REF!,tabulated!C119,4*(tabulated!B119-1)+tabulated!$B$1)</f>
        <v>#REF!</v>
      </c>
      <c r="E119" s="90" t="e">
        <f>INDEX(#REF!,tabulated!C119,4*(tabulated!B119-1)+tabulated!$B$1)=""</f>
        <v>#REF!</v>
      </c>
      <c r="F119" s="76" t="e">
        <f t="shared" si="4"/>
        <v>#REF!</v>
      </c>
      <c r="G119" s="76" t="e">
        <f>INDEX(#REF!,tabulated!C119)</f>
        <v>#REF!</v>
      </c>
      <c r="I119" s="76">
        <v>99.25</v>
      </c>
      <c r="J119" s="76">
        <v>0.08</v>
      </c>
    </row>
    <row r="120" spans="1:10">
      <c r="A120" s="76">
        <f>IF(AND(B120=6,tabulated!C120=1),2,tabulated!A119)</f>
        <v>1</v>
      </c>
      <c r="B120" s="76">
        <f t="shared" si="7"/>
        <v>6</v>
      </c>
      <c r="C120" s="76">
        <f t="shared" si="6"/>
        <v>12</v>
      </c>
      <c r="D120" s="76" t="e">
        <f>INDEX(#REF!,tabulated!C120,4*(tabulated!B120-1)+tabulated!$B$1)</f>
        <v>#REF!</v>
      </c>
      <c r="E120" s="90" t="e">
        <f>INDEX(#REF!,tabulated!C120,4*(tabulated!B120-1)+tabulated!$B$1)=""</f>
        <v>#REF!</v>
      </c>
      <c r="F120" s="76" t="e">
        <f t="shared" si="4"/>
        <v>#REF!</v>
      </c>
      <c r="G120" s="76" t="e">
        <f>INDEX(#REF!,tabulated!C120)</f>
        <v>#REF!</v>
      </c>
      <c r="I120" s="76">
        <v>99</v>
      </c>
      <c r="J120" s="76">
        <v>8.1250000000000003E-2</v>
      </c>
    </row>
    <row r="121" spans="1:10">
      <c r="A121" s="76">
        <f>IF(AND(B121=6,tabulated!C121=1),2,tabulated!A120)</f>
        <v>1</v>
      </c>
      <c r="B121" s="76">
        <f t="shared" si="7"/>
        <v>6</v>
      </c>
      <c r="C121" s="76">
        <f t="shared" si="6"/>
        <v>13</v>
      </c>
      <c r="D121" s="76" t="e">
        <f>INDEX(#REF!,tabulated!C121,4*(tabulated!B121-1)+tabulated!$B$1)</f>
        <v>#REF!</v>
      </c>
      <c r="E121" s="90" t="e">
        <f>INDEX(#REF!,tabulated!C121,4*(tabulated!B121-1)+tabulated!$B$1)=""</f>
        <v>#REF!</v>
      </c>
      <c r="F121" s="76" t="e">
        <f t="shared" si="4"/>
        <v>#REF!</v>
      </c>
      <c r="G121" s="76" t="e">
        <f>INDEX(#REF!,tabulated!C121)</f>
        <v>#REF!</v>
      </c>
      <c r="I121" s="76">
        <v>98.905999999999992</v>
      </c>
      <c r="J121" s="76">
        <v>8.2500000000000004E-2</v>
      </c>
    </row>
    <row r="122" spans="1:10">
      <c r="A122" s="76">
        <f>IF(AND(B122=6,tabulated!C122=1),2,tabulated!A121)</f>
        <v>1</v>
      </c>
      <c r="B122" s="76">
        <f t="shared" si="7"/>
        <v>6</v>
      </c>
      <c r="C122" s="76">
        <f t="shared" si="6"/>
        <v>14</v>
      </c>
      <c r="D122" s="76" t="e">
        <f>INDEX(#REF!,tabulated!C122,4*(tabulated!B122-1)+tabulated!$B$1)</f>
        <v>#REF!</v>
      </c>
      <c r="E122" s="90" t="e">
        <f>INDEX(#REF!,tabulated!C122,4*(tabulated!B122-1)+tabulated!$B$1)=""</f>
        <v>#REF!</v>
      </c>
      <c r="F122" s="76" t="e">
        <f t="shared" si="4"/>
        <v>#REF!</v>
      </c>
      <c r="G122" s="76" t="e">
        <f>INDEX(#REF!,tabulated!C122)</f>
        <v>#REF!</v>
      </c>
      <c r="I122" s="76">
        <v>98.905999999999992</v>
      </c>
      <c r="J122" s="76">
        <v>8.2500000000000004E-2</v>
      </c>
    </row>
    <row r="123" spans="1:10">
      <c r="A123" s="76">
        <f>IF(AND(B123=6,tabulated!C123=1),2,tabulated!A122)</f>
        <v>1</v>
      </c>
      <c r="B123" s="76">
        <f t="shared" si="7"/>
        <v>6</v>
      </c>
      <c r="C123" s="76">
        <f t="shared" si="6"/>
        <v>15</v>
      </c>
      <c r="D123" s="76" t="e">
        <f>INDEX(#REF!,tabulated!C123,4*(tabulated!B123-1)+tabulated!$B$1)</f>
        <v>#REF!</v>
      </c>
      <c r="E123" s="90" t="e">
        <f>INDEX(#REF!,tabulated!C123,4*(tabulated!B123-1)+tabulated!$B$1)=""</f>
        <v>#REF!</v>
      </c>
      <c r="F123" s="76" t="e">
        <f t="shared" si="4"/>
        <v>#REF!</v>
      </c>
      <c r="G123" s="76" t="e">
        <f>INDEX(#REF!,tabulated!C123)</f>
        <v>#REF!</v>
      </c>
      <c r="I123" s="76">
        <v>98.875</v>
      </c>
      <c r="J123" s="76">
        <v>8.1250000000000003E-2</v>
      </c>
    </row>
    <row r="124" spans="1:10">
      <c r="A124" s="76">
        <f>IF(AND(B124=6,tabulated!C124=1),2,tabulated!A123)</f>
        <v>1</v>
      </c>
      <c r="B124" s="76">
        <f t="shared" si="7"/>
        <v>6</v>
      </c>
      <c r="C124" s="76">
        <f t="shared" si="6"/>
        <v>16</v>
      </c>
      <c r="D124" s="76" t="e">
        <f>INDEX(#REF!,tabulated!C124,4*(tabulated!B124-1)+tabulated!$B$1)</f>
        <v>#REF!</v>
      </c>
      <c r="E124" s="90" t="e">
        <f>INDEX(#REF!,tabulated!C124,4*(tabulated!B124-1)+tabulated!$B$1)=""</f>
        <v>#REF!</v>
      </c>
      <c r="F124" s="76" t="e">
        <f t="shared" si="4"/>
        <v>#REF!</v>
      </c>
      <c r="G124" s="76" t="e">
        <f>INDEX(#REF!,tabulated!C124)</f>
        <v>#REF!</v>
      </c>
      <c r="I124" s="76">
        <v>98.75</v>
      </c>
      <c r="J124" s="76">
        <v>0.08</v>
      </c>
    </row>
    <row r="125" spans="1:10">
      <c r="A125" s="76">
        <f>IF(AND(B125=6,tabulated!C125=1),2,tabulated!A124)</f>
        <v>1</v>
      </c>
      <c r="B125" s="76">
        <f t="shared" si="7"/>
        <v>6</v>
      </c>
      <c r="C125" s="76">
        <f t="shared" si="6"/>
        <v>17</v>
      </c>
      <c r="D125" s="76" t="e">
        <f>INDEX(#REF!,tabulated!C125,4*(tabulated!B125-1)+tabulated!$B$1)</f>
        <v>#REF!</v>
      </c>
      <c r="E125" s="90" t="e">
        <f>INDEX(#REF!,tabulated!C125,4*(tabulated!B125-1)+tabulated!$B$1)=""</f>
        <v>#REF!</v>
      </c>
      <c r="F125" s="76" t="e">
        <f t="shared" si="4"/>
        <v>#REF!</v>
      </c>
      <c r="G125" s="76" t="e">
        <f>INDEX(#REF!,tabulated!C125)</f>
        <v>#REF!</v>
      </c>
      <c r="I125" s="76">
        <v>98.625</v>
      </c>
      <c r="J125" s="76">
        <v>8.1250000000000003E-2</v>
      </c>
    </row>
    <row r="126" spans="1:10">
      <c r="A126" s="76">
        <f>IF(AND(B126=6,tabulated!C126=1),2,tabulated!A125)</f>
        <v>1</v>
      </c>
      <c r="B126" s="76">
        <f t="shared" si="7"/>
        <v>6</v>
      </c>
      <c r="C126" s="76">
        <f t="shared" si="6"/>
        <v>18</v>
      </c>
      <c r="D126" s="76" t="e">
        <f>INDEX(#REF!,tabulated!C126,4*(tabulated!B126-1)+tabulated!$B$1)</f>
        <v>#REF!</v>
      </c>
      <c r="E126" s="90" t="e">
        <f>INDEX(#REF!,tabulated!C126,4*(tabulated!B126-1)+tabulated!$B$1)=""</f>
        <v>#REF!</v>
      </c>
      <c r="F126" s="76" t="e">
        <f t="shared" si="4"/>
        <v>#REF!</v>
      </c>
      <c r="G126" s="76" t="e">
        <f>INDEX(#REF!,tabulated!C126)</f>
        <v>#REF!</v>
      </c>
      <c r="I126" s="76">
        <v>98.375</v>
      </c>
      <c r="J126" s="76">
        <v>0.08</v>
      </c>
    </row>
    <row r="127" spans="1:10">
      <c r="A127" s="76">
        <f>IF(AND(B127=6,tabulated!C127=1),2,tabulated!A126)</f>
        <v>1</v>
      </c>
      <c r="B127" s="76">
        <f t="shared" si="7"/>
        <v>6</v>
      </c>
      <c r="C127" s="76">
        <f t="shared" si="6"/>
        <v>19</v>
      </c>
      <c r="D127" s="76" t="e">
        <f>INDEX(#REF!,tabulated!C127,4*(tabulated!B127-1)+tabulated!$B$1)</f>
        <v>#REF!</v>
      </c>
      <c r="E127" s="90" t="e">
        <f>INDEX(#REF!,tabulated!C127,4*(tabulated!B127-1)+tabulated!$B$1)=""</f>
        <v>#REF!</v>
      </c>
      <c r="F127" s="76" t="e">
        <f t="shared" si="4"/>
        <v>#REF!</v>
      </c>
      <c r="G127" s="76" t="e">
        <f>INDEX(#REF!,tabulated!C127)</f>
        <v>#REF!</v>
      </c>
      <c r="I127" s="76">
        <v>98.375</v>
      </c>
      <c r="J127" s="76">
        <v>8.1250000000000003E-2</v>
      </c>
    </row>
    <row r="128" spans="1:10">
      <c r="A128" s="76">
        <f>IF(AND(B128=6,tabulated!C128=1),2,tabulated!A127)</f>
        <v>1</v>
      </c>
      <c r="B128" s="76">
        <f t="shared" si="7"/>
        <v>6</v>
      </c>
      <c r="C128" s="76">
        <f t="shared" si="6"/>
        <v>20</v>
      </c>
      <c r="D128" s="76" t="e">
        <f>INDEX(#REF!,tabulated!C128,4*(tabulated!B128-1)+tabulated!$B$1)</f>
        <v>#REF!</v>
      </c>
      <c r="E128" s="90" t="e">
        <f>INDEX(#REF!,tabulated!C128,4*(tabulated!B128-1)+tabulated!$B$1)=""</f>
        <v>#REF!</v>
      </c>
      <c r="F128" s="76" t="e">
        <f t="shared" si="4"/>
        <v>#REF!</v>
      </c>
      <c r="G128" s="76" t="e">
        <f>INDEX(#REF!,tabulated!C128)</f>
        <v>#REF!</v>
      </c>
      <c r="I128" s="76">
        <v>98.375</v>
      </c>
      <c r="J128" s="76">
        <v>0.08</v>
      </c>
    </row>
    <row r="129" spans="1:10">
      <c r="A129" s="76">
        <f>IF(AND(B129=6,tabulated!C129=1),2,tabulated!A128)</f>
        <v>1</v>
      </c>
      <c r="B129" s="76">
        <f t="shared" si="7"/>
        <v>6</v>
      </c>
      <c r="C129" s="76">
        <f t="shared" si="6"/>
        <v>21</v>
      </c>
      <c r="D129" s="76" t="e">
        <f>INDEX(#REF!,tabulated!C129,4*(tabulated!B129-1)+tabulated!$B$1)</f>
        <v>#REF!</v>
      </c>
      <c r="E129" s="90" t="e">
        <f>INDEX(#REF!,tabulated!C129,4*(tabulated!B129-1)+tabulated!$B$1)=""</f>
        <v>#REF!</v>
      </c>
      <c r="F129" s="76" t="e">
        <f t="shared" si="4"/>
        <v>#REF!</v>
      </c>
      <c r="G129" s="76" t="e">
        <f>INDEX(#REF!,tabulated!C129)</f>
        <v>#REF!</v>
      </c>
      <c r="I129" s="76">
        <v>98.375</v>
      </c>
      <c r="J129" s="76">
        <v>8.1250000000000003E-2</v>
      </c>
    </row>
    <row r="130" spans="1:10">
      <c r="A130" s="76">
        <v>2</v>
      </c>
      <c r="B130" s="76">
        <v>1</v>
      </c>
      <c r="C130" s="76">
        <f t="shared" si="6"/>
        <v>1</v>
      </c>
      <c r="D130" s="76" t="e">
        <f>INDEX(#REF!,tabulated!C130,4*(tabulated!B130-1)+tabulated!$B$1)</f>
        <v>#REF!</v>
      </c>
      <c r="E130" s="90" t="e">
        <f>INDEX(#REF!,tabulated!C130,4*(tabulated!B130-1)+tabulated!$B$1)=""</f>
        <v>#REF!</v>
      </c>
      <c r="F130" s="76" t="e">
        <f t="shared" si="4"/>
        <v>#REF!</v>
      </c>
      <c r="G130" s="76" t="e">
        <f>INDEX(#REF!,tabulated!C130)</f>
        <v>#REF!</v>
      </c>
      <c r="I130" s="76">
        <v>98.125</v>
      </c>
      <c r="J130" s="76">
        <v>7.8750000000000001E-2</v>
      </c>
    </row>
    <row r="131" spans="1:10">
      <c r="A131" s="76">
        <f>IF(AND(B131=6,tabulated!C131=1),2,tabulated!A130)</f>
        <v>2</v>
      </c>
      <c r="B131" s="76">
        <f t="shared" ref="B131:B162" si="8">IF(C131=1,B130+1,B130)</f>
        <v>1</v>
      </c>
      <c r="C131" s="76">
        <f t="shared" si="6"/>
        <v>2</v>
      </c>
      <c r="D131" s="76" t="e">
        <f>INDEX(#REF!,tabulated!C131,4*(tabulated!B131-1)+tabulated!$B$1)</f>
        <v>#REF!</v>
      </c>
      <c r="E131" s="90" t="e">
        <f>INDEX(#REF!,tabulated!C131,4*(tabulated!B131-1)+tabulated!$B$1)=""</f>
        <v>#REF!</v>
      </c>
      <c r="F131" s="76" t="e">
        <f t="shared" si="4"/>
        <v>#REF!</v>
      </c>
      <c r="G131" s="76" t="e">
        <f>INDEX(#REF!,tabulated!C131)</f>
        <v>#REF!</v>
      </c>
      <c r="I131" s="76">
        <v>97.875</v>
      </c>
      <c r="J131" s="76">
        <v>7.8750000000000001E-2</v>
      </c>
    </row>
    <row r="132" spans="1:10">
      <c r="A132" s="76">
        <f>IF(AND(B132=6,tabulated!C132=1),2,tabulated!A131)</f>
        <v>2</v>
      </c>
      <c r="B132" s="76">
        <f t="shared" si="8"/>
        <v>1</v>
      </c>
      <c r="C132" s="76">
        <f t="shared" si="6"/>
        <v>3</v>
      </c>
      <c r="D132" s="76" t="e">
        <f>INDEX(#REF!,tabulated!C132,4*(tabulated!B132-1)+tabulated!$B$1)</f>
        <v>#REF!</v>
      </c>
      <c r="E132" s="90" t="e">
        <f>INDEX(#REF!,tabulated!C132,4*(tabulated!B132-1)+tabulated!$B$1)=""</f>
        <v>#REF!</v>
      </c>
      <c r="F132" s="76" t="e">
        <f t="shared" ref="F132:F195" si="9">IF(E132,"",D132)</f>
        <v>#REF!</v>
      </c>
      <c r="G132" s="76" t="e">
        <f>INDEX(#REF!,tabulated!C132)</f>
        <v>#REF!</v>
      </c>
      <c r="I132" s="76">
        <v>97.780999999999992</v>
      </c>
      <c r="J132" s="76">
        <v>0.08</v>
      </c>
    </row>
    <row r="133" spans="1:10">
      <c r="A133" s="76">
        <f>IF(AND(B133=6,tabulated!C133=1),2,tabulated!A132)</f>
        <v>2</v>
      </c>
      <c r="B133" s="76">
        <f t="shared" si="8"/>
        <v>1</v>
      </c>
      <c r="C133" s="76">
        <f t="shared" ref="C133:C196" si="10">IF(C132=21,1,C132+1)</f>
        <v>4</v>
      </c>
      <c r="D133" s="76" t="e">
        <f>INDEX(#REF!,tabulated!C133,4*(tabulated!B133-1)+tabulated!$B$1)</f>
        <v>#REF!</v>
      </c>
      <c r="E133" s="90" t="e">
        <f>INDEX(#REF!,tabulated!C133,4*(tabulated!B133-1)+tabulated!$B$1)=""</f>
        <v>#REF!</v>
      </c>
      <c r="F133" s="76" t="e">
        <f t="shared" si="9"/>
        <v>#REF!</v>
      </c>
      <c r="G133" s="76" t="e">
        <f>INDEX(#REF!,tabulated!C133)</f>
        <v>#REF!</v>
      </c>
      <c r="I133" s="76">
        <v>97.780999999999992</v>
      </c>
      <c r="J133" s="76">
        <v>0.08</v>
      </c>
    </row>
    <row r="134" spans="1:10">
      <c r="A134" s="76">
        <f>IF(AND(B134=6,tabulated!C134=1),2,tabulated!A133)</f>
        <v>2</v>
      </c>
      <c r="B134" s="76">
        <f t="shared" si="8"/>
        <v>1</v>
      </c>
      <c r="C134" s="76">
        <f t="shared" si="10"/>
        <v>5</v>
      </c>
      <c r="D134" s="76" t="e">
        <f>INDEX(#REF!,tabulated!C134,4*(tabulated!B134-1)+tabulated!$B$1)</f>
        <v>#REF!</v>
      </c>
      <c r="E134" s="90" t="e">
        <f>INDEX(#REF!,tabulated!C134,4*(tabulated!B134-1)+tabulated!$B$1)=""</f>
        <v>#REF!</v>
      </c>
      <c r="F134" s="76" t="e">
        <f t="shared" si="9"/>
        <v>#REF!</v>
      </c>
      <c r="G134" s="76" t="e">
        <f>INDEX(#REF!,tabulated!C134)</f>
        <v>#REF!</v>
      </c>
      <c r="I134" s="76">
        <v>97.625</v>
      </c>
      <c r="J134" s="76">
        <v>7.7499999999999999E-2</v>
      </c>
    </row>
    <row r="135" spans="1:10">
      <c r="A135" s="76">
        <f>IF(AND(B135=6,tabulated!C135=1),2,tabulated!A134)</f>
        <v>2</v>
      </c>
      <c r="B135" s="76">
        <f t="shared" si="8"/>
        <v>1</v>
      </c>
      <c r="C135" s="76">
        <f t="shared" si="10"/>
        <v>6</v>
      </c>
      <c r="D135" s="76" t="e">
        <f>INDEX(#REF!,tabulated!C135,4*(tabulated!B135-1)+tabulated!$B$1)</f>
        <v>#REF!</v>
      </c>
      <c r="E135" s="90" t="e">
        <f>INDEX(#REF!,tabulated!C135,4*(tabulated!B135-1)+tabulated!$B$1)=""</f>
        <v>#REF!</v>
      </c>
      <c r="F135" s="76" t="e">
        <f t="shared" si="9"/>
        <v>#REF!</v>
      </c>
      <c r="G135" s="76" t="e">
        <f>INDEX(#REF!,tabulated!C135)</f>
        <v>#REF!</v>
      </c>
      <c r="I135" s="76">
        <v>97.405999999999992</v>
      </c>
      <c r="J135" s="76">
        <v>7.8750000000000001E-2</v>
      </c>
    </row>
    <row r="136" spans="1:10">
      <c r="A136" s="76">
        <f>IF(AND(B136=6,tabulated!C136=1),2,tabulated!A135)</f>
        <v>2</v>
      </c>
      <c r="B136" s="76">
        <f t="shared" si="8"/>
        <v>1</v>
      </c>
      <c r="C136" s="76">
        <f t="shared" si="10"/>
        <v>7</v>
      </c>
      <c r="D136" s="76" t="e">
        <f>INDEX(#REF!,tabulated!C136,4*(tabulated!B136-1)+tabulated!$B$1)</f>
        <v>#REF!</v>
      </c>
      <c r="E136" s="90" t="e">
        <f>INDEX(#REF!,tabulated!C136,4*(tabulated!B136-1)+tabulated!$B$1)=""</f>
        <v>#REF!</v>
      </c>
      <c r="F136" s="76" t="e">
        <f t="shared" si="9"/>
        <v>#REF!</v>
      </c>
      <c r="G136" s="76" t="e">
        <f>INDEX(#REF!,tabulated!C136)</f>
        <v>#REF!</v>
      </c>
      <c r="I136" s="76">
        <v>97.405999999999992</v>
      </c>
      <c r="J136" s="76">
        <v>7.8750000000000001E-2</v>
      </c>
    </row>
    <row r="137" spans="1:10">
      <c r="A137" s="76">
        <f>IF(AND(B137=6,tabulated!C137=1),2,tabulated!A136)</f>
        <v>2</v>
      </c>
      <c r="B137" s="76">
        <f t="shared" si="8"/>
        <v>1</v>
      </c>
      <c r="C137" s="76">
        <f t="shared" si="10"/>
        <v>8</v>
      </c>
      <c r="D137" s="76" t="e">
        <f>INDEX(#REF!,tabulated!C137,4*(tabulated!B137-1)+tabulated!$B$1)</f>
        <v>#REF!</v>
      </c>
      <c r="E137" s="90" t="e">
        <f>INDEX(#REF!,tabulated!C137,4*(tabulated!B137-1)+tabulated!$B$1)=""</f>
        <v>#REF!</v>
      </c>
      <c r="F137" s="76" t="e">
        <f t="shared" si="9"/>
        <v>#REF!</v>
      </c>
      <c r="G137" s="76" t="e">
        <f>INDEX(#REF!,tabulated!C137)</f>
        <v>#REF!</v>
      </c>
      <c r="I137" s="76">
        <v>97.125</v>
      </c>
      <c r="J137" s="76">
        <v>7.7499999999999999E-2</v>
      </c>
    </row>
    <row r="138" spans="1:10">
      <c r="A138" s="76">
        <f>IF(AND(B138=6,tabulated!C138=1),2,tabulated!A137)</f>
        <v>2</v>
      </c>
      <c r="B138" s="76">
        <f t="shared" si="8"/>
        <v>1</v>
      </c>
      <c r="C138" s="76">
        <f t="shared" si="10"/>
        <v>9</v>
      </c>
      <c r="D138" s="76" t="e">
        <f>INDEX(#REF!,tabulated!C138,4*(tabulated!B138-1)+tabulated!$B$1)</f>
        <v>#REF!</v>
      </c>
      <c r="E138" s="90" t="e">
        <f>INDEX(#REF!,tabulated!C138,4*(tabulated!B138-1)+tabulated!$B$1)=""</f>
        <v>#REF!</v>
      </c>
      <c r="F138" s="76" t="e">
        <f t="shared" si="9"/>
        <v>#REF!</v>
      </c>
      <c r="G138" s="76" t="e">
        <f>INDEX(#REF!,tabulated!C138)</f>
        <v>#REF!</v>
      </c>
      <c r="I138" s="76">
        <v>97.125</v>
      </c>
      <c r="J138" s="76">
        <v>7.6249999999999998E-2</v>
      </c>
    </row>
    <row r="139" spans="1:10">
      <c r="A139" s="76">
        <f>IF(AND(B139=6,tabulated!C139=1),2,tabulated!A138)</f>
        <v>2</v>
      </c>
      <c r="B139" s="76">
        <f t="shared" si="8"/>
        <v>1</v>
      </c>
      <c r="C139" s="76">
        <f t="shared" si="10"/>
        <v>10</v>
      </c>
      <c r="D139" s="76" t="e">
        <f>INDEX(#REF!,tabulated!C139,4*(tabulated!B139-1)+tabulated!$B$1)</f>
        <v>#REF!</v>
      </c>
      <c r="E139" s="90" t="e">
        <f>INDEX(#REF!,tabulated!C139,4*(tabulated!B139-1)+tabulated!$B$1)=""</f>
        <v>#REF!</v>
      </c>
      <c r="F139" s="76" t="e">
        <f t="shared" si="9"/>
        <v>#REF!</v>
      </c>
      <c r="G139" s="76" t="e">
        <f>INDEX(#REF!,tabulated!C139)</f>
        <v>#REF!</v>
      </c>
      <c r="I139" s="76">
        <v>96.625</v>
      </c>
      <c r="J139" s="76">
        <v>7.6249999999999998E-2</v>
      </c>
    </row>
    <row r="140" spans="1:10">
      <c r="A140" s="76">
        <f>IF(AND(B140=6,tabulated!C140=1),2,tabulated!A139)</f>
        <v>2</v>
      </c>
      <c r="B140" s="76">
        <f t="shared" si="8"/>
        <v>1</v>
      </c>
      <c r="C140" s="76">
        <f t="shared" si="10"/>
        <v>11</v>
      </c>
      <c r="D140" s="76" t="e">
        <f>INDEX(#REF!,tabulated!C140,4*(tabulated!B140-1)+tabulated!$B$1)</f>
        <v>#REF!</v>
      </c>
      <c r="E140" s="90" t="e">
        <f>INDEX(#REF!,tabulated!C140,4*(tabulated!B140-1)+tabulated!$B$1)=""</f>
        <v>#REF!</v>
      </c>
      <c r="F140" s="76" t="e">
        <f t="shared" si="9"/>
        <v>#REF!</v>
      </c>
      <c r="G140" s="76" t="e">
        <f>INDEX(#REF!,tabulated!C140)</f>
        <v>#REF!</v>
      </c>
      <c r="I140" s="76">
        <v>96.125</v>
      </c>
      <c r="J140" s="76">
        <v>7.4999999999999997E-2</v>
      </c>
    </row>
    <row r="141" spans="1:10">
      <c r="A141" s="76">
        <f>IF(AND(B141=6,tabulated!C141=1),2,tabulated!A140)</f>
        <v>2</v>
      </c>
      <c r="B141" s="76">
        <f t="shared" si="8"/>
        <v>1</v>
      </c>
      <c r="C141" s="76">
        <f t="shared" si="10"/>
        <v>12</v>
      </c>
      <c r="D141" s="76" t="e">
        <f>INDEX(#REF!,tabulated!C141,4*(tabulated!B141-1)+tabulated!$B$1)</f>
        <v>#REF!</v>
      </c>
      <c r="E141" s="90" t="e">
        <f>INDEX(#REF!,tabulated!C141,4*(tabulated!B141-1)+tabulated!$B$1)=""</f>
        <v>#REF!</v>
      </c>
      <c r="F141" s="76" t="e">
        <f t="shared" si="9"/>
        <v>#REF!</v>
      </c>
      <c r="G141" s="76" t="e">
        <f>INDEX(#REF!,tabulated!C141)</f>
        <v>#REF!</v>
      </c>
      <c r="I141" s="76">
        <v>0</v>
      </c>
      <c r="J141" s="76">
        <v>9.8750000000000004E-2</v>
      </c>
    </row>
    <row r="142" spans="1:10">
      <c r="A142" s="76">
        <f>IF(AND(B142=6,tabulated!C142=1),2,tabulated!A141)</f>
        <v>2</v>
      </c>
      <c r="B142" s="76">
        <f t="shared" si="8"/>
        <v>1</v>
      </c>
      <c r="C142" s="76">
        <f t="shared" si="10"/>
        <v>13</v>
      </c>
      <c r="D142" s="76" t="e">
        <f>INDEX(#REF!,tabulated!C142,4*(tabulated!B142-1)+tabulated!$B$1)</f>
        <v>#REF!</v>
      </c>
      <c r="E142" s="90" t="e">
        <f>INDEX(#REF!,tabulated!C142,4*(tabulated!B142-1)+tabulated!$B$1)=""</f>
        <v>#REF!</v>
      </c>
      <c r="F142" s="76" t="e">
        <f t="shared" si="9"/>
        <v>#REF!</v>
      </c>
      <c r="G142" s="76" t="e">
        <f>INDEX(#REF!,tabulated!C142)</f>
        <v>#REF!</v>
      </c>
      <c r="I142" s="76">
        <v>0</v>
      </c>
      <c r="J142" s="76">
        <v>7.3749999999999996E-2</v>
      </c>
    </row>
    <row r="143" spans="1:10">
      <c r="A143" s="76">
        <f>IF(AND(B143=6,tabulated!C143=1),2,tabulated!A142)</f>
        <v>2</v>
      </c>
      <c r="B143" s="76">
        <f t="shared" si="8"/>
        <v>1</v>
      </c>
      <c r="C143" s="76">
        <f t="shared" si="10"/>
        <v>14</v>
      </c>
      <c r="D143" s="76" t="e">
        <f>INDEX(#REF!,tabulated!C143,4*(tabulated!B143-1)+tabulated!$B$1)</f>
        <v>#REF!</v>
      </c>
      <c r="E143" s="90" t="e">
        <f>INDEX(#REF!,tabulated!C143,4*(tabulated!B143-1)+tabulated!$B$1)=""</f>
        <v>#REF!</v>
      </c>
      <c r="F143" s="76" t="e">
        <f t="shared" si="9"/>
        <v>#REF!</v>
      </c>
      <c r="G143" s="76" t="e">
        <f>INDEX(#REF!,tabulated!C143)</f>
        <v>#REF!</v>
      </c>
      <c r="I143" s="76">
        <v>0</v>
      </c>
      <c r="J143" s="76">
        <v>9.8750000000000004E-2</v>
      </c>
    </row>
    <row r="144" spans="1:10">
      <c r="A144" s="76">
        <f>IF(AND(B144=6,tabulated!C144=1),2,tabulated!A143)</f>
        <v>2</v>
      </c>
      <c r="B144" s="76">
        <f t="shared" si="8"/>
        <v>1</v>
      </c>
      <c r="C144" s="76">
        <f t="shared" si="10"/>
        <v>15</v>
      </c>
      <c r="D144" s="76" t="e">
        <f>INDEX(#REF!,tabulated!C144,4*(tabulated!B144-1)+tabulated!$B$1)</f>
        <v>#REF!</v>
      </c>
      <c r="E144" s="90" t="e">
        <f>INDEX(#REF!,tabulated!C144,4*(tabulated!B144-1)+tabulated!$B$1)=""</f>
        <v>#REF!</v>
      </c>
      <c r="F144" s="76" t="e">
        <f t="shared" si="9"/>
        <v>#REF!</v>
      </c>
      <c r="G144" s="76" t="e">
        <f>INDEX(#REF!,tabulated!C144)</f>
        <v>#REF!</v>
      </c>
      <c r="I144" s="76">
        <v>0</v>
      </c>
      <c r="J144" s="76">
        <v>9.7500000000000003E-2</v>
      </c>
    </row>
    <row r="145" spans="1:10">
      <c r="A145" s="76">
        <f>IF(AND(B145=6,tabulated!C145=1),2,tabulated!A144)</f>
        <v>2</v>
      </c>
      <c r="B145" s="76">
        <f t="shared" si="8"/>
        <v>1</v>
      </c>
      <c r="C145" s="76">
        <f t="shared" si="10"/>
        <v>16</v>
      </c>
      <c r="D145" s="76" t="e">
        <f>INDEX(#REF!,tabulated!C145,4*(tabulated!B145-1)+tabulated!$B$1)</f>
        <v>#REF!</v>
      </c>
      <c r="E145" s="90" t="e">
        <f>INDEX(#REF!,tabulated!C145,4*(tabulated!B145-1)+tabulated!$B$1)=""</f>
        <v>#REF!</v>
      </c>
      <c r="F145" s="76" t="e">
        <f t="shared" si="9"/>
        <v>#REF!</v>
      </c>
      <c r="G145" s="76" t="e">
        <f>INDEX(#REF!,tabulated!C145)</f>
        <v>#REF!</v>
      </c>
      <c r="I145" s="76">
        <v>0</v>
      </c>
      <c r="J145" s="76">
        <v>9.6250000000000002E-2</v>
      </c>
    </row>
    <row r="146" spans="1:10">
      <c r="A146" s="76">
        <f>IF(AND(B146=6,tabulated!C146=1),2,tabulated!A145)</f>
        <v>2</v>
      </c>
      <c r="B146" s="76">
        <f t="shared" si="8"/>
        <v>1</v>
      </c>
      <c r="C146" s="76">
        <f t="shared" si="10"/>
        <v>17</v>
      </c>
      <c r="D146" s="76" t="e">
        <f>INDEX(#REF!,tabulated!C146,4*(tabulated!B146-1)+tabulated!$B$1)</f>
        <v>#REF!</v>
      </c>
      <c r="E146" s="90" t="e">
        <f>INDEX(#REF!,tabulated!C146,4*(tabulated!B146-1)+tabulated!$B$1)=""</f>
        <v>#REF!</v>
      </c>
      <c r="F146" s="76" t="e">
        <f t="shared" si="9"/>
        <v>#REF!</v>
      </c>
      <c r="G146" s="76" t="e">
        <f>INDEX(#REF!,tabulated!C146)</f>
        <v>#REF!</v>
      </c>
      <c r="I146" s="76">
        <v>0</v>
      </c>
      <c r="J146" s="76">
        <v>9.5000000000000001E-2</v>
      </c>
    </row>
    <row r="147" spans="1:10">
      <c r="A147" s="76">
        <f>IF(AND(B147=6,tabulated!C147=1),2,tabulated!A146)</f>
        <v>2</v>
      </c>
      <c r="B147" s="76">
        <f t="shared" si="8"/>
        <v>1</v>
      </c>
      <c r="C147" s="76">
        <f t="shared" si="10"/>
        <v>18</v>
      </c>
      <c r="D147" s="76" t="e">
        <f>INDEX(#REF!,tabulated!C147,4*(tabulated!B147-1)+tabulated!$B$1)</f>
        <v>#REF!</v>
      </c>
      <c r="E147" s="90" t="e">
        <f>INDEX(#REF!,tabulated!C147,4*(tabulated!B147-1)+tabulated!$B$1)=""</f>
        <v>#REF!</v>
      </c>
      <c r="F147" s="76" t="e">
        <f t="shared" si="9"/>
        <v>#REF!</v>
      </c>
      <c r="G147" s="76" t="e">
        <f>INDEX(#REF!,tabulated!C147)</f>
        <v>#REF!</v>
      </c>
      <c r="I147" s="76">
        <v>0</v>
      </c>
      <c r="J147" s="76">
        <v>9.375E-2</v>
      </c>
    </row>
    <row r="148" spans="1:10">
      <c r="A148" s="76">
        <f>IF(AND(B148=6,tabulated!C148=1),2,tabulated!A147)</f>
        <v>2</v>
      </c>
      <c r="B148" s="76">
        <f t="shared" si="8"/>
        <v>1</v>
      </c>
      <c r="C148" s="76">
        <f t="shared" si="10"/>
        <v>19</v>
      </c>
      <c r="D148" s="76" t="e">
        <f>INDEX(#REF!,tabulated!C148,4*(tabulated!B148-1)+tabulated!$B$1)</f>
        <v>#REF!</v>
      </c>
      <c r="E148" s="90" t="e">
        <f>INDEX(#REF!,tabulated!C148,4*(tabulated!B148-1)+tabulated!$B$1)=""</f>
        <v>#REF!</v>
      </c>
      <c r="F148" s="76" t="e">
        <f t="shared" si="9"/>
        <v>#REF!</v>
      </c>
      <c r="G148" s="76" t="e">
        <f>INDEX(#REF!,tabulated!C148)</f>
        <v>#REF!</v>
      </c>
      <c r="I148" s="76">
        <v>0</v>
      </c>
      <c r="J148" s="76">
        <v>9.2499999999999999E-2</v>
      </c>
    </row>
    <row r="149" spans="1:10">
      <c r="A149" s="76">
        <f>IF(AND(B149=6,tabulated!C149=1),2,tabulated!A148)</f>
        <v>2</v>
      </c>
      <c r="B149" s="76">
        <f t="shared" si="8"/>
        <v>1</v>
      </c>
      <c r="C149" s="76">
        <f t="shared" si="10"/>
        <v>20</v>
      </c>
      <c r="D149" s="76" t="e">
        <f>INDEX(#REF!,tabulated!C149,4*(tabulated!B149-1)+tabulated!$B$1)</f>
        <v>#REF!</v>
      </c>
      <c r="E149" s="90" t="e">
        <f>INDEX(#REF!,tabulated!C149,4*(tabulated!B149-1)+tabulated!$B$1)=""</f>
        <v>#REF!</v>
      </c>
      <c r="F149" s="76" t="e">
        <f t="shared" si="9"/>
        <v>#REF!</v>
      </c>
      <c r="G149" s="76" t="e">
        <f>INDEX(#REF!,tabulated!C149)</f>
        <v>#REF!</v>
      </c>
      <c r="I149" s="76">
        <v>0</v>
      </c>
      <c r="J149" s="76">
        <v>9.1249999999999998E-2</v>
      </c>
    </row>
    <row r="150" spans="1:10">
      <c r="A150" s="76">
        <f>IF(AND(B150=6,tabulated!C150=1),2,tabulated!A149)</f>
        <v>2</v>
      </c>
      <c r="B150" s="76">
        <f t="shared" si="8"/>
        <v>1</v>
      </c>
      <c r="C150" s="76">
        <f t="shared" si="10"/>
        <v>21</v>
      </c>
      <c r="D150" s="76" t="e">
        <f>INDEX(#REF!,tabulated!C150,4*(tabulated!B150-1)+tabulated!$B$1)</f>
        <v>#REF!</v>
      </c>
      <c r="E150" s="90" t="e">
        <f>INDEX(#REF!,tabulated!C150,4*(tabulated!B150-1)+tabulated!$B$1)=""</f>
        <v>#REF!</v>
      </c>
      <c r="F150" s="76" t="e">
        <f t="shared" si="9"/>
        <v>#REF!</v>
      </c>
      <c r="G150" s="76" t="e">
        <f>INDEX(#REF!,tabulated!C150)</f>
        <v>#REF!</v>
      </c>
      <c r="I150" s="76">
        <v>0</v>
      </c>
      <c r="J150" s="76">
        <v>0.09</v>
      </c>
    </row>
    <row r="151" spans="1:10">
      <c r="A151" s="76">
        <f>IF(AND(B151=6,tabulated!C151=1),2,tabulated!A150)</f>
        <v>2</v>
      </c>
      <c r="B151" s="76">
        <f t="shared" si="8"/>
        <v>2</v>
      </c>
      <c r="C151" s="76">
        <f t="shared" si="10"/>
        <v>1</v>
      </c>
      <c r="D151" s="76" t="e">
        <f>INDEX(#REF!,tabulated!C151,4*(tabulated!B151-1)+tabulated!$B$1)</f>
        <v>#REF!</v>
      </c>
      <c r="E151" s="90" t="e">
        <f>INDEX(#REF!,tabulated!C151,4*(tabulated!B151-1)+tabulated!$B$1)=""</f>
        <v>#REF!</v>
      </c>
      <c r="F151" s="76" t="e">
        <f t="shared" si="9"/>
        <v>#REF!</v>
      </c>
      <c r="G151" s="76" t="e">
        <f>INDEX(#REF!,tabulated!C151)</f>
        <v>#REF!</v>
      </c>
      <c r="I151" s="76">
        <v>0</v>
      </c>
      <c r="J151" s="76">
        <v>0.08</v>
      </c>
    </row>
    <row r="152" spans="1:10">
      <c r="A152" s="76">
        <f>IF(AND(B152=6,tabulated!C152=1),2,tabulated!A151)</f>
        <v>2</v>
      </c>
      <c r="B152" s="76">
        <f t="shared" si="8"/>
        <v>2</v>
      </c>
      <c r="C152" s="76">
        <f t="shared" si="10"/>
        <v>2</v>
      </c>
      <c r="D152" s="76" t="e">
        <f>INDEX(#REF!,tabulated!C152,4*(tabulated!B152-1)+tabulated!$B$1)</f>
        <v>#REF!</v>
      </c>
      <c r="E152" s="90" t="e">
        <f>INDEX(#REF!,tabulated!C152,4*(tabulated!B152-1)+tabulated!$B$1)=""</f>
        <v>#REF!</v>
      </c>
      <c r="F152" s="76" t="e">
        <f t="shared" si="9"/>
        <v>#REF!</v>
      </c>
      <c r="G152" s="76" t="e">
        <f>INDEX(#REF!,tabulated!C152)</f>
        <v>#REF!</v>
      </c>
      <c r="I152" s="76">
        <v>0</v>
      </c>
      <c r="J152" s="76">
        <v>7.8750000000000001E-2</v>
      </c>
    </row>
    <row r="153" spans="1:10">
      <c r="A153" s="76">
        <f>IF(AND(B153=6,tabulated!C153=1),2,tabulated!A152)</f>
        <v>2</v>
      </c>
      <c r="B153" s="76">
        <f t="shared" si="8"/>
        <v>2</v>
      </c>
      <c r="C153" s="76">
        <f t="shared" si="10"/>
        <v>3</v>
      </c>
      <c r="D153" s="76" t="e">
        <f>INDEX(#REF!,tabulated!C153,4*(tabulated!B153-1)+tabulated!$B$1)</f>
        <v>#REF!</v>
      </c>
      <c r="E153" s="90" t="e">
        <f>INDEX(#REF!,tabulated!C153,4*(tabulated!B153-1)+tabulated!$B$1)=""</f>
        <v>#REF!</v>
      </c>
      <c r="F153" s="76" t="e">
        <f t="shared" si="9"/>
        <v>#REF!</v>
      </c>
      <c r="G153" s="76" t="e">
        <f>INDEX(#REF!,tabulated!C153)</f>
        <v>#REF!</v>
      </c>
      <c r="I153" s="76">
        <v>0</v>
      </c>
      <c r="J153" s="76">
        <v>7.7499999999999999E-2</v>
      </c>
    </row>
    <row r="154" spans="1:10">
      <c r="A154" s="76">
        <f>IF(AND(B154=6,tabulated!C154=1),2,tabulated!A153)</f>
        <v>2</v>
      </c>
      <c r="B154" s="76">
        <f t="shared" si="8"/>
        <v>2</v>
      </c>
      <c r="C154" s="76">
        <f t="shared" si="10"/>
        <v>4</v>
      </c>
      <c r="D154" s="76" t="e">
        <f>INDEX(#REF!,tabulated!C154,4*(tabulated!B154-1)+tabulated!$B$1)</f>
        <v>#REF!</v>
      </c>
      <c r="E154" s="90" t="e">
        <f>INDEX(#REF!,tabulated!C154,4*(tabulated!B154-1)+tabulated!$B$1)=""</f>
        <v>#REF!</v>
      </c>
      <c r="F154" s="76" t="e">
        <f t="shared" si="9"/>
        <v>#REF!</v>
      </c>
      <c r="G154" s="76" t="e">
        <f>INDEX(#REF!,tabulated!C154)</f>
        <v>#REF!</v>
      </c>
      <c r="I154" s="76">
        <v>0</v>
      </c>
      <c r="J154" s="76">
        <v>7.6249999999999998E-2</v>
      </c>
    </row>
    <row r="155" spans="1:10">
      <c r="A155" s="76">
        <f>IF(AND(B155=6,tabulated!C155=1),2,tabulated!A154)</f>
        <v>2</v>
      </c>
      <c r="B155" s="76">
        <f t="shared" si="8"/>
        <v>2</v>
      </c>
      <c r="C155" s="76">
        <f t="shared" si="10"/>
        <v>5</v>
      </c>
      <c r="D155" s="76" t="e">
        <f>INDEX(#REF!,tabulated!C155,4*(tabulated!B155-1)+tabulated!$B$1)</f>
        <v>#REF!</v>
      </c>
      <c r="E155" s="90" t="e">
        <f>INDEX(#REF!,tabulated!C155,4*(tabulated!B155-1)+tabulated!$B$1)=""</f>
        <v>#REF!</v>
      </c>
      <c r="F155" s="76" t="e">
        <f t="shared" si="9"/>
        <v>#REF!</v>
      </c>
      <c r="G155" s="76" t="e">
        <f>INDEX(#REF!,tabulated!C155)</f>
        <v>#REF!</v>
      </c>
      <c r="I155" s="76">
        <v>0</v>
      </c>
      <c r="J155" s="76">
        <v>7.4999999999999997E-2</v>
      </c>
    </row>
    <row r="156" spans="1:10">
      <c r="A156" s="76">
        <f>IF(AND(B156=6,tabulated!C156=1),2,tabulated!A155)</f>
        <v>2</v>
      </c>
      <c r="B156" s="76">
        <f t="shared" si="8"/>
        <v>2</v>
      </c>
      <c r="C156" s="76">
        <f t="shared" si="10"/>
        <v>6</v>
      </c>
      <c r="D156" s="76" t="e">
        <f>INDEX(#REF!,tabulated!C156,4*(tabulated!B156-1)+tabulated!$B$1)</f>
        <v>#REF!</v>
      </c>
      <c r="E156" s="90" t="e">
        <f>INDEX(#REF!,tabulated!C156,4*(tabulated!B156-1)+tabulated!$B$1)=""</f>
        <v>#REF!</v>
      </c>
      <c r="F156" s="76" t="e">
        <f t="shared" si="9"/>
        <v>#REF!</v>
      </c>
      <c r="G156" s="76" t="e">
        <f>INDEX(#REF!,tabulated!C156)</f>
        <v>#REF!</v>
      </c>
      <c r="I156" s="76">
        <v>0</v>
      </c>
      <c r="J156" s="76">
        <v>7.3749999999999996E-2</v>
      </c>
    </row>
    <row r="157" spans="1:10">
      <c r="A157" s="76">
        <f>IF(AND(B157=6,tabulated!C157=1),2,tabulated!A156)</f>
        <v>2</v>
      </c>
      <c r="B157" s="76">
        <f t="shared" si="8"/>
        <v>2</v>
      </c>
      <c r="C157" s="76">
        <f t="shared" si="10"/>
        <v>7</v>
      </c>
      <c r="D157" s="76" t="e">
        <f>INDEX(#REF!,tabulated!C157,4*(tabulated!B157-1)+tabulated!$B$1)</f>
        <v>#REF!</v>
      </c>
      <c r="E157" s="90" t="e">
        <f>INDEX(#REF!,tabulated!C157,4*(tabulated!B157-1)+tabulated!$B$1)=""</f>
        <v>#REF!</v>
      </c>
      <c r="F157" s="76" t="e">
        <f t="shared" si="9"/>
        <v>#REF!</v>
      </c>
      <c r="G157" s="76" t="e">
        <f>INDEX(#REF!,tabulated!C157)</f>
        <v>#REF!</v>
      </c>
      <c r="I157" s="76">
        <v>0</v>
      </c>
      <c r="J157" s="76">
        <v>0.08</v>
      </c>
    </row>
    <row r="158" spans="1:10">
      <c r="A158" s="76">
        <f>IF(AND(B158=6,tabulated!C158=1),2,tabulated!A157)</f>
        <v>2</v>
      </c>
      <c r="B158" s="76">
        <f t="shared" si="8"/>
        <v>2</v>
      </c>
      <c r="C158" s="76">
        <f t="shared" si="10"/>
        <v>8</v>
      </c>
      <c r="D158" s="76" t="e">
        <f>INDEX(#REF!,tabulated!C158,4*(tabulated!B158-1)+tabulated!$B$1)</f>
        <v>#REF!</v>
      </c>
      <c r="E158" s="90" t="e">
        <f>INDEX(#REF!,tabulated!C158,4*(tabulated!B158-1)+tabulated!$B$1)=""</f>
        <v>#REF!</v>
      </c>
      <c r="F158" s="76" t="e">
        <f t="shared" si="9"/>
        <v>#REF!</v>
      </c>
      <c r="G158" s="76" t="e">
        <f>INDEX(#REF!,tabulated!C158)</f>
        <v>#REF!</v>
      </c>
      <c r="I158" s="76">
        <v>0</v>
      </c>
      <c r="J158" s="76">
        <v>7.8750000000000001E-2</v>
      </c>
    </row>
    <row r="159" spans="1:10">
      <c r="A159" s="76">
        <f>IF(AND(B159=6,tabulated!C159=1),2,tabulated!A158)</f>
        <v>2</v>
      </c>
      <c r="B159" s="76">
        <f t="shared" si="8"/>
        <v>2</v>
      </c>
      <c r="C159" s="76">
        <f t="shared" si="10"/>
        <v>9</v>
      </c>
      <c r="D159" s="76" t="e">
        <f>INDEX(#REF!,tabulated!C159,4*(tabulated!B159-1)+tabulated!$B$1)</f>
        <v>#REF!</v>
      </c>
      <c r="E159" s="90" t="e">
        <f>INDEX(#REF!,tabulated!C159,4*(tabulated!B159-1)+tabulated!$B$1)=""</f>
        <v>#REF!</v>
      </c>
      <c r="F159" s="76" t="e">
        <f t="shared" si="9"/>
        <v>#REF!</v>
      </c>
      <c r="G159" s="76" t="e">
        <f>INDEX(#REF!,tabulated!C159)</f>
        <v>#REF!</v>
      </c>
      <c r="I159" s="76">
        <v>0</v>
      </c>
      <c r="J159" s="76">
        <v>7.7499999999999999E-2</v>
      </c>
    </row>
    <row r="160" spans="1:10">
      <c r="A160" s="76">
        <f>IF(AND(B160=6,tabulated!C160=1),2,tabulated!A159)</f>
        <v>2</v>
      </c>
      <c r="B160" s="76">
        <f t="shared" si="8"/>
        <v>2</v>
      </c>
      <c r="C160" s="76">
        <f t="shared" si="10"/>
        <v>10</v>
      </c>
      <c r="D160" s="76" t="e">
        <f>INDEX(#REF!,tabulated!C160,4*(tabulated!B160-1)+tabulated!$B$1)</f>
        <v>#REF!</v>
      </c>
      <c r="E160" s="90" t="e">
        <f>INDEX(#REF!,tabulated!C160,4*(tabulated!B160-1)+tabulated!$B$1)=""</f>
        <v>#REF!</v>
      </c>
      <c r="F160" s="76" t="e">
        <f t="shared" si="9"/>
        <v>#REF!</v>
      </c>
      <c r="G160" s="76" t="e">
        <f>INDEX(#REF!,tabulated!C160)</f>
        <v>#REF!</v>
      </c>
      <c r="I160" s="76">
        <v>0</v>
      </c>
      <c r="J160" s="76">
        <v>7.6249999999999998E-2</v>
      </c>
    </row>
    <row r="161" spans="1:10">
      <c r="A161" s="76">
        <f>IF(AND(B161=6,tabulated!C161=1),2,tabulated!A160)</f>
        <v>2</v>
      </c>
      <c r="B161" s="76">
        <f t="shared" si="8"/>
        <v>2</v>
      </c>
      <c r="C161" s="76">
        <f t="shared" si="10"/>
        <v>11</v>
      </c>
      <c r="D161" s="76" t="e">
        <f>INDEX(#REF!,tabulated!C161,4*(tabulated!B161-1)+tabulated!$B$1)</f>
        <v>#REF!</v>
      </c>
      <c r="E161" s="90" t="e">
        <f>INDEX(#REF!,tabulated!C161,4*(tabulated!B161-1)+tabulated!$B$1)=""</f>
        <v>#REF!</v>
      </c>
      <c r="F161" s="76" t="e">
        <f t="shared" si="9"/>
        <v>#REF!</v>
      </c>
      <c r="G161" s="76" t="e">
        <f>INDEX(#REF!,tabulated!C161)</f>
        <v>#REF!</v>
      </c>
      <c r="I161" s="76">
        <v>0</v>
      </c>
      <c r="J161" s="76">
        <v>7.4999999999999997E-2</v>
      </c>
    </row>
    <row r="162" spans="1:10">
      <c r="A162" s="76">
        <f>IF(AND(B162=6,tabulated!C162=1),2,tabulated!A161)</f>
        <v>2</v>
      </c>
      <c r="B162" s="76">
        <f t="shared" si="8"/>
        <v>2</v>
      </c>
      <c r="C162" s="76">
        <f t="shared" si="10"/>
        <v>12</v>
      </c>
      <c r="D162" s="76" t="e">
        <f>INDEX(#REF!,tabulated!C162,4*(tabulated!B162-1)+tabulated!$B$1)</f>
        <v>#REF!</v>
      </c>
      <c r="E162" s="90" t="e">
        <f>INDEX(#REF!,tabulated!C162,4*(tabulated!B162-1)+tabulated!$B$1)=""</f>
        <v>#REF!</v>
      </c>
      <c r="F162" s="76" t="e">
        <f t="shared" si="9"/>
        <v>#REF!</v>
      </c>
      <c r="G162" s="76" t="e">
        <f>INDEX(#REF!,tabulated!C162)</f>
        <v>#REF!</v>
      </c>
      <c r="I162" s="76">
        <v>0</v>
      </c>
      <c r="J162" s="76">
        <v>7.3749999999999996E-2</v>
      </c>
    </row>
    <row r="163" spans="1:10">
      <c r="A163" s="76">
        <f>IF(AND(B163=6,tabulated!C163=1),2,tabulated!A162)</f>
        <v>2</v>
      </c>
      <c r="B163" s="76">
        <f t="shared" ref="B163:B194" si="11">IF(C163=1,B162+1,B162)</f>
        <v>2</v>
      </c>
      <c r="C163" s="76">
        <f t="shared" si="10"/>
        <v>13</v>
      </c>
      <c r="D163" s="76" t="e">
        <f>INDEX(#REF!,tabulated!C163,4*(tabulated!B163-1)+tabulated!$B$1)</f>
        <v>#REF!</v>
      </c>
      <c r="E163" s="90" t="e">
        <f>INDEX(#REF!,tabulated!C163,4*(tabulated!B163-1)+tabulated!$B$1)=""</f>
        <v>#REF!</v>
      </c>
      <c r="F163" s="76" t="e">
        <f t="shared" si="9"/>
        <v>#REF!</v>
      </c>
      <c r="G163" s="76" t="e">
        <f>INDEX(#REF!,tabulated!C163)</f>
        <v>#REF!</v>
      </c>
      <c r="I163" s="76">
        <v>0</v>
      </c>
      <c r="J163" s="76">
        <v>9.8750000000000004E-2</v>
      </c>
    </row>
    <row r="164" spans="1:10">
      <c r="A164" s="76">
        <f>IF(AND(B164=6,tabulated!C164=1),2,tabulated!A163)</f>
        <v>2</v>
      </c>
      <c r="B164" s="76">
        <f t="shared" si="11"/>
        <v>2</v>
      </c>
      <c r="C164" s="76">
        <f t="shared" si="10"/>
        <v>14</v>
      </c>
      <c r="D164" s="76" t="e">
        <f>INDEX(#REF!,tabulated!C164,4*(tabulated!B164-1)+tabulated!$B$1)</f>
        <v>#REF!</v>
      </c>
      <c r="E164" s="90" t="e">
        <f>INDEX(#REF!,tabulated!C164,4*(tabulated!B164-1)+tabulated!$B$1)=""</f>
        <v>#REF!</v>
      </c>
      <c r="F164" s="76" t="e">
        <f t="shared" si="9"/>
        <v>#REF!</v>
      </c>
      <c r="G164" s="76" t="e">
        <f>INDEX(#REF!,tabulated!C164)</f>
        <v>#REF!</v>
      </c>
      <c r="I164" s="76">
        <v>0</v>
      </c>
      <c r="J164" s="76">
        <v>9.7500000000000003E-2</v>
      </c>
    </row>
    <row r="165" spans="1:10">
      <c r="A165" s="76">
        <f>IF(AND(B165=6,tabulated!C165=1),2,tabulated!A164)</f>
        <v>2</v>
      </c>
      <c r="B165" s="76">
        <f t="shared" si="11"/>
        <v>2</v>
      </c>
      <c r="C165" s="76">
        <f t="shared" si="10"/>
        <v>15</v>
      </c>
      <c r="D165" s="76" t="e">
        <f>INDEX(#REF!,tabulated!C165,4*(tabulated!B165-1)+tabulated!$B$1)</f>
        <v>#REF!</v>
      </c>
      <c r="E165" s="90" t="e">
        <f>INDEX(#REF!,tabulated!C165,4*(tabulated!B165-1)+tabulated!$B$1)=""</f>
        <v>#REF!</v>
      </c>
      <c r="F165" s="76" t="e">
        <f t="shared" si="9"/>
        <v>#REF!</v>
      </c>
      <c r="G165" s="76" t="e">
        <f>INDEX(#REF!,tabulated!C165)</f>
        <v>#REF!</v>
      </c>
      <c r="I165" s="76">
        <v>0</v>
      </c>
      <c r="J165" s="76">
        <v>9.6250000000000002E-2</v>
      </c>
    </row>
    <row r="166" spans="1:10">
      <c r="A166" s="76">
        <f>IF(AND(B166=6,tabulated!C166=1),2,tabulated!A165)</f>
        <v>2</v>
      </c>
      <c r="B166" s="76">
        <f t="shared" si="11"/>
        <v>2</v>
      </c>
      <c r="C166" s="76">
        <f t="shared" si="10"/>
        <v>16</v>
      </c>
      <c r="D166" s="76" t="e">
        <f>INDEX(#REF!,tabulated!C166,4*(tabulated!B166-1)+tabulated!$B$1)</f>
        <v>#REF!</v>
      </c>
      <c r="E166" s="90" t="e">
        <f>INDEX(#REF!,tabulated!C166,4*(tabulated!B166-1)+tabulated!$B$1)=""</f>
        <v>#REF!</v>
      </c>
      <c r="F166" s="76" t="e">
        <f t="shared" si="9"/>
        <v>#REF!</v>
      </c>
      <c r="G166" s="76" t="e">
        <f>INDEX(#REF!,tabulated!C166)</f>
        <v>#REF!</v>
      </c>
      <c r="I166" s="76">
        <v>0</v>
      </c>
      <c r="J166" s="76">
        <v>9.5000000000000001E-2</v>
      </c>
    </row>
    <row r="167" spans="1:10">
      <c r="A167" s="76">
        <f>IF(AND(B167=6,tabulated!C167=1),2,tabulated!A166)</f>
        <v>2</v>
      </c>
      <c r="B167" s="76">
        <f t="shared" si="11"/>
        <v>2</v>
      </c>
      <c r="C167" s="76">
        <f t="shared" si="10"/>
        <v>17</v>
      </c>
      <c r="D167" s="76" t="e">
        <f>INDEX(#REF!,tabulated!C167,4*(tabulated!B167-1)+tabulated!$B$1)</f>
        <v>#REF!</v>
      </c>
      <c r="E167" s="90" t="e">
        <f>INDEX(#REF!,tabulated!C167,4*(tabulated!B167-1)+tabulated!$B$1)=""</f>
        <v>#REF!</v>
      </c>
      <c r="F167" s="76" t="e">
        <f t="shared" si="9"/>
        <v>#REF!</v>
      </c>
      <c r="G167" s="76" t="e">
        <f>INDEX(#REF!,tabulated!C167)</f>
        <v>#REF!</v>
      </c>
      <c r="I167" s="76">
        <v>0</v>
      </c>
      <c r="J167" s="76">
        <v>8.1250000000000003E-2</v>
      </c>
    </row>
    <row r="168" spans="1:10">
      <c r="A168" s="76">
        <f>IF(AND(B168=6,tabulated!C168=1),2,tabulated!A167)</f>
        <v>2</v>
      </c>
      <c r="B168" s="76">
        <f t="shared" si="11"/>
        <v>2</v>
      </c>
      <c r="C168" s="76">
        <f t="shared" si="10"/>
        <v>18</v>
      </c>
      <c r="D168" s="76" t="e">
        <f>INDEX(#REF!,tabulated!C168,4*(tabulated!B168-1)+tabulated!$B$1)</f>
        <v>#REF!</v>
      </c>
      <c r="E168" s="90" t="e">
        <f>INDEX(#REF!,tabulated!C168,4*(tabulated!B168-1)+tabulated!$B$1)=""</f>
        <v>#REF!</v>
      </c>
      <c r="F168" s="76" t="e">
        <f t="shared" si="9"/>
        <v>#REF!</v>
      </c>
      <c r="G168" s="76" t="e">
        <f>INDEX(#REF!,tabulated!C168)</f>
        <v>#REF!</v>
      </c>
      <c r="I168" s="76">
        <v>0</v>
      </c>
      <c r="J168" s="76">
        <v>0.08</v>
      </c>
    </row>
    <row r="169" spans="1:10">
      <c r="A169" s="76">
        <f>IF(AND(B169=6,tabulated!C169=1),2,tabulated!A168)</f>
        <v>2</v>
      </c>
      <c r="B169" s="76">
        <f t="shared" si="11"/>
        <v>2</v>
      </c>
      <c r="C169" s="76">
        <f t="shared" si="10"/>
        <v>19</v>
      </c>
      <c r="D169" s="76" t="e">
        <f>INDEX(#REF!,tabulated!C169,4*(tabulated!B169-1)+tabulated!$B$1)</f>
        <v>#REF!</v>
      </c>
      <c r="E169" s="90" t="e">
        <f>INDEX(#REF!,tabulated!C169,4*(tabulated!B169-1)+tabulated!$B$1)=""</f>
        <v>#REF!</v>
      </c>
      <c r="F169" s="76" t="e">
        <f t="shared" si="9"/>
        <v>#REF!</v>
      </c>
      <c r="G169" s="76" t="e">
        <f>INDEX(#REF!,tabulated!C169)</f>
        <v>#REF!</v>
      </c>
      <c r="I169" s="76">
        <v>0</v>
      </c>
      <c r="J169" s="76">
        <v>7.8750000000000001E-2</v>
      </c>
    </row>
    <row r="170" spans="1:10">
      <c r="A170" s="76">
        <f>IF(AND(B170=6,tabulated!C170=1),2,tabulated!A169)</f>
        <v>2</v>
      </c>
      <c r="B170" s="76">
        <f t="shared" si="11"/>
        <v>2</v>
      </c>
      <c r="C170" s="76">
        <f t="shared" si="10"/>
        <v>20</v>
      </c>
      <c r="D170" s="76" t="e">
        <f>INDEX(#REF!,tabulated!C170,4*(tabulated!B170-1)+tabulated!$B$1)</f>
        <v>#REF!</v>
      </c>
      <c r="E170" s="90" t="e">
        <f>INDEX(#REF!,tabulated!C170,4*(tabulated!B170-1)+tabulated!$B$1)=""</f>
        <v>#REF!</v>
      </c>
      <c r="F170" s="76" t="e">
        <f t="shared" si="9"/>
        <v>#REF!</v>
      </c>
      <c r="G170" s="76" t="e">
        <f>INDEX(#REF!,tabulated!C170)</f>
        <v>#REF!</v>
      </c>
      <c r="I170" s="76">
        <v>0</v>
      </c>
      <c r="J170" s="76">
        <v>7.7499999999999999E-2</v>
      </c>
    </row>
    <row r="171" spans="1:10">
      <c r="A171" s="76">
        <f>IF(AND(B171=6,tabulated!C171=1),2,tabulated!A170)</f>
        <v>2</v>
      </c>
      <c r="B171" s="76">
        <f t="shared" si="11"/>
        <v>2</v>
      </c>
      <c r="C171" s="76">
        <f t="shared" si="10"/>
        <v>21</v>
      </c>
      <c r="D171" s="76" t="e">
        <f>INDEX(#REF!,tabulated!C171,4*(tabulated!B171-1)+tabulated!$B$1)</f>
        <v>#REF!</v>
      </c>
      <c r="E171" s="90" t="e">
        <f>INDEX(#REF!,tabulated!C171,4*(tabulated!B171-1)+tabulated!$B$1)=""</f>
        <v>#REF!</v>
      </c>
      <c r="F171" s="76" t="e">
        <f t="shared" si="9"/>
        <v>#REF!</v>
      </c>
      <c r="G171" s="76" t="e">
        <f>INDEX(#REF!,tabulated!C171)</f>
        <v>#REF!</v>
      </c>
      <c r="I171" s="76">
        <v>0</v>
      </c>
      <c r="J171" s="76">
        <v>7.6249999999999998E-2</v>
      </c>
    </row>
    <row r="172" spans="1:10">
      <c r="A172" s="76">
        <f>IF(AND(B172=6,tabulated!C172=1),2,tabulated!A171)</f>
        <v>2</v>
      </c>
      <c r="B172" s="76">
        <f t="shared" si="11"/>
        <v>3</v>
      </c>
      <c r="C172" s="76">
        <f t="shared" si="10"/>
        <v>1</v>
      </c>
      <c r="D172" s="76" t="e">
        <f>INDEX(#REF!,tabulated!C172,4*(tabulated!B172-1)+tabulated!$B$1)</f>
        <v>#REF!</v>
      </c>
      <c r="E172" s="90" t="e">
        <f>INDEX(#REF!,tabulated!C172,4*(tabulated!B172-1)+tabulated!$B$1)=""</f>
        <v>#REF!</v>
      </c>
      <c r="F172" s="76" t="e">
        <f t="shared" si="9"/>
        <v>#REF!</v>
      </c>
      <c r="G172" s="76" t="e">
        <f>INDEX(#REF!,tabulated!C172)</f>
        <v>#REF!</v>
      </c>
      <c r="I172" s="76">
        <v>0</v>
      </c>
      <c r="J172" s="76">
        <v>7.4999999999999997E-2</v>
      </c>
    </row>
    <row r="173" spans="1:10">
      <c r="A173" s="76">
        <f>IF(AND(B173=6,tabulated!C173=1),2,tabulated!A172)</f>
        <v>2</v>
      </c>
      <c r="B173" s="76">
        <f t="shared" si="11"/>
        <v>3</v>
      </c>
      <c r="C173" s="76">
        <f t="shared" si="10"/>
        <v>2</v>
      </c>
      <c r="D173" s="76" t="e">
        <f>INDEX(#REF!,tabulated!C173,4*(tabulated!B173-1)+tabulated!$B$1)</f>
        <v>#REF!</v>
      </c>
      <c r="E173" s="90" t="e">
        <f>INDEX(#REF!,tabulated!C173,4*(tabulated!B173-1)+tabulated!$B$1)=""</f>
        <v>#REF!</v>
      </c>
      <c r="F173" s="76" t="e">
        <f t="shared" si="9"/>
        <v>#REF!</v>
      </c>
      <c r="G173" s="76" t="e">
        <f>INDEX(#REF!,tabulated!C173)</f>
        <v>#REF!</v>
      </c>
      <c r="I173" s="76">
        <v>0</v>
      </c>
      <c r="J173" s="76">
        <v>7.3749999999999996E-2</v>
      </c>
    </row>
    <row r="174" spans="1:10">
      <c r="A174" s="76">
        <f>IF(AND(B174=6,tabulated!C174=1),2,tabulated!A173)</f>
        <v>2</v>
      </c>
      <c r="B174" s="76">
        <f t="shared" si="11"/>
        <v>3</v>
      </c>
      <c r="C174" s="76">
        <f t="shared" si="10"/>
        <v>3</v>
      </c>
      <c r="D174" s="76" t="e">
        <f>INDEX(#REF!,tabulated!C174,4*(tabulated!B174-1)+tabulated!$B$1)</f>
        <v>#REF!</v>
      </c>
      <c r="E174" s="90" t="e">
        <f>INDEX(#REF!,tabulated!C174,4*(tabulated!B174-1)+tabulated!$B$1)=""</f>
        <v>#REF!</v>
      </c>
      <c r="F174" s="76" t="e">
        <f t="shared" si="9"/>
        <v>#REF!</v>
      </c>
      <c r="G174" s="76" t="e">
        <f>INDEX(#REF!,tabulated!C174)</f>
        <v>#REF!</v>
      </c>
      <c r="I174" s="76">
        <v>0</v>
      </c>
      <c r="J174" s="76">
        <v>9.8750000000000004E-2</v>
      </c>
    </row>
    <row r="175" spans="1:10">
      <c r="A175" s="76">
        <f>IF(AND(B175=6,tabulated!C175=1),2,tabulated!A174)</f>
        <v>2</v>
      </c>
      <c r="B175" s="76">
        <f t="shared" si="11"/>
        <v>3</v>
      </c>
      <c r="C175" s="76">
        <f t="shared" si="10"/>
        <v>4</v>
      </c>
      <c r="D175" s="76" t="e">
        <f>INDEX(#REF!,tabulated!C175,4*(tabulated!B175-1)+tabulated!$B$1)</f>
        <v>#REF!</v>
      </c>
      <c r="E175" s="90" t="e">
        <f>INDEX(#REF!,tabulated!C175,4*(tabulated!B175-1)+tabulated!$B$1)=""</f>
        <v>#REF!</v>
      </c>
      <c r="F175" s="76" t="e">
        <f t="shared" si="9"/>
        <v>#REF!</v>
      </c>
      <c r="G175" s="76" t="e">
        <f>INDEX(#REF!,tabulated!C175)</f>
        <v>#REF!</v>
      </c>
      <c r="I175" s="76">
        <v>0</v>
      </c>
      <c r="J175" s="76">
        <v>8.3750000000000005E-2</v>
      </c>
    </row>
    <row r="176" spans="1:10">
      <c r="A176" s="76">
        <f>IF(AND(B176=6,tabulated!C176=1),2,tabulated!A175)</f>
        <v>2</v>
      </c>
      <c r="B176" s="76">
        <f t="shared" si="11"/>
        <v>3</v>
      </c>
      <c r="C176" s="76">
        <f t="shared" si="10"/>
        <v>5</v>
      </c>
      <c r="D176" s="76" t="e">
        <f>INDEX(#REF!,tabulated!C176,4*(tabulated!B176-1)+tabulated!$B$1)</f>
        <v>#REF!</v>
      </c>
      <c r="E176" s="90" t="e">
        <f>INDEX(#REF!,tabulated!C176,4*(tabulated!B176-1)+tabulated!$B$1)=""</f>
        <v>#REF!</v>
      </c>
      <c r="F176" s="76" t="e">
        <f t="shared" si="9"/>
        <v>#REF!</v>
      </c>
      <c r="G176" s="76" t="e">
        <f>INDEX(#REF!,tabulated!C176)</f>
        <v>#REF!</v>
      </c>
      <c r="I176" s="76">
        <v>0</v>
      </c>
      <c r="J176" s="76">
        <v>8.2500000000000004E-2</v>
      </c>
    </row>
    <row r="177" spans="1:10">
      <c r="A177" s="76">
        <f>IF(AND(B177=6,tabulated!C177=1),2,tabulated!A176)</f>
        <v>2</v>
      </c>
      <c r="B177" s="76">
        <f t="shared" si="11"/>
        <v>3</v>
      </c>
      <c r="C177" s="76">
        <f t="shared" si="10"/>
        <v>6</v>
      </c>
      <c r="D177" s="76" t="e">
        <f>INDEX(#REF!,tabulated!C177,4*(tabulated!B177-1)+tabulated!$B$1)</f>
        <v>#REF!</v>
      </c>
      <c r="E177" s="90" t="e">
        <f>INDEX(#REF!,tabulated!C177,4*(tabulated!B177-1)+tabulated!$B$1)=""</f>
        <v>#REF!</v>
      </c>
      <c r="F177" s="76" t="e">
        <f t="shared" si="9"/>
        <v>#REF!</v>
      </c>
      <c r="G177" s="76" t="e">
        <f>INDEX(#REF!,tabulated!C177)</f>
        <v>#REF!</v>
      </c>
      <c r="I177" s="76">
        <v>0</v>
      </c>
      <c r="J177" s="76">
        <v>8.1250000000000003E-2</v>
      </c>
    </row>
    <row r="178" spans="1:10">
      <c r="A178" s="76">
        <f>IF(AND(B178=6,tabulated!C178=1),2,tabulated!A177)</f>
        <v>2</v>
      </c>
      <c r="B178" s="76">
        <f t="shared" si="11"/>
        <v>3</v>
      </c>
      <c r="C178" s="76">
        <f t="shared" si="10"/>
        <v>7</v>
      </c>
      <c r="D178" s="76" t="e">
        <f>INDEX(#REF!,tabulated!C178,4*(tabulated!B178-1)+tabulated!$B$1)</f>
        <v>#REF!</v>
      </c>
      <c r="E178" s="90" t="e">
        <f>INDEX(#REF!,tabulated!C178,4*(tabulated!B178-1)+tabulated!$B$1)=""</f>
        <v>#REF!</v>
      </c>
      <c r="F178" s="76" t="e">
        <f t="shared" si="9"/>
        <v>#REF!</v>
      </c>
      <c r="G178" s="76" t="e">
        <f>INDEX(#REF!,tabulated!C178)</f>
        <v>#REF!</v>
      </c>
      <c r="I178" s="76">
        <v>0</v>
      </c>
      <c r="J178" s="76">
        <v>0.08</v>
      </c>
    </row>
    <row r="179" spans="1:10">
      <c r="A179" s="76">
        <f>IF(AND(B179=6,tabulated!C179=1),2,tabulated!A178)</f>
        <v>2</v>
      </c>
      <c r="B179" s="76">
        <f t="shared" si="11"/>
        <v>3</v>
      </c>
      <c r="C179" s="76">
        <f t="shared" si="10"/>
        <v>8</v>
      </c>
      <c r="D179" s="76" t="e">
        <f>INDEX(#REF!,tabulated!C179,4*(tabulated!B179-1)+tabulated!$B$1)</f>
        <v>#REF!</v>
      </c>
      <c r="E179" s="90" t="e">
        <f>INDEX(#REF!,tabulated!C179,4*(tabulated!B179-1)+tabulated!$B$1)=""</f>
        <v>#REF!</v>
      </c>
      <c r="F179" s="76" t="e">
        <f t="shared" si="9"/>
        <v>#REF!</v>
      </c>
      <c r="G179" s="76" t="e">
        <f>INDEX(#REF!,tabulated!C179)</f>
        <v>#REF!</v>
      </c>
      <c r="I179" s="76">
        <v>0</v>
      </c>
      <c r="J179" s="76">
        <v>7.8750000000000001E-2</v>
      </c>
    </row>
    <row r="180" spans="1:10">
      <c r="A180" s="76">
        <f>IF(AND(B180=6,tabulated!C180=1),2,tabulated!A179)</f>
        <v>2</v>
      </c>
      <c r="B180" s="76">
        <f t="shared" si="11"/>
        <v>3</v>
      </c>
      <c r="C180" s="76">
        <f t="shared" si="10"/>
        <v>9</v>
      </c>
      <c r="D180" s="76" t="e">
        <f>INDEX(#REF!,tabulated!C180,4*(tabulated!B180-1)+tabulated!$B$1)</f>
        <v>#REF!</v>
      </c>
      <c r="E180" s="90" t="e">
        <f>INDEX(#REF!,tabulated!C180,4*(tabulated!B180-1)+tabulated!$B$1)=""</f>
        <v>#REF!</v>
      </c>
      <c r="F180" s="76" t="e">
        <f t="shared" si="9"/>
        <v>#REF!</v>
      </c>
      <c r="G180" s="76" t="e">
        <f>INDEX(#REF!,tabulated!C180)</f>
        <v>#REF!</v>
      </c>
      <c r="I180" s="76">
        <v>0</v>
      </c>
      <c r="J180" s="76">
        <v>7.7499999999999999E-2</v>
      </c>
    </row>
    <row r="181" spans="1:10">
      <c r="A181" s="76">
        <f>IF(AND(B181=6,tabulated!C181=1),2,tabulated!A180)</f>
        <v>2</v>
      </c>
      <c r="B181" s="76">
        <f t="shared" si="11"/>
        <v>3</v>
      </c>
      <c r="C181" s="76">
        <f t="shared" si="10"/>
        <v>10</v>
      </c>
      <c r="D181" s="76" t="e">
        <f>INDEX(#REF!,tabulated!C181,4*(tabulated!B181-1)+tabulated!$B$1)</f>
        <v>#REF!</v>
      </c>
      <c r="E181" s="90" t="e">
        <f>INDEX(#REF!,tabulated!C181,4*(tabulated!B181-1)+tabulated!$B$1)=""</f>
        <v>#REF!</v>
      </c>
      <c r="F181" s="76" t="e">
        <f t="shared" si="9"/>
        <v>#REF!</v>
      </c>
      <c r="G181" s="76" t="e">
        <f>INDEX(#REF!,tabulated!C181)</f>
        <v>#REF!</v>
      </c>
      <c r="I181" s="76">
        <v>0</v>
      </c>
      <c r="J181" s="76">
        <v>7.6249999999999998E-2</v>
      </c>
    </row>
    <row r="182" spans="1:10">
      <c r="A182" s="76">
        <f>IF(AND(B182=6,tabulated!C182=1),2,tabulated!A181)</f>
        <v>2</v>
      </c>
      <c r="B182" s="76">
        <f t="shared" si="11"/>
        <v>3</v>
      </c>
      <c r="C182" s="76">
        <f t="shared" si="10"/>
        <v>11</v>
      </c>
      <c r="D182" s="76" t="e">
        <f>INDEX(#REF!,tabulated!C182,4*(tabulated!B182-1)+tabulated!$B$1)</f>
        <v>#REF!</v>
      </c>
      <c r="E182" s="90" t="e">
        <f>INDEX(#REF!,tabulated!C182,4*(tabulated!B182-1)+tabulated!$B$1)=""</f>
        <v>#REF!</v>
      </c>
      <c r="F182" s="76" t="e">
        <f t="shared" si="9"/>
        <v>#REF!</v>
      </c>
      <c r="G182" s="76" t="e">
        <f>INDEX(#REF!,tabulated!C182)</f>
        <v>#REF!</v>
      </c>
      <c r="I182" s="76">
        <v>0</v>
      </c>
      <c r="J182" s="76">
        <v>7.4999999999999997E-2</v>
      </c>
    </row>
    <row r="183" spans="1:10">
      <c r="A183" s="76">
        <f>IF(AND(B183=6,tabulated!C183=1),2,tabulated!A182)</f>
        <v>2</v>
      </c>
      <c r="B183" s="76">
        <f t="shared" si="11"/>
        <v>3</v>
      </c>
      <c r="C183" s="76">
        <f t="shared" si="10"/>
        <v>12</v>
      </c>
      <c r="D183" s="76" t="e">
        <f>INDEX(#REF!,tabulated!C183,4*(tabulated!B183-1)+tabulated!$B$1)</f>
        <v>#REF!</v>
      </c>
      <c r="E183" s="90" t="e">
        <f>INDEX(#REF!,tabulated!C183,4*(tabulated!B183-1)+tabulated!$B$1)=""</f>
        <v>#REF!</v>
      </c>
      <c r="F183" s="76" t="e">
        <f t="shared" si="9"/>
        <v>#REF!</v>
      </c>
      <c r="G183" s="76" t="e">
        <f>INDEX(#REF!,tabulated!C183)</f>
        <v>#REF!</v>
      </c>
      <c r="I183" s="76">
        <v>0</v>
      </c>
      <c r="J183" s="76">
        <v>7.3749999999999996E-2</v>
      </c>
    </row>
    <row r="184" spans="1:10">
      <c r="A184" s="76">
        <f>IF(AND(B184=6,tabulated!C184=1),2,tabulated!A183)</f>
        <v>2</v>
      </c>
      <c r="B184" s="76">
        <f t="shared" si="11"/>
        <v>3</v>
      </c>
      <c r="C184" s="76">
        <f t="shared" si="10"/>
        <v>13</v>
      </c>
      <c r="D184" s="76" t="e">
        <f>INDEX(#REF!,tabulated!C184,4*(tabulated!B184-1)+tabulated!$B$1)</f>
        <v>#REF!</v>
      </c>
      <c r="E184" s="90" t="e">
        <f>INDEX(#REF!,tabulated!C184,4*(tabulated!B184-1)+tabulated!$B$1)=""</f>
        <v>#REF!</v>
      </c>
      <c r="F184" s="76" t="e">
        <f t="shared" si="9"/>
        <v>#REF!</v>
      </c>
      <c r="G184" s="76" t="e">
        <f>INDEX(#REF!,tabulated!C184)</f>
        <v>#REF!</v>
      </c>
      <c r="I184" s="76">
        <v>0</v>
      </c>
      <c r="J184" s="76">
        <v>9.8750000000000004E-2</v>
      </c>
    </row>
    <row r="185" spans="1:10">
      <c r="A185" s="76">
        <f>IF(AND(B185=6,tabulated!C185=1),2,tabulated!A184)</f>
        <v>2</v>
      </c>
      <c r="B185" s="76">
        <f t="shared" si="11"/>
        <v>3</v>
      </c>
      <c r="C185" s="76">
        <f t="shared" si="10"/>
        <v>14</v>
      </c>
      <c r="D185" s="76" t="e">
        <f>INDEX(#REF!,tabulated!C185,4*(tabulated!B185-1)+tabulated!$B$1)</f>
        <v>#REF!</v>
      </c>
      <c r="E185" s="90" t="e">
        <f>INDEX(#REF!,tabulated!C185,4*(tabulated!B185-1)+tabulated!$B$1)=""</f>
        <v>#REF!</v>
      </c>
      <c r="F185" s="76" t="e">
        <f t="shared" si="9"/>
        <v>#REF!</v>
      </c>
      <c r="G185" s="76" t="e">
        <f>INDEX(#REF!,tabulated!C185)</f>
        <v>#REF!</v>
      </c>
      <c r="I185" s="76">
        <v>0</v>
      </c>
      <c r="J185" s="76">
        <v>9.7500000000000003E-2</v>
      </c>
    </row>
    <row r="186" spans="1:10">
      <c r="A186" s="76">
        <f>IF(AND(B186=6,tabulated!C186=1),2,tabulated!A185)</f>
        <v>2</v>
      </c>
      <c r="B186" s="76">
        <f t="shared" si="11"/>
        <v>3</v>
      </c>
      <c r="C186" s="76">
        <f t="shared" si="10"/>
        <v>15</v>
      </c>
      <c r="D186" s="76" t="e">
        <f>INDEX(#REF!,tabulated!C186,4*(tabulated!B186-1)+tabulated!$B$1)</f>
        <v>#REF!</v>
      </c>
      <c r="E186" s="90" t="e">
        <f>INDEX(#REF!,tabulated!C186,4*(tabulated!B186-1)+tabulated!$B$1)=""</f>
        <v>#REF!</v>
      </c>
      <c r="F186" s="76" t="e">
        <f t="shared" si="9"/>
        <v>#REF!</v>
      </c>
      <c r="G186" s="76" t="e">
        <f>INDEX(#REF!,tabulated!C186)</f>
        <v>#REF!</v>
      </c>
      <c r="I186" s="76">
        <v>0</v>
      </c>
      <c r="J186" s="76">
        <v>9.6250000000000002E-2</v>
      </c>
    </row>
    <row r="187" spans="1:10">
      <c r="A187" s="76">
        <f>IF(AND(B187=6,tabulated!C187=1),2,tabulated!A186)</f>
        <v>2</v>
      </c>
      <c r="B187" s="76">
        <f t="shared" si="11"/>
        <v>3</v>
      </c>
      <c r="C187" s="76">
        <f t="shared" si="10"/>
        <v>16</v>
      </c>
      <c r="D187" s="76" t="e">
        <f>INDEX(#REF!,tabulated!C187,4*(tabulated!B187-1)+tabulated!$B$1)</f>
        <v>#REF!</v>
      </c>
      <c r="E187" s="90" t="e">
        <f>INDEX(#REF!,tabulated!C187,4*(tabulated!B187-1)+tabulated!$B$1)=""</f>
        <v>#REF!</v>
      </c>
      <c r="F187" s="76" t="e">
        <f t="shared" si="9"/>
        <v>#REF!</v>
      </c>
      <c r="G187" s="76" t="e">
        <f>INDEX(#REF!,tabulated!C187)</f>
        <v>#REF!</v>
      </c>
      <c r="I187" s="76">
        <v>0</v>
      </c>
      <c r="J187" s="76">
        <v>9.5000000000000001E-2</v>
      </c>
    </row>
    <row r="188" spans="1:10">
      <c r="A188" s="76">
        <f>IF(AND(B188=6,tabulated!C188=1),2,tabulated!A187)</f>
        <v>2</v>
      </c>
      <c r="B188" s="76">
        <f t="shared" si="11"/>
        <v>3</v>
      </c>
      <c r="C188" s="76">
        <f t="shared" si="10"/>
        <v>17</v>
      </c>
      <c r="D188" s="76" t="e">
        <f>INDEX(#REF!,tabulated!C188,4*(tabulated!B188-1)+tabulated!$B$1)</f>
        <v>#REF!</v>
      </c>
      <c r="E188" s="90" t="e">
        <f>INDEX(#REF!,tabulated!C188,4*(tabulated!B188-1)+tabulated!$B$1)=""</f>
        <v>#REF!</v>
      </c>
      <c r="F188" s="76" t="e">
        <f t="shared" si="9"/>
        <v>#REF!</v>
      </c>
      <c r="G188" s="76" t="e">
        <f>INDEX(#REF!,tabulated!C188)</f>
        <v>#REF!</v>
      </c>
      <c r="I188" s="76">
        <v>0</v>
      </c>
      <c r="J188" s="76">
        <v>9.375E-2</v>
      </c>
    </row>
    <row r="189" spans="1:10">
      <c r="A189" s="76">
        <f>IF(AND(B189=6,tabulated!C189=1),2,tabulated!A188)</f>
        <v>2</v>
      </c>
      <c r="B189" s="76">
        <f t="shared" si="11"/>
        <v>3</v>
      </c>
      <c r="C189" s="76">
        <f t="shared" si="10"/>
        <v>18</v>
      </c>
      <c r="D189" s="76" t="e">
        <f>INDEX(#REF!,tabulated!C189,4*(tabulated!B189-1)+tabulated!$B$1)</f>
        <v>#REF!</v>
      </c>
      <c r="E189" s="90" t="e">
        <f>INDEX(#REF!,tabulated!C189,4*(tabulated!B189-1)+tabulated!$B$1)=""</f>
        <v>#REF!</v>
      </c>
      <c r="F189" s="76" t="e">
        <f t="shared" si="9"/>
        <v>#REF!</v>
      </c>
      <c r="G189" s="76" t="e">
        <f>INDEX(#REF!,tabulated!C189)</f>
        <v>#REF!</v>
      </c>
      <c r="I189" s="76">
        <v>0</v>
      </c>
      <c r="J189" s="76">
        <v>9.2499999999999999E-2</v>
      </c>
    </row>
    <row r="190" spans="1:10">
      <c r="A190" s="76">
        <f>IF(AND(B190=6,tabulated!C190=1),2,tabulated!A189)</f>
        <v>2</v>
      </c>
      <c r="B190" s="76">
        <f t="shared" si="11"/>
        <v>3</v>
      </c>
      <c r="C190" s="76">
        <f t="shared" si="10"/>
        <v>19</v>
      </c>
      <c r="D190" s="76" t="e">
        <f>INDEX(#REF!,tabulated!C190,4*(tabulated!B190-1)+tabulated!$B$1)</f>
        <v>#REF!</v>
      </c>
      <c r="E190" s="90" t="e">
        <f>INDEX(#REF!,tabulated!C190,4*(tabulated!B190-1)+tabulated!$B$1)=""</f>
        <v>#REF!</v>
      </c>
      <c r="F190" s="76" t="e">
        <f t="shared" si="9"/>
        <v>#REF!</v>
      </c>
      <c r="G190" s="76" t="e">
        <f>INDEX(#REF!,tabulated!C190)</f>
        <v>#REF!</v>
      </c>
      <c r="I190" s="76">
        <v>0</v>
      </c>
      <c r="J190" s="76">
        <v>7.7499999999999999E-2</v>
      </c>
    </row>
    <row r="191" spans="1:10">
      <c r="A191" s="76">
        <f>IF(AND(B191=6,tabulated!C191=1),2,tabulated!A190)</f>
        <v>2</v>
      </c>
      <c r="B191" s="76">
        <f t="shared" si="11"/>
        <v>3</v>
      </c>
      <c r="C191" s="76">
        <f t="shared" si="10"/>
        <v>20</v>
      </c>
      <c r="D191" s="76" t="e">
        <f>INDEX(#REF!,tabulated!C191,4*(tabulated!B191-1)+tabulated!$B$1)</f>
        <v>#REF!</v>
      </c>
      <c r="E191" s="90" t="e">
        <f>INDEX(#REF!,tabulated!C191,4*(tabulated!B191-1)+tabulated!$B$1)=""</f>
        <v>#REF!</v>
      </c>
      <c r="F191" s="76" t="e">
        <f t="shared" si="9"/>
        <v>#REF!</v>
      </c>
      <c r="G191" s="76" t="e">
        <f>INDEX(#REF!,tabulated!C191)</f>
        <v>#REF!</v>
      </c>
      <c r="I191" s="76">
        <v>0</v>
      </c>
      <c r="J191" s="76">
        <v>7.6249999999999998E-2</v>
      </c>
    </row>
    <row r="192" spans="1:10">
      <c r="A192" s="76">
        <f>IF(AND(B192=6,tabulated!C192=1),2,tabulated!A191)</f>
        <v>2</v>
      </c>
      <c r="B192" s="76">
        <f t="shared" si="11"/>
        <v>3</v>
      </c>
      <c r="C192" s="76">
        <f t="shared" si="10"/>
        <v>21</v>
      </c>
      <c r="D192" s="76" t="e">
        <f>INDEX(#REF!,tabulated!C192,4*(tabulated!B192-1)+tabulated!$B$1)</f>
        <v>#REF!</v>
      </c>
      <c r="E192" s="90" t="e">
        <f>INDEX(#REF!,tabulated!C192,4*(tabulated!B192-1)+tabulated!$B$1)=""</f>
        <v>#REF!</v>
      </c>
      <c r="F192" s="76" t="e">
        <f t="shared" si="9"/>
        <v>#REF!</v>
      </c>
      <c r="G192" s="76" t="e">
        <f>INDEX(#REF!,tabulated!C192)</f>
        <v>#REF!</v>
      </c>
      <c r="I192" s="76">
        <v>0</v>
      </c>
      <c r="J192" s="76">
        <v>7.4999999999999997E-2</v>
      </c>
    </row>
    <row r="193" spans="1:10">
      <c r="A193" s="76">
        <f>IF(AND(B193=6,tabulated!C193=1),2,tabulated!A192)</f>
        <v>2</v>
      </c>
      <c r="B193" s="76">
        <f t="shared" si="11"/>
        <v>4</v>
      </c>
      <c r="C193" s="76">
        <f t="shared" si="10"/>
        <v>1</v>
      </c>
      <c r="D193" s="76" t="e">
        <f>INDEX(#REF!,tabulated!C193,4*(tabulated!B193-1)+tabulated!$B$1)</f>
        <v>#REF!</v>
      </c>
      <c r="E193" s="90" t="e">
        <f>INDEX(#REF!,tabulated!C193,4*(tabulated!B193-1)+tabulated!$B$1)=""</f>
        <v>#REF!</v>
      </c>
      <c r="F193" s="76" t="e">
        <f t="shared" si="9"/>
        <v>#REF!</v>
      </c>
      <c r="G193" s="76" t="e">
        <f>INDEX(#REF!,tabulated!C193)</f>
        <v>#REF!</v>
      </c>
      <c r="I193" s="76">
        <v>0</v>
      </c>
      <c r="J193" s="76">
        <v>7.3749999999999996E-2</v>
      </c>
    </row>
    <row r="194" spans="1:10">
      <c r="A194" s="76">
        <f>IF(AND(B194=6,tabulated!C194=1),2,tabulated!A193)</f>
        <v>2</v>
      </c>
      <c r="B194" s="76">
        <f t="shared" si="11"/>
        <v>4</v>
      </c>
      <c r="C194" s="76">
        <f t="shared" si="10"/>
        <v>2</v>
      </c>
      <c r="D194" s="76" t="e">
        <f>INDEX(#REF!,tabulated!C194,4*(tabulated!B194-1)+tabulated!$B$1)</f>
        <v>#REF!</v>
      </c>
      <c r="E194" s="90" t="e">
        <f>INDEX(#REF!,tabulated!C194,4*(tabulated!B194-1)+tabulated!$B$1)=""</f>
        <v>#REF!</v>
      </c>
      <c r="F194" s="76" t="e">
        <f t="shared" si="9"/>
        <v>#REF!</v>
      </c>
      <c r="G194" s="76" t="e">
        <f>INDEX(#REF!,tabulated!C194)</f>
        <v>#REF!</v>
      </c>
      <c r="I194" s="76">
        <v>0</v>
      </c>
      <c r="J194" s="76">
        <v>9.8750000000000004E-2</v>
      </c>
    </row>
    <row r="195" spans="1:10">
      <c r="A195" s="76">
        <f>IF(AND(B195=6,tabulated!C195=1),2,tabulated!A194)</f>
        <v>2</v>
      </c>
      <c r="B195" s="76">
        <f t="shared" ref="B195:B226" si="12">IF(C195=1,B194+1,B194)</f>
        <v>4</v>
      </c>
      <c r="C195" s="76">
        <f t="shared" si="10"/>
        <v>3</v>
      </c>
      <c r="D195" s="76" t="e">
        <f>INDEX(#REF!,tabulated!C195,4*(tabulated!B195-1)+tabulated!$B$1)</f>
        <v>#REF!</v>
      </c>
      <c r="E195" s="90" t="e">
        <f>INDEX(#REF!,tabulated!C195,4*(tabulated!B195-1)+tabulated!$B$1)=""</f>
        <v>#REF!</v>
      </c>
      <c r="F195" s="76" t="e">
        <f t="shared" si="9"/>
        <v>#REF!</v>
      </c>
      <c r="G195" s="76" t="e">
        <f>INDEX(#REF!,tabulated!C195)</f>
        <v>#REF!</v>
      </c>
      <c r="I195" s="76">
        <v>0</v>
      </c>
      <c r="J195" s="76">
        <v>9.7500000000000003E-2</v>
      </c>
    </row>
    <row r="196" spans="1:10">
      <c r="A196" s="76">
        <f>IF(AND(B196=6,tabulated!C196=1),2,tabulated!A195)</f>
        <v>2</v>
      </c>
      <c r="B196" s="76">
        <f t="shared" si="12"/>
        <v>4</v>
      </c>
      <c r="C196" s="76">
        <f t="shared" si="10"/>
        <v>4</v>
      </c>
      <c r="D196" s="76" t="e">
        <f>INDEX(#REF!,tabulated!C196,4*(tabulated!B196-1)+tabulated!$B$1)</f>
        <v>#REF!</v>
      </c>
      <c r="E196" s="90" t="e">
        <f>INDEX(#REF!,tabulated!C196,4*(tabulated!B196-1)+tabulated!$B$1)=""</f>
        <v>#REF!</v>
      </c>
      <c r="F196" s="76" t="e">
        <f t="shared" ref="F196:F255" si="13">IF(E196,"",D196)</f>
        <v>#REF!</v>
      </c>
      <c r="G196" s="76" t="e">
        <f>INDEX(#REF!,tabulated!C196)</f>
        <v>#REF!</v>
      </c>
      <c r="I196" s="76">
        <v>0</v>
      </c>
      <c r="J196" s="76">
        <v>9.6250000000000002E-2</v>
      </c>
    </row>
    <row r="197" spans="1:10">
      <c r="A197" s="76">
        <f>IF(AND(B197=6,tabulated!C197=1),2,tabulated!A196)</f>
        <v>2</v>
      </c>
      <c r="B197" s="76">
        <f t="shared" si="12"/>
        <v>4</v>
      </c>
      <c r="C197" s="76">
        <f t="shared" ref="C197:C255" si="14">IF(C196=21,1,C196+1)</f>
        <v>5</v>
      </c>
      <c r="D197" s="76" t="e">
        <f>INDEX(#REF!,tabulated!C197,4*(tabulated!B197-1)+tabulated!$B$1)</f>
        <v>#REF!</v>
      </c>
      <c r="E197" s="90" t="e">
        <f>INDEX(#REF!,tabulated!C197,4*(tabulated!B197-1)+tabulated!$B$1)=""</f>
        <v>#REF!</v>
      </c>
      <c r="F197" s="76" t="e">
        <f t="shared" si="13"/>
        <v>#REF!</v>
      </c>
      <c r="G197" s="76" t="e">
        <f>INDEX(#REF!,tabulated!C197)</f>
        <v>#REF!</v>
      </c>
      <c r="I197" s="76">
        <v>0</v>
      </c>
      <c r="J197" s="76">
        <v>9.5000000000000001E-2</v>
      </c>
    </row>
    <row r="198" spans="1:10">
      <c r="A198" s="76">
        <f>IF(AND(B198=6,tabulated!C198=1),2,tabulated!A197)</f>
        <v>2</v>
      </c>
      <c r="B198" s="76">
        <f t="shared" si="12"/>
        <v>4</v>
      </c>
      <c r="C198" s="76">
        <f t="shared" si="14"/>
        <v>6</v>
      </c>
      <c r="D198" s="76" t="e">
        <f>INDEX(#REF!,tabulated!C198,4*(tabulated!B198-1)+tabulated!$B$1)</f>
        <v>#REF!</v>
      </c>
      <c r="E198" s="90" t="e">
        <f>INDEX(#REF!,tabulated!C198,4*(tabulated!B198-1)+tabulated!$B$1)=""</f>
        <v>#REF!</v>
      </c>
      <c r="F198" s="76" t="e">
        <f t="shared" si="13"/>
        <v>#REF!</v>
      </c>
      <c r="G198" s="76" t="e">
        <f>INDEX(#REF!,tabulated!C198)</f>
        <v>#REF!</v>
      </c>
      <c r="I198" s="76">
        <v>0</v>
      </c>
      <c r="J198" s="76">
        <v>9.375E-2</v>
      </c>
    </row>
    <row r="199" spans="1:10">
      <c r="A199" s="76">
        <f>IF(AND(B199=6,tabulated!C199=1),2,tabulated!A198)</f>
        <v>2</v>
      </c>
      <c r="B199" s="76">
        <f t="shared" si="12"/>
        <v>4</v>
      </c>
      <c r="C199" s="76">
        <f t="shared" si="14"/>
        <v>7</v>
      </c>
      <c r="D199" s="76" t="e">
        <f>INDEX(#REF!,tabulated!C199,4*(tabulated!B199-1)+tabulated!$B$1)</f>
        <v>#REF!</v>
      </c>
      <c r="E199" s="90" t="e">
        <f>INDEX(#REF!,tabulated!C199,4*(tabulated!B199-1)+tabulated!$B$1)=""</f>
        <v>#REF!</v>
      </c>
      <c r="F199" s="76" t="e">
        <f t="shared" si="13"/>
        <v>#REF!</v>
      </c>
      <c r="G199" s="76" t="e">
        <f>INDEX(#REF!,tabulated!C199)</f>
        <v>#REF!</v>
      </c>
      <c r="I199" s="76">
        <v>0</v>
      </c>
      <c r="J199" s="76">
        <v>7.4999999999999997E-2</v>
      </c>
    </row>
    <row r="200" spans="1:10">
      <c r="A200" s="76">
        <f>IF(AND(B200=6,tabulated!C200=1),2,tabulated!A199)</f>
        <v>2</v>
      </c>
      <c r="B200" s="76">
        <f t="shared" si="12"/>
        <v>4</v>
      </c>
      <c r="C200" s="76">
        <f t="shared" si="14"/>
        <v>8</v>
      </c>
      <c r="D200" s="76" t="e">
        <f>INDEX(#REF!,tabulated!C200,4*(tabulated!B200-1)+tabulated!$B$1)</f>
        <v>#REF!</v>
      </c>
      <c r="E200" s="90" t="e">
        <f>INDEX(#REF!,tabulated!C200,4*(tabulated!B200-1)+tabulated!$B$1)=""</f>
        <v>#REF!</v>
      </c>
      <c r="F200" s="76" t="e">
        <f t="shared" si="13"/>
        <v>#REF!</v>
      </c>
      <c r="G200" s="76" t="e">
        <f>INDEX(#REF!,tabulated!C200)</f>
        <v>#REF!</v>
      </c>
      <c r="I200" s="76">
        <v>0</v>
      </c>
      <c r="J200" s="76">
        <v>7.3749999999999996E-2</v>
      </c>
    </row>
    <row r="201" spans="1:10">
      <c r="A201" s="76">
        <f>IF(AND(B201=6,tabulated!C201=1),2,tabulated!A200)</f>
        <v>2</v>
      </c>
      <c r="B201" s="76">
        <f t="shared" si="12"/>
        <v>4</v>
      </c>
      <c r="C201" s="76">
        <f t="shared" si="14"/>
        <v>9</v>
      </c>
      <c r="D201" s="76" t="e">
        <f>INDEX(#REF!,tabulated!C201,4*(tabulated!B201-1)+tabulated!$B$1)</f>
        <v>#REF!</v>
      </c>
      <c r="E201" s="90" t="e">
        <f>INDEX(#REF!,tabulated!C201,4*(tabulated!B201-1)+tabulated!$B$1)=""</f>
        <v>#REF!</v>
      </c>
      <c r="F201" s="76" t="e">
        <f t="shared" si="13"/>
        <v>#REF!</v>
      </c>
      <c r="G201" s="76" t="e">
        <f>INDEX(#REF!,tabulated!C201)</f>
        <v>#REF!</v>
      </c>
      <c r="I201" s="76">
        <v>0</v>
      </c>
      <c r="J201" s="76">
        <v>9.8750000000000004E-2</v>
      </c>
    </row>
    <row r="202" spans="1:10">
      <c r="A202" s="76">
        <f>IF(AND(B202=6,tabulated!C202=1),2,tabulated!A201)</f>
        <v>2</v>
      </c>
      <c r="B202" s="76">
        <f t="shared" si="12"/>
        <v>4</v>
      </c>
      <c r="C202" s="76">
        <f t="shared" si="14"/>
        <v>10</v>
      </c>
      <c r="D202" s="76" t="e">
        <f>INDEX(#REF!,tabulated!C202,4*(tabulated!B202-1)+tabulated!$B$1)</f>
        <v>#REF!</v>
      </c>
      <c r="E202" s="90" t="e">
        <f>INDEX(#REF!,tabulated!C202,4*(tabulated!B202-1)+tabulated!$B$1)=""</f>
        <v>#REF!</v>
      </c>
      <c r="F202" s="76" t="e">
        <f t="shared" si="13"/>
        <v>#REF!</v>
      </c>
      <c r="G202" s="76" t="e">
        <f>INDEX(#REF!,tabulated!C202)</f>
        <v>#REF!</v>
      </c>
      <c r="I202" s="76">
        <v>0</v>
      </c>
      <c r="J202" s="76">
        <v>9.7500000000000003E-2</v>
      </c>
    </row>
    <row r="203" spans="1:10">
      <c r="A203" s="76">
        <f>IF(AND(B203=6,tabulated!C203=1),2,tabulated!A202)</f>
        <v>2</v>
      </c>
      <c r="B203" s="76">
        <f t="shared" si="12"/>
        <v>4</v>
      </c>
      <c r="C203" s="76">
        <f t="shared" si="14"/>
        <v>11</v>
      </c>
      <c r="D203" s="76" t="e">
        <f>INDEX(#REF!,tabulated!C203,4*(tabulated!B203-1)+tabulated!$B$1)</f>
        <v>#REF!</v>
      </c>
      <c r="E203" s="90" t="e">
        <f>INDEX(#REF!,tabulated!C203,4*(tabulated!B203-1)+tabulated!$B$1)=""</f>
        <v>#REF!</v>
      </c>
      <c r="F203" s="76" t="e">
        <f t="shared" si="13"/>
        <v>#REF!</v>
      </c>
      <c r="G203" s="76" t="e">
        <f>INDEX(#REF!,tabulated!C203)</f>
        <v>#REF!</v>
      </c>
      <c r="I203" s="76">
        <v>0</v>
      </c>
      <c r="J203" s="76">
        <v>9.6250000000000002E-2</v>
      </c>
    </row>
    <row r="204" spans="1:10">
      <c r="A204" s="76">
        <f>IF(AND(B204=6,tabulated!C204=1),2,tabulated!A203)</f>
        <v>2</v>
      </c>
      <c r="B204" s="76">
        <f t="shared" si="12"/>
        <v>4</v>
      </c>
      <c r="C204" s="76">
        <f t="shared" si="14"/>
        <v>12</v>
      </c>
      <c r="D204" s="76" t="e">
        <f>INDEX(#REF!,tabulated!C204,4*(tabulated!B204-1)+tabulated!$B$1)</f>
        <v>#REF!</v>
      </c>
      <c r="E204" s="90" t="e">
        <f>INDEX(#REF!,tabulated!C204,4*(tabulated!B204-1)+tabulated!$B$1)=""</f>
        <v>#REF!</v>
      </c>
      <c r="F204" s="76" t="e">
        <f t="shared" si="13"/>
        <v>#REF!</v>
      </c>
      <c r="G204" s="76" t="e">
        <f>INDEX(#REF!,tabulated!C204)</f>
        <v>#REF!</v>
      </c>
      <c r="I204" s="76">
        <v>0</v>
      </c>
      <c r="J204" s="76">
        <v>8.1250000000000003E-2</v>
      </c>
    </row>
    <row r="205" spans="1:10">
      <c r="A205" s="76">
        <f>IF(AND(B205=6,tabulated!C205=1),2,tabulated!A204)</f>
        <v>2</v>
      </c>
      <c r="B205" s="76">
        <f t="shared" si="12"/>
        <v>4</v>
      </c>
      <c r="C205" s="76">
        <f t="shared" si="14"/>
        <v>13</v>
      </c>
      <c r="D205" s="76" t="e">
        <f>INDEX(#REF!,tabulated!C205,4*(tabulated!B205-1)+tabulated!$B$1)</f>
        <v>#REF!</v>
      </c>
      <c r="E205" s="90" t="e">
        <f>INDEX(#REF!,tabulated!C205,4*(tabulated!B205-1)+tabulated!$B$1)=""</f>
        <v>#REF!</v>
      </c>
      <c r="F205" s="76" t="e">
        <f t="shared" si="13"/>
        <v>#REF!</v>
      </c>
      <c r="G205" s="76" t="e">
        <f>INDEX(#REF!,tabulated!C205)</f>
        <v>#REF!</v>
      </c>
      <c r="I205" s="76">
        <v>0</v>
      </c>
      <c r="J205" s="76">
        <v>0.08</v>
      </c>
    </row>
    <row r="206" spans="1:10">
      <c r="A206" s="76">
        <f>IF(AND(B206=6,tabulated!C206=1),2,tabulated!A205)</f>
        <v>2</v>
      </c>
      <c r="B206" s="76">
        <f t="shared" si="12"/>
        <v>4</v>
      </c>
      <c r="C206" s="76">
        <f t="shared" si="14"/>
        <v>14</v>
      </c>
      <c r="D206" s="76" t="e">
        <f>INDEX(#REF!,tabulated!C206,4*(tabulated!B206-1)+tabulated!$B$1)</f>
        <v>#REF!</v>
      </c>
      <c r="E206" s="90" t="e">
        <f>INDEX(#REF!,tabulated!C206,4*(tabulated!B206-1)+tabulated!$B$1)=""</f>
        <v>#REF!</v>
      </c>
      <c r="F206" s="76" t="e">
        <f t="shared" si="13"/>
        <v>#REF!</v>
      </c>
      <c r="G206" s="76" t="e">
        <f>INDEX(#REF!,tabulated!C206)</f>
        <v>#REF!</v>
      </c>
      <c r="I206" s="76">
        <v>0</v>
      </c>
      <c r="J206" s="76">
        <v>7.8750000000000001E-2</v>
      </c>
    </row>
    <row r="207" spans="1:10">
      <c r="A207" s="76">
        <f>IF(AND(B207=6,tabulated!C207=1),2,tabulated!A206)</f>
        <v>2</v>
      </c>
      <c r="B207" s="76">
        <f t="shared" si="12"/>
        <v>4</v>
      </c>
      <c r="C207" s="76">
        <f t="shared" si="14"/>
        <v>15</v>
      </c>
      <c r="D207" s="76" t="e">
        <f>INDEX(#REF!,tabulated!C207,4*(tabulated!B207-1)+tabulated!$B$1)</f>
        <v>#REF!</v>
      </c>
      <c r="E207" s="90" t="e">
        <f>INDEX(#REF!,tabulated!C207,4*(tabulated!B207-1)+tabulated!$B$1)=""</f>
        <v>#REF!</v>
      </c>
      <c r="F207" s="76" t="e">
        <f t="shared" si="13"/>
        <v>#REF!</v>
      </c>
      <c r="G207" s="76" t="e">
        <f>INDEX(#REF!,tabulated!C207)</f>
        <v>#REF!</v>
      </c>
      <c r="I207" s="76">
        <v>0</v>
      </c>
      <c r="J207" s="76">
        <v>7.7499999999999999E-2</v>
      </c>
    </row>
    <row r="208" spans="1:10">
      <c r="A208" s="76">
        <f>IF(AND(B208=6,tabulated!C208=1),2,tabulated!A207)</f>
        <v>2</v>
      </c>
      <c r="B208" s="76">
        <f t="shared" si="12"/>
        <v>4</v>
      </c>
      <c r="C208" s="76">
        <f t="shared" si="14"/>
        <v>16</v>
      </c>
      <c r="D208" s="76" t="e">
        <f>INDEX(#REF!,tabulated!C208,4*(tabulated!B208-1)+tabulated!$B$1)</f>
        <v>#REF!</v>
      </c>
      <c r="E208" s="90" t="e">
        <f>INDEX(#REF!,tabulated!C208,4*(tabulated!B208-1)+tabulated!$B$1)=""</f>
        <v>#REF!</v>
      </c>
      <c r="F208" s="76" t="e">
        <f t="shared" si="13"/>
        <v>#REF!</v>
      </c>
      <c r="G208" s="76" t="e">
        <f>INDEX(#REF!,tabulated!C208)</f>
        <v>#REF!</v>
      </c>
      <c r="I208" s="76">
        <v>0</v>
      </c>
      <c r="J208" s="76">
        <v>7.6249999999999998E-2</v>
      </c>
    </row>
    <row r="209" spans="1:10">
      <c r="A209" s="76">
        <f>IF(AND(B209=6,tabulated!C209=1),2,tabulated!A208)</f>
        <v>2</v>
      </c>
      <c r="B209" s="76">
        <f t="shared" si="12"/>
        <v>4</v>
      </c>
      <c r="C209" s="76">
        <f t="shared" si="14"/>
        <v>17</v>
      </c>
      <c r="D209" s="76" t="e">
        <f>INDEX(#REF!,tabulated!C209,4*(tabulated!B209-1)+tabulated!$B$1)</f>
        <v>#REF!</v>
      </c>
      <c r="E209" s="90" t="e">
        <f>INDEX(#REF!,tabulated!C209,4*(tabulated!B209-1)+tabulated!$B$1)=""</f>
        <v>#REF!</v>
      </c>
      <c r="F209" s="76" t="e">
        <f t="shared" si="13"/>
        <v>#REF!</v>
      </c>
      <c r="G209" s="76" t="e">
        <f>INDEX(#REF!,tabulated!C209)</f>
        <v>#REF!</v>
      </c>
      <c r="I209" s="76">
        <v>0</v>
      </c>
      <c r="J209" s="76">
        <v>7.4999999999999997E-2</v>
      </c>
    </row>
    <row r="210" spans="1:10">
      <c r="A210" s="76">
        <f>IF(AND(B210=6,tabulated!C210=1),2,tabulated!A209)</f>
        <v>2</v>
      </c>
      <c r="B210" s="76">
        <f t="shared" si="12"/>
        <v>4</v>
      </c>
      <c r="C210" s="76">
        <f t="shared" si="14"/>
        <v>18</v>
      </c>
      <c r="D210" s="76" t="e">
        <f>INDEX(#REF!,tabulated!C210,4*(tabulated!B210-1)+tabulated!$B$1)</f>
        <v>#REF!</v>
      </c>
      <c r="E210" s="90" t="e">
        <f>INDEX(#REF!,tabulated!C210,4*(tabulated!B210-1)+tabulated!$B$1)=""</f>
        <v>#REF!</v>
      </c>
      <c r="F210" s="76" t="e">
        <f t="shared" si="13"/>
        <v>#REF!</v>
      </c>
      <c r="G210" s="76" t="e">
        <f>INDEX(#REF!,tabulated!C210)</f>
        <v>#REF!</v>
      </c>
      <c r="I210" s="76">
        <v>0</v>
      </c>
      <c r="J210" s="76">
        <v>7.3749999999999996E-2</v>
      </c>
    </row>
    <row r="211" spans="1:10">
      <c r="A211" s="76">
        <f>IF(AND(B211=6,tabulated!C211=1),2,tabulated!A210)</f>
        <v>2</v>
      </c>
      <c r="B211" s="76">
        <f t="shared" si="12"/>
        <v>4</v>
      </c>
      <c r="C211" s="76">
        <f t="shared" si="14"/>
        <v>19</v>
      </c>
      <c r="D211" s="76" t="e">
        <f>INDEX(#REF!,tabulated!C211,4*(tabulated!B211-1)+tabulated!$B$1)</f>
        <v>#REF!</v>
      </c>
      <c r="E211" s="90" t="e">
        <f>INDEX(#REF!,tabulated!C211,4*(tabulated!B211-1)+tabulated!$B$1)=""</f>
        <v>#REF!</v>
      </c>
      <c r="F211" s="76" t="e">
        <f t="shared" si="13"/>
        <v>#REF!</v>
      </c>
      <c r="G211" s="76" t="e">
        <f>INDEX(#REF!,tabulated!C211)</f>
        <v>#REF!</v>
      </c>
      <c r="I211" s="76">
        <v>0</v>
      </c>
      <c r="J211" s="76">
        <v>9.8750000000000004E-2</v>
      </c>
    </row>
    <row r="212" spans="1:10">
      <c r="A212" s="76">
        <f>IF(AND(B212=6,tabulated!C212=1),2,tabulated!A211)</f>
        <v>2</v>
      </c>
      <c r="B212" s="76">
        <f t="shared" si="12"/>
        <v>4</v>
      </c>
      <c r="C212" s="76">
        <f t="shared" si="14"/>
        <v>20</v>
      </c>
      <c r="D212" s="76" t="e">
        <f>INDEX(#REF!,tabulated!C212,4*(tabulated!B212-1)+tabulated!$B$1)</f>
        <v>#REF!</v>
      </c>
      <c r="E212" s="90" t="e">
        <f>INDEX(#REF!,tabulated!C212,4*(tabulated!B212-1)+tabulated!$B$1)=""</f>
        <v>#REF!</v>
      </c>
      <c r="F212" s="76" t="e">
        <f t="shared" si="13"/>
        <v>#REF!</v>
      </c>
      <c r="G212" s="76" t="e">
        <f>INDEX(#REF!,tabulated!C212)</f>
        <v>#REF!</v>
      </c>
      <c r="I212" s="76">
        <v>0</v>
      </c>
      <c r="J212" s="76">
        <v>9.7500000000000003E-2</v>
      </c>
    </row>
    <row r="213" spans="1:10">
      <c r="A213" s="76">
        <f>IF(AND(B213=6,tabulated!C213=1),2,tabulated!A212)</f>
        <v>2</v>
      </c>
      <c r="B213" s="76">
        <f t="shared" si="12"/>
        <v>4</v>
      </c>
      <c r="C213" s="76">
        <f t="shared" si="14"/>
        <v>21</v>
      </c>
      <c r="D213" s="76" t="e">
        <f>INDEX(#REF!,tabulated!C213,4*(tabulated!B213-1)+tabulated!$B$1)</f>
        <v>#REF!</v>
      </c>
      <c r="E213" s="90" t="e">
        <f>INDEX(#REF!,tabulated!C213,4*(tabulated!B213-1)+tabulated!$B$1)=""</f>
        <v>#REF!</v>
      </c>
      <c r="F213" s="76" t="e">
        <f t="shared" si="13"/>
        <v>#REF!</v>
      </c>
      <c r="G213" s="76" t="e">
        <f>INDEX(#REF!,tabulated!C213)</f>
        <v>#REF!</v>
      </c>
      <c r="I213" s="76">
        <v>0</v>
      </c>
      <c r="J213" s="76">
        <v>9.6250000000000002E-2</v>
      </c>
    </row>
    <row r="214" spans="1:10">
      <c r="A214" s="76">
        <f>IF(AND(B214=6,tabulated!C214=1),2,tabulated!A213)</f>
        <v>2</v>
      </c>
      <c r="B214" s="76">
        <f t="shared" si="12"/>
        <v>5</v>
      </c>
      <c r="C214" s="76">
        <f t="shared" si="14"/>
        <v>1</v>
      </c>
      <c r="D214" s="76" t="e">
        <f>INDEX(#REF!,tabulated!C214,4*(tabulated!B214-1)+tabulated!$B$1)</f>
        <v>#REF!</v>
      </c>
      <c r="E214" s="90" t="e">
        <f>INDEX(#REF!,tabulated!C214,4*(tabulated!B214-1)+tabulated!$B$1)=""</f>
        <v>#REF!</v>
      </c>
      <c r="F214" s="76" t="e">
        <f t="shared" si="13"/>
        <v>#REF!</v>
      </c>
      <c r="G214" s="76" t="e">
        <f>INDEX(#REF!,tabulated!C214)</f>
        <v>#REF!</v>
      </c>
      <c r="I214" s="76">
        <v>0</v>
      </c>
      <c r="J214" s="76">
        <v>9.5000000000000001E-2</v>
      </c>
    </row>
    <row r="215" spans="1:10">
      <c r="A215" s="76">
        <f>IF(AND(B215=6,tabulated!C215=1),2,tabulated!A214)</f>
        <v>2</v>
      </c>
      <c r="B215" s="76">
        <f t="shared" si="12"/>
        <v>5</v>
      </c>
      <c r="C215" s="76">
        <f t="shared" si="14"/>
        <v>2</v>
      </c>
      <c r="D215" s="76" t="e">
        <f>INDEX(#REF!,tabulated!C215,4*(tabulated!B215-1)+tabulated!$B$1)</f>
        <v>#REF!</v>
      </c>
      <c r="E215" s="90" t="e">
        <f>INDEX(#REF!,tabulated!C215,4*(tabulated!B215-1)+tabulated!$B$1)=""</f>
        <v>#REF!</v>
      </c>
      <c r="F215" s="76" t="e">
        <f t="shared" si="13"/>
        <v>#REF!</v>
      </c>
      <c r="G215" s="76" t="e">
        <f>INDEX(#REF!,tabulated!C215)</f>
        <v>#REF!</v>
      </c>
      <c r="I215" s="76">
        <v>0</v>
      </c>
      <c r="J215" s="76">
        <v>9.375E-2</v>
      </c>
    </row>
    <row r="216" spans="1:10">
      <c r="A216" s="76">
        <f>IF(AND(B216=6,tabulated!C216=1),2,tabulated!A215)</f>
        <v>2</v>
      </c>
      <c r="B216" s="76">
        <f t="shared" si="12"/>
        <v>5</v>
      </c>
      <c r="C216" s="76">
        <f t="shared" si="14"/>
        <v>3</v>
      </c>
      <c r="D216" s="76" t="e">
        <f>INDEX(#REF!,tabulated!C216,4*(tabulated!B216-1)+tabulated!$B$1)</f>
        <v>#REF!</v>
      </c>
      <c r="E216" s="90" t="e">
        <f>INDEX(#REF!,tabulated!C216,4*(tabulated!B216-1)+tabulated!$B$1)=""</f>
        <v>#REF!</v>
      </c>
      <c r="F216" s="76" t="e">
        <f t="shared" si="13"/>
        <v>#REF!</v>
      </c>
      <c r="G216" s="76" t="e">
        <f>INDEX(#REF!,tabulated!C216)</f>
        <v>#REF!</v>
      </c>
      <c r="I216" s="76">
        <v>0</v>
      </c>
      <c r="J216" s="76">
        <v>7.8750000000000001E-2</v>
      </c>
    </row>
    <row r="217" spans="1:10">
      <c r="A217" s="76">
        <f>IF(AND(B217=6,tabulated!C217=1),2,tabulated!A216)</f>
        <v>2</v>
      </c>
      <c r="B217" s="76">
        <f t="shared" si="12"/>
        <v>5</v>
      </c>
      <c r="C217" s="76">
        <f t="shared" si="14"/>
        <v>4</v>
      </c>
      <c r="D217" s="76" t="e">
        <f>INDEX(#REF!,tabulated!C217,4*(tabulated!B217-1)+tabulated!$B$1)</f>
        <v>#REF!</v>
      </c>
      <c r="E217" s="90" t="e">
        <f>INDEX(#REF!,tabulated!C217,4*(tabulated!B217-1)+tabulated!$B$1)=""</f>
        <v>#REF!</v>
      </c>
      <c r="F217" s="76" t="e">
        <f t="shared" si="13"/>
        <v>#REF!</v>
      </c>
      <c r="G217" s="76" t="e">
        <f>INDEX(#REF!,tabulated!C217)</f>
        <v>#REF!</v>
      </c>
      <c r="I217" s="76">
        <v>0</v>
      </c>
      <c r="J217" s="76">
        <v>7.7499999999999999E-2</v>
      </c>
    </row>
    <row r="218" spans="1:10">
      <c r="A218" s="76">
        <f>IF(AND(B218=6,tabulated!C218=1),2,tabulated!A217)</f>
        <v>2</v>
      </c>
      <c r="B218" s="76">
        <f t="shared" si="12"/>
        <v>5</v>
      </c>
      <c r="C218" s="76">
        <f t="shared" si="14"/>
        <v>5</v>
      </c>
      <c r="D218" s="76" t="e">
        <f>INDEX(#REF!,tabulated!C218,4*(tabulated!B218-1)+tabulated!$B$1)</f>
        <v>#REF!</v>
      </c>
      <c r="E218" s="90" t="e">
        <f>INDEX(#REF!,tabulated!C218,4*(tabulated!B218-1)+tabulated!$B$1)=""</f>
        <v>#REF!</v>
      </c>
      <c r="F218" s="76" t="e">
        <f t="shared" si="13"/>
        <v>#REF!</v>
      </c>
      <c r="G218" s="76" t="e">
        <f>INDEX(#REF!,tabulated!C218)</f>
        <v>#REF!</v>
      </c>
      <c r="I218" s="76">
        <v>0</v>
      </c>
      <c r="J218" s="76">
        <v>7.6249999999999998E-2</v>
      </c>
    </row>
    <row r="219" spans="1:10">
      <c r="A219" s="76">
        <f>IF(AND(B219=6,tabulated!C219=1),2,tabulated!A218)</f>
        <v>2</v>
      </c>
      <c r="B219" s="76">
        <f t="shared" si="12"/>
        <v>5</v>
      </c>
      <c r="C219" s="76">
        <f t="shared" si="14"/>
        <v>6</v>
      </c>
      <c r="D219" s="76" t="e">
        <f>INDEX(#REF!,tabulated!C219,4*(tabulated!B219-1)+tabulated!$B$1)</f>
        <v>#REF!</v>
      </c>
      <c r="E219" s="90" t="e">
        <f>INDEX(#REF!,tabulated!C219,4*(tabulated!B219-1)+tabulated!$B$1)=""</f>
        <v>#REF!</v>
      </c>
      <c r="F219" s="76" t="e">
        <f t="shared" si="13"/>
        <v>#REF!</v>
      </c>
      <c r="G219" s="76" t="e">
        <f>INDEX(#REF!,tabulated!C219)</f>
        <v>#REF!</v>
      </c>
      <c r="I219" s="76">
        <v>0</v>
      </c>
      <c r="J219" s="76">
        <v>7.4999999999999997E-2</v>
      </c>
    </row>
    <row r="220" spans="1:10">
      <c r="A220" s="76">
        <f>IF(AND(B220=6,tabulated!C220=1),2,tabulated!A219)</f>
        <v>2</v>
      </c>
      <c r="B220" s="76">
        <f t="shared" si="12"/>
        <v>5</v>
      </c>
      <c r="C220" s="76">
        <f t="shared" si="14"/>
        <v>7</v>
      </c>
      <c r="D220" s="76" t="e">
        <f>INDEX(#REF!,tabulated!C220,4*(tabulated!B220-1)+tabulated!$B$1)</f>
        <v>#REF!</v>
      </c>
      <c r="E220" s="90" t="e">
        <f>INDEX(#REF!,tabulated!C220,4*(tabulated!B220-1)+tabulated!$B$1)=""</f>
        <v>#REF!</v>
      </c>
      <c r="F220" s="76" t="e">
        <f t="shared" si="13"/>
        <v>#REF!</v>
      </c>
      <c r="G220" s="76" t="e">
        <f>INDEX(#REF!,tabulated!C220)</f>
        <v>#REF!</v>
      </c>
      <c r="I220" s="76">
        <v>0</v>
      </c>
      <c r="J220" s="76">
        <v>7.3749999999999996E-2</v>
      </c>
    </row>
    <row r="221" spans="1:10">
      <c r="A221" s="76">
        <f>IF(AND(B221=6,tabulated!C221=1),2,tabulated!A220)</f>
        <v>2</v>
      </c>
      <c r="B221" s="76">
        <f t="shared" si="12"/>
        <v>5</v>
      </c>
      <c r="C221" s="76">
        <f t="shared" si="14"/>
        <v>8</v>
      </c>
      <c r="D221" s="76" t="e">
        <f>INDEX(#REF!,tabulated!C221,4*(tabulated!B221-1)+tabulated!$B$1)</f>
        <v>#REF!</v>
      </c>
      <c r="E221" s="90" t="e">
        <f>INDEX(#REF!,tabulated!C221,4*(tabulated!B221-1)+tabulated!$B$1)=""</f>
        <v>#REF!</v>
      </c>
      <c r="F221" s="76" t="e">
        <f t="shared" si="13"/>
        <v>#REF!</v>
      </c>
      <c r="G221" s="76" t="e">
        <f>INDEX(#REF!,tabulated!C221)</f>
        <v>#REF!</v>
      </c>
      <c r="I221" s="76">
        <v>0</v>
      </c>
      <c r="J221" s="76">
        <v>9.8750000000000004E-2</v>
      </c>
    </row>
    <row r="222" spans="1:10">
      <c r="A222" s="76">
        <f>IF(AND(B222=6,tabulated!C222=1),2,tabulated!A221)</f>
        <v>2</v>
      </c>
      <c r="B222" s="76">
        <f t="shared" si="12"/>
        <v>5</v>
      </c>
      <c r="C222" s="76">
        <f t="shared" si="14"/>
        <v>9</v>
      </c>
      <c r="D222" s="76" t="e">
        <f>INDEX(#REF!,tabulated!C222,4*(tabulated!B222-1)+tabulated!$B$1)</f>
        <v>#REF!</v>
      </c>
      <c r="E222" s="90" t="e">
        <f>INDEX(#REF!,tabulated!C222,4*(tabulated!B222-1)+tabulated!$B$1)=""</f>
        <v>#REF!</v>
      </c>
      <c r="F222" s="76" t="e">
        <f t="shared" si="13"/>
        <v>#REF!</v>
      </c>
      <c r="G222" s="76" t="e">
        <f>INDEX(#REF!,tabulated!C222)</f>
        <v>#REF!</v>
      </c>
      <c r="I222" s="76">
        <v>0</v>
      </c>
      <c r="J222" s="76">
        <v>9.7500000000000003E-2</v>
      </c>
    </row>
    <row r="223" spans="1:10">
      <c r="A223" s="76">
        <f>IF(AND(B223=6,tabulated!C223=1),2,tabulated!A222)</f>
        <v>2</v>
      </c>
      <c r="B223" s="76">
        <f t="shared" si="12"/>
        <v>5</v>
      </c>
      <c r="C223" s="76">
        <f t="shared" si="14"/>
        <v>10</v>
      </c>
      <c r="D223" s="76" t="e">
        <f>INDEX(#REF!,tabulated!C223,4*(tabulated!B223-1)+tabulated!$B$1)</f>
        <v>#REF!</v>
      </c>
      <c r="E223" s="90" t="e">
        <f>INDEX(#REF!,tabulated!C223,4*(tabulated!B223-1)+tabulated!$B$1)=""</f>
        <v>#REF!</v>
      </c>
      <c r="F223" s="76" t="e">
        <f t="shared" si="13"/>
        <v>#REF!</v>
      </c>
      <c r="G223" s="76" t="e">
        <f>INDEX(#REF!,tabulated!C223)</f>
        <v>#REF!</v>
      </c>
      <c r="I223" s="76">
        <v>0</v>
      </c>
      <c r="J223" s="76">
        <v>9.6250000000000002E-2</v>
      </c>
    </row>
    <row r="224" spans="1:10">
      <c r="A224" s="76">
        <f>IF(AND(B224=6,tabulated!C224=1),2,tabulated!A223)</f>
        <v>2</v>
      </c>
      <c r="B224" s="76">
        <f t="shared" si="12"/>
        <v>5</v>
      </c>
      <c r="C224" s="76">
        <f t="shared" si="14"/>
        <v>11</v>
      </c>
      <c r="D224" s="76" t="e">
        <f>INDEX(#REF!,tabulated!C224,4*(tabulated!B224-1)+tabulated!$B$1)</f>
        <v>#REF!</v>
      </c>
      <c r="E224" s="90" t="e">
        <f>INDEX(#REF!,tabulated!C224,4*(tabulated!B224-1)+tabulated!$B$1)=""</f>
        <v>#REF!</v>
      </c>
      <c r="F224" s="76" t="e">
        <f t="shared" si="13"/>
        <v>#REF!</v>
      </c>
      <c r="G224" s="76" t="e">
        <f>INDEX(#REF!,tabulated!C224)</f>
        <v>#REF!</v>
      </c>
      <c r="I224" s="76">
        <v>0</v>
      </c>
      <c r="J224" s="76">
        <v>9.5000000000000001E-2</v>
      </c>
    </row>
    <row r="225" spans="1:10">
      <c r="A225" s="76">
        <f>IF(AND(B225=6,tabulated!C225=1),2,tabulated!A224)</f>
        <v>2</v>
      </c>
      <c r="B225" s="76">
        <f t="shared" si="12"/>
        <v>5</v>
      </c>
      <c r="C225" s="76">
        <f t="shared" si="14"/>
        <v>12</v>
      </c>
      <c r="D225" s="76" t="e">
        <f>INDEX(#REF!,tabulated!C225,4*(tabulated!B225-1)+tabulated!$B$1)</f>
        <v>#REF!</v>
      </c>
      <c r="E225" s="90" t="e">
        <f>INDEX(#REF!,tabulated!C225,4*(tabulated!B225-1)+tabulated!$B$1)=""</f>
        <v>#REF!</v>
      </c>
      <c r="F225" s="76" t="e">
        <f t="shared" si="13"/>
        <v>#REF!</v>
      </c>
      <c r="G225" s="76" t="e">
        <f>INDEX(#REF!,tabulated!C225)</f>
        <v>#REF!</v>
      </c>
      <c r="I225" s="76">
        <v>0</v>
      </c>
      <c r="J225" s="76">
        <v>9.375E-2</v>
      </c>
    </row>
    <row r="226" spans="1:10">
      <c r="A226" s="76">
        <f>IF(AND(B226=6,tabulated!C226=1),2,tabulated!A225)</f>
        <v>2</v>
      </c>
      <c r="B226" s="76">
        <f t="shared" si="12"/>
        <v>5</v>
      </c>
      <c r="C226" s="76">
        <f t="shared" si="14"/>
        <v>13</v>
      </c>
      <c r="D226" s="76" t="e">
        <f>INDEX(#REF!,tabulated!C226,4*(tabulated!B226-1)+tabulated!$B$1)</f>
        <v>#REF!</v>
      </c>
      <c r="E226" s="90" t="e">
        <f>INDEX(#REF!,tabulated!C226,4*(tabulated!B226-1)+tabulated!$B$1)=""</f>
        <v>#REF!</v>
      </c>
      <c r="F226" s="76" t="e">
        <f t="shared" si="13"/>
        <v>#REF!</v>
      </c>
      <c r="G226" s="76" t="e">
        <f>INDEX(#REF!,tabulated!C226)</f>
        <v>#REF!</v>
      </c>
      <c r="I226" s="76">
        <v>0</v>
      </c>
      <c r="J226" s="76">
        <v>9.2499999999999999E-2</v>
      </c>
    </row>
    <row r="227" spans="1:10">
      <c r="A227" s="76">
        <f>IF(AND(B227=6,tabulated!C227=1),2,tabulated!A226)</f>
        <v>2</v>
      </c>
      <c r="B227" s="76">
        <f t="shared" ref="B227:B255" si="15">IF(C227=1,B226+1,B226)</f>
        <v>5</v>
      </c>
      <c r="C227" s="76">
        <f t="shared" si="14"/>
        <v>14</v>
      </c>
      <c r="D227" s="76" t="e">
        <f>INDEX(#REF!,tabulated!C227,4*(tabulated!B227-1)+tabulated!$B$1)</f>
        <v>#REF!</v>
      </c>
      <c r="E227" s="90" t="e">
        <f>INDEX(#REF!,tabulated!C227,4*(tabulated!B227-1)+tabulated!$B$1)=""</f>
        <v>#REF!</v>
      </c>
      <c r="F227" s="76" t="e">
        <f t="shared" si="13"/>
        <v>#REF!</v>
      </c>
      <c r="G227" s="76" t="e">
        <f>INDEX(#REF!,tabulated!C227)</f>
        <v>#REF!</v>
      </c>
      <c r="I227" s="76">
        <v>0</v>
      </c>
      <c r="J227" s="76">
        <v>7.8750000000000001E-2</v>
      </c>
    </row>
    <row r="228" spans="1:10">
      <c r="A228" s="76">
        <f>IF(AND(B228=6,tabulated!C228=1),2,tabulated!A227)</f>
        <v>2</v>
      </c>
      <c r="B228" s="76">
        <f t="shared" si="15"/>
        <v>5</v>
      </c>
      <c r="C228" s="76">
        <f t="shared" si="14"/>
        <v>15</v>
      </c>
      <c r="D228" s="76" t="e">
        <f>INDEX(#REF!,tabulated!C228,4*(tabulated!B228-1)+tabulated!$B$1)</f>
        <v>#REF!</v>
      </c>
      <c r="E228" s="90" t="e">
        <f>INDEX(#REF!,tabulated!C228,4*(tabulated!B228-1)+tabulated!$B$1)=""</f>
        <v>#REF!</v>
      </c>
      <c r="F228" s="76" t="e">
        <f t="shared" si="13"/>
        <v>#REF!</v>
      </c>
      <c r="G228" s="76" t="e">
        <f>INDEX(#REF!,tabulated!C228)</f>
        <v>#REF!</v>
      </c>
      <c r="I228" s="76">
        <v>0</v>
      </c>
      <c r="J228" s="76">
        <v>7.7499999999999999E-2</v>
      </c>
    </row>
    <row r="229" spans="1:10">
      <c r="A229" s="76">
        <f>IF(AND(B229=6,tabulated!C229=1),2,tabulated!A228)</f>
        <v>2</v>
      </c>
      <c r="B229" s="76">
        <f t="shared" si="15"/>
        <v>5</v>
      </c>
      <c r="C229" s="76">
        <f t="shared" si="14"/>
        <v>16</v>
      </c>
      <c r="D229" s="76" t="e">
        <f>INDEX(#REF!,tabulated!C229,4*(tabulated!B229-1)+tabulated!$B$1)</f>
        <v>#REF!</v>
      </c>
      <c r="E229" s="90" t="e">
        <f>INDEX(#REF!,tabulated!C229,4*(tabulated!B229-1)+tabulated!$B$1)=""</f>
        <v>#REF!</v>
      </c>
      <c r="F229" s="76" t="e">
        <f t="shared" si="13"/>
        <v>#REF!</v>
      </c>
      <c r="G229" s="76" t="e">
        <f>INDEX(#REF!,tabulated!C229)</f>
        <v>#REF!</v>
      </c>
      <c r="I229" s="76">
        <v>0</v>
      </c>
      <c r="J229" s="76">
        <v>7.6249999999999998E-2</v>
      </c>
    </row>
    <row r="230" spans="1:10">
      <c r="A230" s="76">
        <f>IF(AND(B230=6,tabulated!C230=1),2,tabulated!A229)</f>
        <v>2</v>
      </c>
      <c r="B230" s="76">
        <f t="shared" si="15"/>
        <v>5</v>
      </c>
      <c r="C230" s="76">
        <f t="shared" si="14"/>
        <v>17</v>
      </c>
      <c r="D230" s="76" t="e">
        <f>INDEX(#REF!,tabulated!C230,4*(tabulated!B230-1)+tabulated!$B$1)</f>
        <v>#REF!</v>
      </c>
      <c r="E230" s="90" t="e">
        <f>INDEX(#REF!,tabulated!C230,4*(tabulated!B230-1)+tabulated!$B$1)=""</f>
        <v>#REF!</v>
      </c>
      <c r="F230" s="76" t="e">
        <f t="shared" si="13"/>
        <v>#REF!</v>
      </c>
      <c r="G230" s="76" t="e">
        <f>INDEX(#REF!,tabulated!C230)</f>
        <v>#REF!</v>
      </c>
      <c r="I230" s="76">
        <v>0</v>
      </c>
      <c r="J230" s="76">
        <v>7.4999999999999997E-2</v>
      </c>
    </row>
    <row r="231" spans="1:10">
      <c r="A231" s="76">
        <f>IF(AND(B231=6,tabulated!C231=1),2,tabulated!A230)</f>
        <v>2</v>
      </c>
      <c r="B231" s="76">
        <f t="shared" si="15"/>
        <v>5</v>
      </c>
      <c r="C231" s="76">
        <f t="shared" si="14"/>
        <v>18</v>
      </c>
      <c r="D231" s="76" t="e">
        <f>INDEX(#REF!,tabulated!C231,4*(tabulated!B231-1)+tabulated!$B$1)</f>
        <v>#REF!</v>
      </c>
      <c r="E231" s="90" t="e">
        <f>INDEX(#REF!,tabulated!C231,4*(tabulated!B231-1)+tabulated!$B$1)=""</f>
        <v>#REF!</v>
      </c>
      <c r="F231" s="76" t="e">
        <f t="shared" si="13"/>
        <v>#REF!</v>
      </c>
      <c r="G231" s="76" t="e">
        <f>INDEX(#REF!,tabulated!C231)</f>
        <v>#REF!</v>
      </c>
      <c r="I231" s="76">
        <v>0</v>
      </c>
      <c r="J231" s="76">
        <v>7.3749999999999996E-2</v>
      </c>
    </row>
    <row r="232" spans="1:10">
      <c r="A232" s="76">
        <f>IF(AND(B232=6,tabulated!C232=1),2,tabulated!A231)</f>
        <v>2</v>
      </c>
      <c r="B232" s="76">
        <f t="shared" si="15"/>
        <v>5</v>
      </c>
      <c r="C232" s="76">
        <f t="shared" si="14"/>
        <v>19</v>
      </c>
      <c r="D232" s="76" t="e">
        <f>INDEX(#REF!,tabulated!C232,4*(tabulated!B232-1)+tabulated!$B$1)</f>
        <v>#REF!</v>
      </c>
      <c r="E232" s="90" t="e">
        <f>INDEX(#REF!,tabulated!C232,4*(tabulated!B232-1)+tabulated!$B$1)=""</f>
        <v>#REF!</v>
      </c>
      <c r="F232" s="76" t="e">
        <f t="shared" si="13"/>
        <v>#REF!</v>
      </c>
      <c r="G232" s="76" t="e">
        <f>INDEX(#REF!,tabulated!C232)</f>
        <v>#REF!</v>
      </c>
      <c r="I232" s="76">
        <v>0</v>
      </c>
      <c r="J232" s="76">
        <v>9.8750000000000004E-2</v>
      </c>
    </row>
    <row r="233" spans="1:10">
      <c r="A233" s="76">
        <f>IF(AND(B233=6,tabulated!C233=1),2,tabulated!A232)</f>
        <v>2</v>
      </c>
      <c r="B233" s="76">
        <f t="shared" si="15"/>
        <v>5</v>
      </c>
      <c r="C233" s="76">
        <f t="shared" si="14"/>
        <v>20</v>
      </c>
      <c r="D233" s="76" t="e">
        <f>INDEX(#REF!,tabulated!C233,4*(tabulated!B233-1)+tabulated!$B$1)</f>
        <v>#REF!</v>
      </c>
      <c r="E233" s="90" t="e">
        <f>INDEX(#REF!,tabulated!C233,4*(tabulated!B233-1)+tabulated!$B$1)=""</f>
        <v>#REF!</v>
      </c>
      <c r="F233" s="76" t="e">
        <f t="shared" si="13"/>
        <v>#REF!</v>
      </c>
      <c r="G233" s="76" t="e">
        <f>INDEX(#REF!,tabulated!C233)</f>
        <v>#REF!</v>
      </c>
      <c r="I233" s="76">
        <v>0</v>
      </c>
      <c r="J233" s="76">
        <v>9.7500000000000003E-2</v>
      </c>
    </row>
    <row r="234" spans="1:10">
      <c r="A234" s="76">
        <f>IF(AND(B234=6,tabulated!C234=1),2,tabulated!A233)</f>
        <v>2</v>
      </c>
      <c r="B234" s="76">
        <f t="shared" si="15"/>
        <v>5</v>
      </c>
      <c r="C234" s="76">
        <f t="shared" si="14"/>
        <v>21</v>
      </c>
      <c r="D234" s="76" t="e">
        <f>INDEX(#REF!,tabulated!C234,4*(tabulated!B234-1)+tabulated!$B$1)</f>
        <v>#REF!</v>
      </c>
      <c r="E234" s="90" t="e">
        <f>INDEX(#REF!,tabulated!C234,4*(tabulated!B234-1)+tabulated!$B$1)=""</f>
        <v>#REF!</v>
      </c>
      <c r="F234" s="76" t="e">
        <f t="shared" si="13"/>
        <v>#REF!</v>
      </c>
      <c r="G234" s="76" t="e">
        <f>INDEX(#REF!,tabulated!C234)</f>
        <v>#REF!</v>
      </c>
      <c r="I234" s="76">
        <v>0</v>
      </c>
      <c r="J234" s="76">
        <v>9.6250000000000002E-2</v>
      </c>
    </row>
    <row r="235" spans="1:10">
      <c r="A235" s="76">
        <f>IF(AND(B235=6,tabulated!C235=1),2,tabulated!A234)</f>
        <v>2</v>
      </c>
      <c r="B235" s="76">
        <f t="shared" si="15"/>
        <v>6</v>
      </c>
      <c r="C235" s="76">
        <f t="shared" si="14"/>
        <v>1</v>
      </c>
      <c r="D235" s="76" t="e">
        <f>INDEX(#REF!,tabulated!C235,4*(tabulated!B235-1)+tabulated!$B$1)</f>
        <v>#REF!</v>
      </c>
      <c r="E235" s="90" t="e">
        <f>INDEX(#REF!,tabulated!C235,4*(tabulated!B235-1)+tabulated!$B$1)=""</f>
        <v>#REF!</v>
      </c>
      <c r="F235" s="76" t="e">
        <f t="shared" si="13"/>
        <v>#REF!</v>
      </c>
      <c r="G235" s="76" t="e">
        <f>INDEX(#REF!,tabulated!C235)</f>
        <v>#REF!</v>
      </c>
      <c r="I235" s="76">
        <v>0</v>
      </c>
      <c r="J235" s="76">
        <v>9.5000000000000001E-2</v>
      </c>
    </row>
    <row r="236" spans="1:10">
      <c r="A236" s="76">
        <f>IF(AND(B236=6,tabulated!C236=1),2,tabulated!A235)</f>
        <v>2</v>
      </c>
      <c r="B236" s="76">
        <f t="shared" si="15"/>
        <v>6</v>
      </c>
      <c r="C236" s="76">
        <f t="shared" si="14"/>
        <v>2</v>
      </c>
      <c r="D236" s="76" t="e">
        <f>INDEX(#REF!,tabulated!C236,4*(tabulated!B236-1)+tabulated!$B$1)</f>
        <v>#REF!</v>
      </c>
      <c r="E236" s="90" t="e">
        <f>INDEX(#REF!,tabulated!C236,4*(tabulated!B236-1)+tabulated!$B$1)=""</f>
        <v>#REF!</v>
      </c>
      <c r="F236" s="76" t="e">
        <f t="shared" si="13"/>
        <v>#REF!</v>
      </c>
      <c r="G236" s="76" t="e">
        <f>INDEX(#REF!,tabulated!C236)</f>
        <v>#REF!</v>
      </c>
      <c r="I236" s="76">
        <v>0</v>
      </c>
      <c r="J236" s="76">
        <v>9.375E-2</v>
      </c>
    </row>
    <row r="237" spans="1:10">
      <c r="A237" s="76">
        <f>IF(AND(B237=6,tabulated!C237=1),2,tabulated!A236)</f>
        <v>2</v>
      </c>
      <c r="B237" s="76">
        <f t="shared" si="15"/>
        <v>6</v>
      </c>
      <c r="C237" s="76">
        <f t="shared" si="14"/>
        <v>3</v>
      </c>
      <c r="D237" s="76" t="e">
        <f>INDEX(#REF!,tabulated!C237,4*(tabulated!B237-1)+tabulated!$B$1)</f>
        <v>#REF!</v>
      </c>
      <c r="E237" s="90" t="e">
        <f>INDEX(#REF!,tabulated!C237,4*(tabulated!B237-1)+tabulated!$B$1)=""</f>
        <v>#REF!</v>
      </c>
      <c r="F237" s="76" t="e">
        <f t="shared" si="13"/>
        <v>#REF!</v>
      </c>
      <c r="G237" s="76" t="e">
        <f>INDEX(#REF!,tabulated!C237)</f>
        <v>#REF!</v>
      </c>
      <c r="I237" s="76">
        <v>0</v>
      </c>
      <c r="J237" s="76">
        <v>9.2499999999999999E-2</v>
      </c>
    </row>
    <row r="238" spans="1:10">
      <c r="A238" s="76">
        <f>IF(AND(B238=6,tabulated!C238=1),2,tabulated!A237)</f>
        <v>2</v>
      </c>
      <c r="B238" s="76">
        <f t="shared" si="15"/>
        <v>6</v>
      </c>
      <c r="C238" s="76">
        <f t="shared" si="14"/>
        <v>4</v>
      </c>
      <c r="D238" s="76" t="e">
        <f>INDEX(#REF!,tabulated!C238,4*(tabulated!B238-1)+tabulated!$B$1)</f>
        <v>#REF!</v>
      </c>
      <c r="E238" s="90" t="e">
        <f>INDEX(#REF!,tabulated!C238,4*(tabulated!B238-1)+tabulated!$B$1)=""</f>
        <v>#REF!</v>
      </c>
      <c r="F238" s="76" t="e">
        <f t="shared" si="13"/>
        <v>#REF!</v>
      </c>
      <c r="G238" s="76" t="e">
        <f>INDEX(#REF!,tabulated!C238)</f>
        <v>#REF!</v>
      </c>
      <c r="I238" s="76">
        <v>0</v>
      </c>
      <c r="J238" s="76">
        <v>8.2500000000000004E-2</v>
      </c>
    </row>
    <row r="239" spans="1:10">
      <c r="A239" s="76">
        <f>IF(AND(B239=6,tabulated!C239=1),2,tabulated!A238)</f>
        <v>2</v>
      </c>
      <c r="B239" s="76">
        <f t="shared" si="15"/>
        <v>6</v>
      </c>
      <c r="C239" s="76">
        <f t="shared" si="14"/>
        <v>5</v>
      </c>
      <c r="D239" s="76" t="e">
        <f>INDEX(#REF!,tabulated!C239,4*(tabulated!B239-1)+tabulated!$B$1)</f>
        <v>#REF!</v>
      </c>
      <c r="E239" s="90" t="e">
        <f>INDEX(#REF!,tabulated!C239,4*(tabulated!B239-1)+tabulated!$B$1)=""</f>
        <v>#REF!</v>
      </c>
      <c r="F239" s="76" t="e">
        <f t="shared" si="13"/>
        <v>#REF!</v>
      </c>
      <c r="G239" s="76" t="e">
        <f>INDEX(#REF!,tabulated!C239)</f>
        <v>#REF!</v>
      </c>
      <c r="I239" s="76">
        <v>0</v>
      </c>
      <c r="J239" s="76">
        <v>8.1250000000000003E-2</v>
      </c>
    </row>
    <row r="240" spans="1:10">
      <c r="A240" s="76">
        <f>IF(AND(B240=6,tabulated!C240=1),2,tabulated!A239)</f>
        <v>2</v>
      </c>
      <c r="B240" s="76">
        <f t="shared" si="15"/>
        <v>6</v>
      </c>
      <c r="C240" s="76">
        <f t="shared" si="14"/>
        <v>6</v>
      </c>
      <c r="D240" s="76" t="e">
        <f>INDEX(#REF!,tabulated!C240,4*(tabulated!B240-1)+tabulated!$B$1)</f>
        <v>#REF!</v>
      </c>
      <c r="E240" s="90" t="e">
        <f>INDEX(#REF!,tabulated!C240,4*(tabulated!B240-1)+tabulated!$B$1)=""</f>
        <v>#REF!</v>
      </c>
      <c r="F240" s="76" t="e">
        <f t="shared" si="13"/>
        <v>#REF!</v>
      </c>
      <c r="G240" s="76" t="e">
        <f>INDEX(#REF!,tabulated!C240)</f>
        <v>#REF!</v>
      </c>
      <c r="I240" s="76">
        <v>0</v>
      </c>
      <c r="J240" s="76">
        <v>0.08</v>
      </c>
    </row>
    <row r="241" spans="1:10">
      <c r="A241" s="76">
        <f>IF(AND(B241=6,tabulated!C241=1),2,tabulated!A240)</f>
        <v>2</v>
      </c>
      <c r="B241" s="76">
        <f t="shared" si="15"/>
        <v>6</v>
      </c>
      <c r="C241" s="76">
        <f t="shared" si="14"/>
        <v>7</v>
      </c>
      <c r="D241" s="76" t="e">
        <f>INDEX(#REF!,tabulated!C241,4*(tabulated!B241-1)+tabulated!$B$1)</f>
        <v>#REF!</v>
      </c>
      <c r="E241" s="90" t="e">
        <f>INDEX(#REF!,tabulated!C241,4*(tabulated!B241-1)+tabulated!$B$1)=""</f>
        <v>#REF!</v>
      </c>
      <c r="F241" s="76" t="e">
        <f t="shared" si="13"/>
        <v>#REF!</v>
      </c>
      <c r="G241" s="76" t="e">
        <f>INDEX(#REF!,tabulated!C241)</f>
        <v>#REF!</v>
      </c>
      <c r="I241" s="76">
        <v>0</v>
      </c>
      <c r="J241" s="76">
        <v>7.8750000000000001E-2</v>
      </c>
    </row>
    <row r="242" spans="1:10">
      <c r="A242" s="76">
        <f>IF(AND(B242=6,tabulated!C242=1),2,tabulated!A241)</f>
        <v>2</v>
      </c>
      <c r="B242" s="76">
        <f t="shared" si="15"/>
        <v>6</v>
      </c>
      <c r="C242" s="76">
        <f t="shared" si="14"/>
        <v>8</v>
      </c>
      <c r="D242" s="76" t="e">
        <f>INDEX(#REF!,tabulated!C242,4*(tabulated!B242-1)+tabulated!$B$1)</f>
        <v>#REF!</v>
      </c>
      <c r="E242" s="90" t="e">
        <f>INDEX(#REF!,tabulated!C242,4*(tabulated!B242-1)+tabulated!$B$1)=""</f>
        <v>#REF!</v>
      </c>
      <c r="F242" s="76" t="e">
        <f t="shared" si="13"/>
        <v>#REF!</v>
      </c>
      <c r="G242" s="76" t="e">
        <f>INDEX(#REF!,tabulated!C242)</f>
        <v>#REF!</v>
      </c>
      <c r="I242" s="76">
        <v>0</v>
      </c>
      <c r="J242" s="76">
        <v>7.7499999999999999E-2</v>
      </c>
    </row>
    <row r="243" spans="1:10">
      <c r="A243" s="76">
        <f>IF(AND(B243=6,tabulated!C243=1),2,tabulated!A242)</f>
        <v>2</v>
      </c>
      <c r="B243" s="76">
        <f t="shared" si="15"/>
        <v>6</v>
      </c>
      <c r="C243" s="76">
        <f t="shared" si="14"/>
        <v>9</v>
      </c>
      <c r="D243" s="76" t="e">
        <f>INDEX(#REF!,tabulated!C243,4*(tabulated!B243-1)+tabulated!$B$1)</f>
        <v>#REF!</v>
      </c>
      <c r="E243" s="90" t="e">
        <f>INDEX(#REF!,tabulated!C243,4*(tabulated!B243-1)+tabulated!$B$1)=""</f>
        <v>#REF!</v>
      </c>
      <c r="F243" s="76" t="e">
        <f t="shared" si="13"/>
        <v>#REF!</v>
      </c>
      <c r="G243" s="76" t="e">
        <f>INDEX(#REF!,tabulated!C243)</f>
        <v>#REF!</v>
      </c>
      <c r="I243" s="76">
        <v>0</v>
      </c>
      <c r="J243" s="76">
        <v>7.6249999999999998E-2</v>
      </c>
    </row>
    <row r="244" spans="1:10">
      <c r="A244" s="76">
        <f>IF(AND(B244=6,tabulated!C244=1),2,tabulated!A243)</f>
        <v>2</v>
      </c>
      <c r="B244" s="76">
        <f t="shared" si="15"/>
        <v>6</v>
      </c>
      <c r="C244" s="76">
        <f t="shared" si="14"/>
        <v>10</v>
      </c>
      <c r="D244" s="76" t="e">
        <f>INDEX(#REF!,tabulated!C244,4*(tabulated!B244-1)+tabulated!$B$1)</f>
        <v>#REF!</v>
      </c>
      <c r="E244" s="90" t="e">
        <f>INDEX(#REF!,tabulated!C244,4*(tabulated!B244-1)+tabulated!$B$1)=""</f>
        <v>#REF!</v>
      </c>
      <c r="F244" s="76" t="e">
        <f t="shared" si="13"/>
        <v>#REF!</v>
      </c>
      <c r="G244" s="76" t="e">
        <f>INDEX(#REF!,tabulated!C244)</f>
        <v>#REF!</v>
      </c>
      <c r="I244" s="76">
        <v>0</v>
      </c>
      <c r="J244" s="76">
        <v>7.4999999999999997E-2</v>
      </c>
    </row>
    <row r="245" spans="1:10">
      <c r="A245" s="76">
        <f>IF(AND(B245=6,tabulated!C245=1),2,tabulated!A244)</f>
        <v>2</v>
      </c>
      <c r="B245" s="76">
        <f t="shared" si="15"/>
        <v>6</v>
      </c>
      <c r="C245" s="76">
        <f t="shared" si="14"/>
        <v>11</v>
      </c>
      <c r="D245" s="76" t="e">
        <f>INDEX(#REF!,tabulated!C245,4*(tabulated!B245-1)+tabulated!$B$1)</f>
        <v>#REF!</v>
      </c>
      <c r="E245" s="90" t="e">
        <f>INDEX(#REF!,tabulated!C245,4*(tabulated!B245-1)+tabulated!$B$1)=""</f>
        <v>#REF!</v>
      </c>
      <c r="F245" s="76" t="e">
        <f t="shared" si="13"/>
        <v>#REF!</v>
      </c>
      <c r="G245" s="76" t="e">
        <f>INDEX(#REF!,tabulated!C245)</f>
        <v>#REF!</v>
      </c>
      <c r="I245" s="76">
        <v>0</v>
      </c>
      <c r="J245" s="76">
        <v>7.3749999999999996E-2</v>
      </c>
    </row>
    <row r="246" spans="1:10">
      <c r="A246" s="76">
        <f>IF(AND(B246=6,tabulated!C246=1),2,tabulated!A245)</f>
        <v>2</v>
      </c>
      <c r="B246" s="76">
        <f t="shared" si="15"/>
        <v>6</v>
      </c>
      <c r="C246" s="76">
        <f t="shared" si="14"/>
        <v>12</v>
      </c>
      <c r="D246" s="76" t="e">
        <f>INDEX(#REF!,tabulated!C246,4*(tabulated!B246-1)+tabulated!$B$1)</f>
        <v>#REF!</v>
      </c>
      <c r="E246" s="90" t="e">
        <f>INDEX(#REF!,tabulated!C246,4*(tabulated!B246-1)+tabulated!$B$1)=""</f>
        <v>#REF!</v>
      </c>
      <c r="F246" s="76" t="e">
        <f t="shared" si="13"/>
        <v>#REF!</v>
      </c>
      <c r="G246" s="76" t="e">
        <f>INDEX(#REF!,tabulated!C246)</f>
        <v>#REF!</v>
      </c>
      <c r="I246" s="76">
        <v>0</v>
      </c>
      <c r="J246" s="76">
        <v>9.8750000000000004E-2</v>
      </c>
    </row>
    <row r="247" spans="1:10">
      <c r="A247" s="76">
        <f>IF(AND(B247=6,tabulated!C247=1),2,tabulated!A246)</f>
        <v>2</v>
      </c>
      <c r="B247" s="76">
        <f t="shared" si="15"/>
        <v>6</v>
      </c>
      <c r="C247" s="76">
        <f t="shared" si="14"/>
        <v>13</v>
      </c>
      <c r="D247" s="76" t="e">
        <f>INDEX(#REF!,tabulated!C247,4*(tabulated!B247-1)+tabulated!$B$1)</f>
        <v>#REF!</v>
      </c>
      <c r="E247" s="90" t="e">
        <f>INDEX(#REF!,tabulated!C247,4*(tabulated!B247-1)+tabulated!$B$1)=""</f>
        <v>#REF!</v>
      </c>
      <c r="F247" s="76" t="e">
        <f t="shared" si="13"/>
        <v>#REF!</v>
      </c>
      <c r="G247" s="76" t="e">
        <f>INDEX(#REF!,tabulated!C247)</f>
        <v>#REF!</v>
      </c>
      <c r="I247" s="76">
        <v>0</v>
      </c>
      <c r="J247" s="76">
        <v>9.7500000000000003E-2</v>
      </c>
    </row>
    <row r="248" spans="1:10">
      <c r="A248" s="76">
        <f>IF(AND(B248=6,tabulated!C248=1),2,tabulated!A247)</f>
        <v>2</v>
      </c>
      <c r="B248" s="76">
        <f t="shared" si="15"/>
        <v>6</v>
      </c>
      <c r="C248" s="76">
        <f t="shared" si="14"/>
        <v>14</v>
      </c>
      <c r="D248" s="76" t="e">
        <f>INDEX(#REF!,tabulated!C248,4*(tabulated!B248-1)+tabulated!$B$1)</f>
        <v>#REF!</v>
      </c>
      <c r="E248" s="90" t="e">
        <f>INDEX(#REF!,tabulated!C248,4*(tabulated!B248-1)+tabulated!$B$1)=""</f>
        <v>#REF!</v>
      </c>
      <c r="F248" s="76" t="e">
        <f t="shared" si="13"/>
        <v>#REF!</v>
      </c>
      <c r="G248" s="76" t="e">
        <f>INDEX(#REF!,tabulated!C248)</f>
        <v>#REF!</v>
      </c>
      <c r="I248" s="76">
        <v>0</v>
      </c>
      <c r="J248" s="76">
        <v>9.6250000000000002E-2</v>
      </c>
    </row>
    <row r="249" spans="1:10">
      <c r="A249" s="76">
        <f>IF(AND(B249=6,tabulated!C249=1),2,tabulated!A248)</f>
        <v>2</v>
      </c>
      <c r="B249" s="76">
        <f t="shared" si="15"/>
        <v>6</v>
      </c>
      <c r="C249" s="76">
        <f t="shared" si="14"/>
        <v>15</v>
      </c>
      <c r="D249" s="76" t="e">
        <f>INDEX(#REF!,tabulated!C249,4*(tabulated!B249-1)+tabulated!$B$1)</f>
        <v>#REF!</v>
      </c>
      <c r="E249" s="90" t="e">
        <f>INDEX(#REF!,tabulated!C249,4*(tabulated!B249-1)+tabulated!$B$1)=""</f>
        <v>#REF!</v>
      </c>
      <c r="F249" s="76" t="e">
        <f t="shared" si="13"/>
        <v>#REF!</v>
      </c>
      <c r="G249" s="76" t="e">
        <f>INDEX(#REF!,tabulated!C249)</f>
        <v>#REF!</v>
      </c>
      <c r="I249" s="76">
        <v>0</v>
      </c>
      <c r="J249" s="76">
        <v>9.5000000000000001E-2</v>
      </c>
    </row>
    <row r="250" spans="1:10">
      <c r="A250" s="76">
        <f>IF(AND(B250=6,tabulated!C250=1),2,tabulated!A249)</f>
        <v>2</v>
      </c>
      <c r="B250" s="76">
        <f t="shared" si="15"/>
        <v>6</v>
      </c>
      <c r="C250" s="76">
        <f t="shared" si="14"/>
        <v>16</v>
      </c>
      <c r="D250" s="76" t="e">
        <f>INDEX(#REF!,tabulated!C250,4*(tabulated!B250-1)+tabulated!$B$1)</f>
        <v>#REF!</v>
      </c>
      <c r="E250" s="90" t="e">
        <f>INDEX(#REF!,tabulated!C250,4*(tabulated!B250-1)+tabulated!$B$1)=""</f>
        <v>#REF!</v>
      </c>
      <c r="F250" s="76" t="e">
        <f t="shared" si="13"/>
        <v>#REF!</v>
      </c>
      <c r="G250" s="76" t="e">
        <f>INDEX(#REF!,tabulated!C250)</f>
        <v>#REF!</v>
      </c>
      <c r="I250" s="76">
        <v>0</v>
      </c>
      <c r="J250" s="76">
        <v>9.375E-2</v>
      </c>
    </row>
    <row r="251" spans="1:10">
      <c r="A251" s="76">
        <f>IF(AND(B251=6,tabulated!C251=1),2,tabulated!A250)</f>
        <v>2</v>
      </c>
      <c r="B251" s="76">
        <f t="shared" si="15"/>
        <v>6</v>
      </c>
      <c r="C251" s="76">
        <f t="shared" si="14"/>
        <v>17</v>
      </c>
      <c r="D251" s="76" t="e">
        <f>INDEX(#REF!,tabulated!C251,4*(tabulated!B251-1)+tabulated!$B$1)</f>
        <v>#REF!</v>
      </c>
      <c r="E251" s="90" t="e">
        <f>INDEX(#REF!,tabulated!C251,4*(tabulated!B251-1)+tabulated!$B$1)=""</f>
        <v>#REF!</v>
      </c>
      <c r="F251" s="76" t="e">
        <f t="shared" si="13"/>
        <v>#REF!</v>
      </c>
      <c r="G251" s="76" t="e">
        <f>INDEX(#REF!,tabulated!C251)</f>
        <v>#REF!</v>
      </c>
      <c r="I251" s="76">
        <v>0</v>
      </c>
      <c r="J251" s="76">
        <v>9.2499999999999999E-2</v>
      </c>
    </row>
    <row r="252" spans="1:10">
      <c r="A252" s="76">
        <f>IF(AND(B252=6,tabulated!C252=1),2,tabulated!A251)</f>
        <v>2</v>
      </c>
      <c r="B252" s="76">
        <f t="shared" si="15"/>
        <v>6</v>
      </c>
      <c r="C252" s="76">
        <f t="shared" si="14"/>
        <v>18</v>
      </c>
      <c r="D252" s="76" t="e">
        <f>INDEX(#REF!,tabulated!C252,4*(tabulated!B252-1)+tabulated!$B$1)</f>
        <v>#REF!</v>
      </c>
      <c r="E252" s="90" t="e">
        <f>INDEX(#REF!,tabulated!C252,4*(tabulated!B252-1)+tabulated!$B$1)=""</f>
        <v>#REF!</v>
      </c>
      <c r="F252" s="76" t="e">
        <f t="shared" si="13"/>
        <v>#REF!</v>
      </c>
      <c r="G252" s="76" t="e">
        <f>INDEX(#REF!,tabulated!C252)</f>
        <v>#REF!</v>
      </c>
      <c r="I252" s="76">
        <v>0</v>
      </c>
      <c r="J252" s="76">
        <v>7.7499999999999999E-2</v>
      </c>
    </row>
    <row r="253" spans="1:10">
      <c r="A253" s="76">
        <f>IF(AND(B253=6,tabulated!C253=1),2,tabulated!A252)</f>
        <v>2</v>
      </c>
      <c r="B253" s="76">
        <f t="shared" si="15"/>
        <v>6</v>
      </c>
      <c r="C253" s="76">
        <f t="shared" si="14"/>
        <v>19</v>
      </c>
      <c r="D253" s="76" t="e">
        <f>INDEX(#REF!,tabulated!C253,4*(tabulated!B253-1)+tabulated!$B$1)</f>
        <v>#REF!</v>
      </c>
      <c r="E253" s="90" t="e">
        <f>INDEX(#REF!,tabulated!C253,4*(tabulated!B253-1)+tabulated!$B$1)=""</f>
        <v>#REF!</v>
      </c>
      <c r="F253" s="76" t="e">
        <f t="shared" si="13"/>
        <v>#REF!</v>
      </c>
      <c r="G253" s="76" t="e">
        <f>INDEX(#REF!,tabulated!C253)</f>
        <v>#REF!</v>
      </c>
      <c r="I253" s="76">
        <v>0</v>
      </c>
      <c r="J253" s="76">
        <v>7.6249999999999998E-2</v>
      </c>
    </row>
    <row r="254" spans="1:10">
      <c r="A254" s="76">
        <f>IF(AND(B254=6,tabulated!C254=1),2,tabulated!A253)</f>
        <v>2</v>
      </c>
      <c r="B254" s="76">
        <f t="shared" si="15"/>
        <v>6</v>
      </c>
      <c r="C254" s="76">
        <f t="shared" si="14"/>
        <v>20</v>
      </c>
      <c r="D254" s="76" t="e">
        <f>INDEX(#REF!,tabulated!C254,4*(tabulated!B254-1)+tabulated!$B$1)</f>
        <v>#REF!</v>
      </c>
      <c r="E254" s="90" t="e">
        <f>INDEX(#REF!,tabulated!C254,4*(tabulated!B254-1)+tabulated!$B$1)=""</f>
        <v>#REF!</v>
      </c>
      <c r="F254" s="76" t="e">
        <f t="shared" si="13"/>
        <v>#REF!</v>
      </c>
      <c r="G254" s="76" t="e">
        <f>INDEX(#REF!,tabulated!C254)</f>
        <v>#REF!</v>
      </c>
      <c r="I254" s="76">
        <v>0</v>
      </c>
      <c r="J254" s="76">
        <v>7.4999999999999997E-2</v>
      </c>
    </row>
    <row r="255" spans="1:10">
      <c r="A255" s="76">
        <f>IF(AND(B255=6,tabulated!C255=1),2,tabulated!A254)</f>
        <v>2</v>
      </c>
      <c r="B255" s="76">
        <f t="shared" si="15"/>
        <v>6</v>
      </c>
      <c r="C255" s="76">
        <f t="shared" si="14"/>
        <v>21</v>
      </c>
      <c r="D255" s="76" t="e">
        <f>INDEX(#REF!,tabulated!C255,4*(tabulated!B255-1)+tabulated!$B$1)</f>
        <v>#REF!</v>
      </c>
      <c r="E255" s="90" t="e">
        <f>INDEX(#REF!,tabulated!C255,4*(tabulated!B255-1)+tabulated!$B$1)=""</f>
        <v>#REF!</v>
      </c>
      <c r="F255" s="76" t="e">
        <f t="shared" si="13"/>
        <v>#REF!</v>
      </c>
      <c r="G255" s="76" t="e">
        <f>INDEX(#REF!,tabulated!C255)</f>
        <v>#REF!</v>
      </c>
      <c r="I255" s="76">
        <v>0</v>
      </c>
      <c r="J255" s="76">
        <v>7.3749999999999996E-2</v>
      </c>
    </row>
    <row r="256" spans="1:10">
      <c r="E256" s="90"/>
    </row>
    <row r="257" spans="5:5">
      <c r="E257" s="90"/>
    </row>
    <row r="258" spans="5:5">
      <c r="E258" s="90"/>
    </row>
    <row r="259" spans="5:5">
      <c r="E259" s="90"/>
    </row>
    <row r="260" spans="5:5">
      <c r="E260" s="90"/>
    </row>
    <row r="261" spans="5:5">
      <c r="E261" s="90"/>
    </row>
    <row r="262" spans="5:5">
      <c r="E262" s="90"/>
    </row>
    <row r="263" spans="5:5">
      <c r="E263" s="90"/>
    </row>
    <row r="264" spans="5:5">
      <c r="E264" s="90"/>
    </row>
    <row r="265" spans="5:5">
      <c r="E265" s="90"/>
    </row>
    <row r="266" spans="5:5">
      <c r="E266" s="90"/>
    </row>
    <row r="267" spans="5:5">
      <c r="E267" s="90"/>
    </row>
    <row r="268" spans="5:5">
      <c r="E268" s="90"/>
    </row>
    <row r="269" spans="5:5">
      <c r="E269" s="90"/>
    </row>
    <row r="270" spans="5:5">
      <c r="E270" s="90"/>
    </row>
    <row r="271" spans="5:5">
      <c r="E271" s="90"/>
    </row>
    <row r="272" spans="5:5">
      <c r="E272" s="90"/>
    </row>
    <row r="273" spans="5:5">
      <c r="E273" s="90"/>
    </row>
    <row r="274" spans="5:5">
      <c r="E274" s="90"/>
    </row>
    <row r="275" spans="5:5">
      <c r="E275" s="90"/>
    </row>
    <row r="276" spans="5:5">
      <c r="E276" s="90"/>
    </row>
    <row r="277" spans="5:5">
      <c r="E277" s="90"/>
    </row>
    <row r="278" spans="5:5">
      <c r="E278" s="90"/>
    </row>
    <row r="279" spans="5:5">
      <c r="E279" s="90"/>
    </row>
    <row r="280" spans="5:5">
      <c r="E280" s="90"/>
    </row>
    <row r="281" spans="5:5">
      <c r="E281" s="90"/>
    </row>
    <row r="282" spans="5:5">
      <c r="E282" s="90"/>
    </row>
    <row r="283" spans="5:5">
      <c r="E283" s="90"/>
    </row>
    <row r="284" spans="5:5">
      <c r="E284" s="90"/>
    </row>
    <row r="285" spans="5:5">
      <c r="E285" s="90"/>
    </row>
    <row r="286" spans="5:5">
      <c r="E286" s="90"/>
    </row>
    <row r="287" spans="5:5">
      <c r="E287" s="90"/>
    </row>
    <row r="288" spans="5:5">
      <c r="E288" s="90"/>
    </row>
    <row r="289" spans="5:5">
      <c r="E289" s="90"/>
    </row>
    <row r="290" spans="5:5">
      <c r="E290" s="90"/>
    </row>
    <row r="291" spans="5:5">
      <c r="E291" s="90"/>
    </row>
    <row r="292" spans="5:5">
      <c r="E292" s="90"/>
    </row>
    <row r="293" spans="5:5">
      <c r="E293" s="90"/>
    </row>
    <row r="294" spans="5:5">
      <c r="E294" s="90"/>
    </row>
    <row r="295" spans="5:5">
      <c r="E295" s="90"/>
    </row>
    <row r="296" spans="5:5">
      <c r="E296" s="90"/>
    </row>
    <row r="297" spans="5:5">
      <c r="E297" s="90"/>
    </row>
    <row r="298" spans="5:5">
      <c r="E298" s="90"/>
    </row>
    <row r="299" spans="5:5">
      <c r="E299" s="90"/>
    </row>
    <row r="300" spans="5:5">
      <c r="E300" s="90"/>
    </row>
    <row r="301" spans="5:5">
      <c r="E301" s="90"/>
    </row>
    <row r="302" spans="5:5">
      <c r="E302" s="90"/>
    </row>
    <row r="303" spans="5:5">
      <c r="E303" s="90"/>
    </row>
    <row r="304" spans="5:5">
      <c r="E304" s="90"/>
    </row>
    <row r="305" spans="5:5">
      <c r="E305" s="90"/>
    </row>
    <row r="306" spans="5:5">
      <c r="E306" s="90"/>
    </row>
    <row r="307" spans="5:5">
      <c r="E307" s="90"/>
    </row>
    <row r="308" spans="5:5">
      <c r="E308" s="90"/>
    </row>
    <row r="309" spans="5:5">
      <c r="E309" s="90"/>
    </row>
    <row r="310" spans="5:5">
      <c r="E310" s="90"/>
    </row>
    <row r="311" spans="5:5">
      <c r="E311" s="90"/>
    </row>
    <row r="312" spans="5:5">
      <c r="E312" s="90"/>
    </row>
    <row r="313" spans="5:5">
      <c r="E313" s="90"/>
    </row>
    <row r="314" spans="5:5">
      <c r="E314" s="90"/>
    </row>
    <row r="315" spans="5:5">
      <c r="E315" s="90"/>
    </row>
    <row r="316" spans="5:5">
      <c r="E316" s="90"/>
    </row>
    <row r="317" spans="5:5">
      <c r="E317" s="90"/>
    </row>
  </sheetData>
  <mergeCells count="1">
    <mergeCell ref="I2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3:T39"/>
  <sheetViews>
    <sheetView workbookViewId="0">
      <selection activeCell="C7" sqref="C7"/>
    </sheetView>
  </sheetViews>
  <sheetFormatPr defaultRowHeight="12.75"/>
  <cols>
    <col min="1" max="2" width="9" style="76"/>
    <col min="3" max="3" width="13.125" style="76" customWidth="1"/>
    <col min="4" max="4" width="13" style="76" customWidth="1"/>
    <col min="5" max="5" width="9" style="76"/>
    <col min="6" max="7" width="8" style="76" customWidth="1"/>
    <col min="8" max="16" width="9" style="76"/>
    <col min="17" max="18" width="11.5" style="76" customWidth="1"/>
    <col min="19" max="19" width="11.625" style="76" customWidth="1"/>
    <col min="20" max="20" width="10.875" style="76" customWidth="1"/>
    <col min="21" max="16384" width="9" style="76"/>
  </cols>
  <sheetData>
    <row r="3" spans="2:14">
      <c r="B3" s="86" t="s">
        <v>216</v>
      </c>
    </row>
    <row r="9" spans="2:14">
      <c r="G9" s="76" t="s">
        <v>215</v>
      </c>
    </row>
    <row r="10" spans="2:14">
      <c r="F10" s="76" t="s">
        <v>214</v>
      </c>
      <c r="G10" s="76" t="s">
        <v>213</v>
      </c>
      <c r="H10" s="76" t="s">
        <v>212</v>
      </c>
      <c r="I10" s="76" t="s">
        <v>211</v>
      </c>
      <c r="J10" s="76" t="s">
        <v>210</v>
      </c>
    </row>
    <row r="11" spans="2:14">
      <c r="F11" s="76">
        <v>1</v>
      </c>
      <c r="G11" s="76">
        <v>110</v>
      </c>
      <c r="H11" s="76">
        <v>6.5296443705615652E-3</v>
      </c>
      <c r="I11" s="76">
        <v>1.3083230394672464E-2</v>
      </c>
      <c r="J11" s="76">
        <v>6.3252272727272683</v>
      </c>
      <c r="M11" s="76">
        <f>100*I11</f>
        <v>1.3083230394672465</v>
      </c>
      <c r="N11" s="76">
        <f>100*H11/SQRT(G11)</f>
        <v>6.2257716284085357E-2</v>
      </c>
    </row>
    <row r="12" spans="2:14">
      <c r="F12" s="76">
        <v>2</v>
      </c>
      <c r="G12" s="76">
        <v>531</v>
      </c>
      <c r="H12" s="76">
        <v>5.9689595578909273E-3</v>
      </c>
      <c r="I12" s="76">
        <v>1.3303181239059608E-2</v>
      </c>
      <c r="J12" s="76">
        <v>7.1729284369114872</v>
      </c>
      <c r="M12" s="76">
        <f>100*I12</f>
        <v>1.3303181239059607</v>
      </c>
      <c r="N12" s="76">
        <f>100*H12/SQRT(G12)</f>
        <v>2.5903078151013323E-2</v>
      </c>
    </row>
    <row r="13" spans="2:14">
      <c r="F13" s="76">
        <v>3</v>
      </c>
      <c r="G13" s="76">
        <v>549</v>
      </c>
      <c r="H13" s="76">
        <v>5.9078199836069094E-3</v>
      </c>
      <c r="I13" s="76">
        <v>2.317790025644384E-2</v>
      </c>
      <c r="J13" s="76">
        <v>7.5</v>
      </c>
      <c r="M13" s="76">
        <f>100*I13</f>
        <v>2.317790025644384</v>
      </c>
      <c r="N13" s="76">
        <f>100*H13/SQRT(G13)</f>
        <v>2.5213961263541376E-2</v>
      </c>
    </row>
    <row r="14" spans="2:14">
      <c r="F14" s="76">
        <v>4</v>
      </c>
      <c r="G14" s="76">
        <v>177</v>
      </c>
      <c r="H14" s="76">
        <v>8.3033070655500352E-3</v>
      </c>
      <c r="I14" s="76">
        <v>2.6759526676579836E-2</v>
      </c>
      <c r="J14" s="76">
        <v>7.7782485875706211</v>
      </c>
      <c r="M14" s="76">
        <f>100*I14</f>
        <v>2.6759526676579837</v>
      </c>
      <c r="N14" s="76">
        <f>100*H14/SQRT(G14)</f>
        <v>6.2411477751085083E-2</v>
      </c>
    </row>
    <row r="15" spans="2:14">
      <c r="F15" s="76">
        <v>5</v>
      </c>
      <c r="G15" s="76">
        <v>158</v>
      </c>
      <c r="H15" s="76">
        <v>1.1307530378916335E-2</v>
      </c>
      <c r="I15" s="76">
        <v>3.1755471187601636E-2</v>
      </c>
      <c r="J15" s="76">
        <v>8.1147151898734169</v>
      </c>
      <c r="M15" s="76">
        <f>100*I15</f>
        <v>3.1755471187601634</v>
      </c>
      <c r="N15" s="76">
        <f>100*H15/SQRT(G15)</f>
        <v>8.9957881589852434E-2</v>
      </c>
    </row>
    <row r="16" spans="2:14">
      <c r="F16" s="76" t="s">
        <v>188</v>
      </c>
      <c r="G16" s="76">
        <v>1525</v>
      </c>
      <c r="H16" s="76">
        <v>9.5590323405300437E-3</v>
      </c>
      <c r="I16" s="76">
        <v>2.0315811469861007E-2</v>
      </c>
      <c r="J16" s="76">
        <v>7.397360655737705</v>
      </c>
    </row>
    <row r="26" spans="17:20" ht="13.5" thickBot="1">
      <c r="Q26" s="109"/>
      <c r="R26" s="109"/>
      <c r="S26" s="109"/>
      <c r="T26" s="109"/>
    </row>
    <row r="27" spans="17:20" ht="63" customHeight="1" thickTop="1">
      <c r="Q27" s="108" t="s">
        <v>209</v>
      </c>
      <c r="R27" s="108" t="s">
        <v>208</v>
      </c>
      <c r="S27" s="108" t="s">
        <v>207</v>
      </c>
      <c r="T27" s="108" t="s">
        <v>206</v>
      </c>
    </row>
    <row r="28" spans="17:20" ht="24.95" customHeight="1">
      <c r="Q28" s="107" t="s">
        <v>205</v>
      </c>
      <c r="R28" s="105">
        <f>J11</f>
        <v>6.3252272727272683</v>
      </c>
      <c r="S28" s="105">
        <f t="shared" ref="S28:T32" si="0">M11</f>
        <v>1.3083230394672465</v>
      </c>
      <c r="T28" s="105">
        <f t="shared" si="0"/>
        <v>6.2257716284085357E-2</v>
      </c>
    </row>
    <row r="29" spans="17:20" ht="24.95" customHeight="1">
      <c r="Q29" s="106" t="s">
        <v>204</v>
      </c>
      <c r="R29" s="105">
        <f>J12</f>
        <v>7.1729284369114872</v>
      </c>
      <c r="S29" s="105">
        <f t="shared" si="0"/>
        <v>1.3303181239059607</v>
      </c>
      <c r="T29" s="105">
        <f t="shared" si="0"/>
        <v>2.5903078151013323E-2</v>
      </c>
    </row>
    <row r="30" spans="17:20" ht="24.95" customHeight="1">
      <c r="Q30" s="106" t="s">
        <v>203</v>
      </c>
      <c r="R30" s="105">
        <f>J13</f>
        <v>7.5</v>
      </c>
      <c r="S30" s="105">
        <f t="shared" si="0"/>
        <v>2.317790025644384</v>
      </c>
      <c r="T30" s="105">
        <f t="shared" si="0"/>
        <v>2.5213961263541376E-2</v>
      </c>
    </row>
    <row r="31" spans="17:20" ht="24.95" customHeight="1">
      <c r="Q31" s="106" t="s">
        <v>202</v>
      </c>
      <c r="R31" s="105">
        <f>J14</f>
        <v>7.7782485875706211</v>
      </c>
      <c r="S31" s="105">
        <f t="shared" si="0"/>
        <v>2.6759526676579837</v>
      </c>
      <c r="T31" s="105">
        <f t="shared" si="0"/>
        <v>6.2411477751085083E-2</v>
      </c>
    </row>
    <row r="32" spans="17:20" ht="24.95" customHeight="1" thickBot="1">
      <c r="Q32" s="104" t="s">
        <v>201</v>
      </c>
      <c r="R32" s="103">
        <f>J15</f>
        <v>8.1147151898734169</v>
      </c>
      <c r="S32" s="103">
        <f t="shared" si="0"/>
        <v>3.1755471187601634</v>
      </c>
      <c r="T32" s="103">
        <f t="shared" si="0"/>
        <v>8.9957881589852434E-2</v>
      </c>
    </row>
    <row r="33" spans="17:20" ht="20.100000000000001" customHeight="1" thickTop="1">
      <c r="R33" s="102"/>
      <c r="S33" s="102"/>
      <c r="T33" s="102"/>
    </row>
    <row r="34" spans="17:20">
      <c r="Q34" s="101"/>
      <c r="R34" s="101"/>
      <c r="S34" s="101"/>
      <c r="T34" s="101"/>
    </row>
    <row r="35" spans="17:20">
      <c r="Q35" s="101"/>
      <c r="R35" s="101"/>
      <c r="S35" s="101"/>
      <c r="T35" s="101"/>
    </row>
    <row r="36" spans="17:20">
      <c r="Q36" s="101"/>
      <c r="R36" s="101"/>
      <c r="S36" s="101"/>
      <c r="T36" s="101"/>
    </row>
    <row r="37" spans="17:20">
      <c r="Q37" s="101"/>
      <c r="R37" s="101"/>
      <c r="S37" s="101"/>
      <c r="T37" s="101"/>
    </row>
    <row r="38" spans="17:20">
      <c r="Q38" s="101"/>
      <c r="R38" s="101"/>
      <c r="S38" s="101"/>
      <c r="T38" s="101"/>
    </row>
    <row r="39" spans="17:20">
      <c r="Q39" s="101"/>
      <c r="R39" s="101"/>
      <c r="S39" s="101"/>
      <c r="T39" s="10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5:R87"/>
  <sheetViews>
    <sheetView topLeftCell="A13" workbookViewId="0">
      <selection activeCell="C7" sqref="C7"/>
    </sheetView>
  </sheetViews>
  <sheetFormatPr defaultRowHeight="12.75"/>
  <cols>
    <col min="1" max="3" width="9" style="76"/>
    <col min="4" max="4" width="9.75" style="76" customWidth="1"/>
    <col min="5" max="5" width="10.75" style="76" customWidth="1"/>
    <col min="6" max="6" width="9.5" style="76" customWidth="1"/>
    <col min="7" max="9" width="9" style="76"/>
    <col min="10" max="10" width="4.375" style="76" customWidth="1"/>
    <col min="11" max="11" width="10.875" style="76" customWidth="1"/>
    <col min="12" max="16384" width="9" style="76"/>
  </cols>
  <sheetData>
    <row r="5" spans="2:18">
      <c r="B5" s="113" t="s">
        <v>235</v>
      </c>
      <c r="C5" s="113">
        <v>30</v>
      </c>
      <c r="D5" s="113" t="s">
        <v>234</v>
      </c>
      <c r="E5" s="113">
        <v>7</v>
      </c>
      <c r="F5" s="76" t="s">
        <v>237</v>
      </c>
      <c r="G5" s="76">
        <v>2.5000000000000001E-2</v>
      </c>
    </row>
    <row r="6" spans="2:18">
      <c r="B6" s="114" t="s">
        <v>233</v>
      </c>
      <c r="C6" s="113">
        <v>0.09</v>
      </c>
      <c r="D6" s="113"/>
      <c r="E6" s="113"/>
    </row>
    <row r="7" spans="2:18" ht="25.5">
      <c r="B7" s="112" t="s">
        <v>232</v>
      </c>
      <c r="C7" s="112" t="s">
        <v>231</v>
      </c>
      <c r="D7" s="112" t="s">
        <v>230</v>
      </c>
      <c r="E7" s="112" t="s">
        <v>229</v>
      </c>
      <c r="F7" s="112" t="s">
        <v>228</v>
      </c>
      <c r="G7" s="112" t="s">
        <v>227</v>
      </c>
      <c r="H7" s="112" t="s">
        <v>226</v>
      </c>
      <c r="I7" s="112"/>
      <c r="J7" s="112"/>
      <c r="K7" s="112"/>
      <c r="L7" s="112"/>
      <c r="M7" s="112" t="s">
        <v>225</v>
      </c>
      <c r="N7" s="112"/>
      <c r="O7" s="112"/>
      <c r="P7" s="112"/>
      <c r="Q7" s="112"/>
      <c r="R7" s="112"/>
    </row>
    <row r="8" spans="2:18">
      <c r="B8" s="97" t="s">
        <v>224</v>
      </c>
      <c r="C8" s="97" t="s">
        <v>223</v>
      </c>
      <c r="D8" s="97" t="s">
        <v>222</v>
      </c>
      <c r="E8" s="97" t="s">
        <v>221</v>
      </c>
      <c r="F8" s="97" t="s">
        <v>220</v>
      </c>
      <c r="G8" s="98" t="s">
        <v>219</v>
      </c>
      <c r="H8" s="98"/>
      <c r="I8" s="97" t="s">
        <v>218</v>
      </c>
      <c r="K8" s="111" t="s">
        <v>217</v>
      </c>
      <c r="L8" s="111" t="s">
        <v>236</v>
      </c>
    </row>
    <row r="9" spans="2:18">
      <c r="B9" s="110">
        <f>Pivots!K5/100</f>
        <v>7.4999999999999997E-2</v>
      </c>
      <c r="C9" s="77">
        <f t="shared" ref="C9:C28" si="0">B9/(1-EXP(-B9*$C$5))</f>
        <v>8.3836278772806042E-2</v>
      </c>
      <c r="D9" s="77">
        <f t="shared" ref="D9:D28" si="1">C9*(1-EXP(-B9*($C$5-$E$5)))/B9</f>
        <v>0.91865217512762298</v>
      </c>
      <c r="E9" s="77">
        <f t="shared" ref="E9:E28" si="2">C9*(1-EXP(-$C$6*$E$5))/$C$6</f>
        <v>0.43539737857201072</v>
      </c>
      <c r="F9" s="77">
        <f t="shared" ref="F9:F28" si="3">EXP(-$C$6*$E$5)*D9</f>
        <v>0.48926661645012426</v>
      </c>
      <c r="G9" s="77">
        <f t="shared" ref="G9:G28" si="4">E9+F9-1</f>
        <v>-7.5336004977865079E-2</v>
      </c>
      <c r="H9" s="77">
        <f t="shared" ref="H9:H28" si="5">-100*G9</f>
        <v>7.5336004977865079</v>
      </c>
      <c r="K9" s="110">
        <f>Pivots!L5/100</f>
        <v>-3.875E-2</v>
      </c>
      <c r="L9" s="90">
        <f t="shared" ref="L9:L28" si="6">100*(K9-$G$5)</f>
        <v>-6.375</v>
      </c>
      <c r="M9" s="110">
        <f t="shared" ref="M9:M28" si="7">H9+100*(K9-$G$5)</f>
        <v>1.1586004977865079</v>
      </c>
    </row>
    <row r="10" spans="2:18">
      <c r="B10" s="110">
        <f>Pivots!K6/100</f>
        <v>7.6249999999999998E-2</v>
      </c>
      <c r="C10" s="77">
        <f t="shared" si="0"/>
        <v>8.4865545487366467E-2</v>
      </c>
      <c r="D10" s="77">
        <f t="shared" si="1"/>
        <v>0.92030589178402478</v>
      </c>
      <c r="E10" s="77">
        <f t="shared" si="2"/>
        <v>0.44074279747574668</v>
      </c>
      <c r="F10" s="77">
        <f t="shared" si="3"/>
        <v>0.49014737238251238</v>
      </c>
      <c r="G10" s="77">
        <f t="shared" si="4"/>
        <v>-6.9109830141740991E-2</v>
      </c>
      <c r="H10" s="77">
        <f t="shared" si="5"/>
        <v>6.9109830141740991</v>
      </c>
      <c r="I10" s="110">
        <f t="shared" ref="I10:I28" si="8">0.01*(G10-G9)/(B10-B9)</f>
        <v>4.9809398688992652E-2</v>
      </c>
      <c r="K10" s="110">
        <f>Pivots!L6/100</f>
        <v>-3.125E-2</v>
      </c>
      <c r="L10" s="90">
        <f t="shared" si="6"/>
        <v>-5.625</v>
      </c>
      <c r="M10" s="110">
        <f t="shared" si="7"/>
        <v>1.2859830141740991</v>
      </c>
    </row>
    <row r="11" spans="2:18">
      <c r="B11" s="110">
        <f>Pivots!K7/100</f>
        <v>7.7499999999999999E-2</v>
      </c>
      <c r="C11" s="77">
        <f t="shared" si="0"/>
        <v>8.5899554257803878E-2</v>
      </c>
      <c r="D11" s="77">
        <f t="shared" si="1"/>
        <v>0.92193267354716402</v>
      </c>
      <c r="E11" s="77">
        <f t="shared" si="2"/>
        <v>0.44611284388833816</v>
      </c>
      <c r="F11" s="77">
        <f t="shared" si="3"/>
        <v>0.49101378301158788</v>
      </c>
      <c r="G11" s="77">
        <f t="shared" si="4"/>
        <v>-6.2873373100073904E-2</v>
      </c>
      <c r="H11" s="77">
        <f t="shared" si="5"/>
        <v>6.2873373100073904</v>
      </c>
      <c r="I11" s="110">
        <f t="shared" si="8"/>
        <v>4.9891656333336656E-2</v>
      </c>
      <c r="K11" s="110">
        <f>Pivots!L7/100</f>
        <v>-2.6249999999999999E-2</v>
      </c>
      <c r="L11" s="90">
        <f t="shared" si="6"/>
        <v>-5.125</v>
      </c>
      <c r="M11" s="110">
        <f t="shared" si="7"/>
        <v>1.1623373100073904</v>
      </c>
    </row>
    <row r="12" spans="2:18">
      <c r="B12" s="110">
        <f>Pivots!K8/100</f>
        <v>7.8750000000000001E-2</v>
      </c>
      <c r="C12" s="77">
        <f t="shared" si="0"/>
        <v>8.6938230987063922E-2</v>
      </c>
      <c r="D12" s="77">
        <f t="shared" si="1"/>
        <v>0.92353274260719243</v>
      </c>
      <c r="E12" s="77">
        <f t="shared" si="2"/>
        <v>0.45150713299233236</v>
      </c>
      <c r="F12" s="77">
        <f t="shared" si="3"/>
        <v>0.49186596667400384</v>
      </c>
      <c r="G12" s="77">
        <f t="shared" si="4"/>
        <v>-5.6626900333663799E-2</v>
      </c>
      <c r="H12" s="77">
        <f t="shared" si="5"/>
        <v>5.6626900333663794</v>
      </c>
      <c r="I12" s="110">
        <f t="shared" si="8"/>
        <v>4.9971782131280798E-2</v>
      </c>
      <c r="K12" s="110">
        <f>Pivots!L8/100</f>
        <v>-2.296999999999997E-2</v>
      </c>
      <c r="L12" s="90">
        <f t="shared" si="6"/>
        <v>-4.796999999999997</v>
      </c>
      <c r="M12" s="110">
        <f t="shared" si="7"/>
        <v>0.86569003336638239</v>
      </c>
    </row>
    <row r="13" spans="2:18">
      <c r="B13" s="110">
        <f>Pivots!K9/100</f>
        <v>0.08</v>
      </c>
      <c r="C13" s="77">
        <f t="shared" si="0"/>
        <v>8.7981501767694023E-2</v>
      </c>
      <c r="D13" s="77">
        <f t="shared" si="1"/>
        <v>0.92510632639909218</v>
      </c>
      <c r="E13" s="77">
        <f t="shared" si="2"/>
        <v>0.45692528095495955</v>
      </c>
      <c r="F13" s="77">
        <f t="shared" si="3"/>
        <v>0.49270404449976696</v>
      </c>
      <c r="G13" s="77">
        <f t="shared" si="4"/>
        <v>-5.0370674545273442E-2</v>
      </c>
      <c r="H13" s="77">
        <f t="shared" si="5"/>
        <v>5.0370674545273442</v>
      </c>
      <c r="I13" s="110">
        <f t="shared" si="8"/>
        <v>5.0049806307122816E-2</v>
      </c>
      <c r="K13" s="110">
        <f>Pivots!L9/100</f>
        <v>-1.6146666666666646E-2</v>
      </c>
      <c r="L13" s="90">
        <f t="shared" si="6"/>
        <v>-4.1146666666666647</v>
      </c>
      <c r="M13" s="110">
        <f t="shared" si="7"/>
        <v>0.92240078786067947</v>
      </c>
    </row>
    <row r="14" spans="2:18">
      <c r="B14" s="110">
        <f>Pivots!K10/100</f>
        <v>8.1250000000000003E-2</v>
      </c>
      <c r="C14" s="77">
        <f t="shared" si="0"/>
        <v>8.9029292918045663E-2</v>
      </c>
      <c r="D14" s="77">
        <f t="shared" si="1"/>
        <v>0.92665365734777605</v>
      </c>
      <c r="E14" s="77">
        <f t="shared" si="2"/>
        <v>0.46236690511614587</v>
      </c>
      <c r="F14" s="77">
        <f t="shared" si="3"/>
        <v>0.49352814027648023</v>
      </c>
      <c r="G14" s="77">
        <f t="shared" si="4"/>
        <v>-4.4104954607373958E-2</v>
      </c>
      <c r="H14" s="77">
        <f t="shared" si="5"/>
        <v>4.4104954607373958</v>
      </c>
      <c r="I14" s="110">
        <f t="shared" si="8"/>
        <v>5.0125759503195824E-2</v>
      </c>
      <c r="K14" s="110">
        <f>Pivots!L10/100</f>
        <v>-1.03125E-2</v>
      </c>
      <c r="L14" s="90">
        <f t="shared" si="6"/>
        <v>-3.5312500000000004</v>
      </c>
      <c r="M14" s="110">
        <f t="shared" si="7"/>
        <v>0.8792454607373954</v>
      </c>
    </row>
    <row r="15" spans="2:18">
      <c r="B15" s="110">
        <f>Pivots!K11/100</f>
        <v>8.2500000000000004E-2</v>
      </c>
      <c r="C15" s="77">
        <f t="shared" si="0"/>
        <v>9.0081531017379299E-2</v>
      </c>
      <c r="D15" s="77">
        <f t="shared" si="1"/>
        <v>0.92817497261489479</v>
      </c>
      <c r="E15" s="77">
        <f t="shared" si="2"/>
        <v>0.46783162417082874</v>
      </c>
      <c r="F15" s="77">
        <f t="shared" si="3"/>
        <v>0.49433838031449429</v>
      </c>
      <c r="G15" s="77">
        <f t="shared" si="4"/>
        <v>-3.7829995514677028E-2</v>
      </c>
      <c r="H15" s="77">
        <f t="shared" si="5"/>
        <v>3.7829995514677028</v>
      </c>
      <c r="I15" s="110">
        <f t="shared" si="8"/>
        <v>5.0199672741575392E-2</v>
      </c>
      <c r="K15" s="110">
        <f>Pivots!L11/100</f>
        <v>-5.18800000000013E-3</v>
      </c>
      <c r="L15" s="90">
        <f t="shared" si="6"/>
        <v>-3.018800000000013</v>
      </c>
      <c r="M15" s="110">
        <f t="shared" si="7"/>
        <v>0.76419955146768981</v>
      </c>
    </row>
    <row r="16" spans="2:18">
      <c r="B16" s="110">
        <f>Pivots!K12/100</f>
        <v>8.3750000000000005E-2</v>
      </c>
      <c r="C16" s="77">
        <f t="shared" si="0"/>
        <v>9.113814293985871E-2</v>
      </c>
      <c r="D16" s="77">
        <f t="shared" si="1"/>
        <v>0.92967051384762811</v>
      </c>
      <c r="E16" s="77">
        <f t="shared" si="2"/>
        <v>0.47331905834550364</v>
      </c>
      <c r="F16" s="77">
        <f t="shared" si="3"/>
        <v>0.49513489331311578</v>
      </c>
      <c r="G16" s="77">
        <f t="shared" si="4"/>
        <v>-3.1546048341380528E-2</v>
      </c>
      <c r="H16" s="77">
        <f t="shared" si="5"/>
        <v>3.1546048341380528</v>
      </c>
      <c r="I16" s="110">
        <f t="shared" si="8"/>
        <v>5.0271577386371953E-2</v>
      </c>
      <c r="K16" s="110">
        <f>Pivots!L12/100</f>
        <v>-1.1454545454540721E-4</v>
      </c>
      <c r="L16" s="90">
        <f t="shared" si="6"/>
        <v>-2.5114545454545412</v>
      </c>
      <c r="M16" s="110">
        <f t="shared" si="7"/>
        <v>0.64315028868351165</v>
      </c>
    </row>
    <row r="17" spans="2:13">
      <c r="B17" s="110">
        <f>Pivots!K13/100</f>
        <v>8.5000000000000006E-2</v>
      </c>
      <c r="C17" s="77">
        <f t="shared" si="0"/>
        <v>9.2199055887423456E-2</v>
      </c>
      <c r="D17" s="77">
        <f t="shared" si="1"/>
        <v>0.93114052692973104</v>
      </c>
      <c r="E17" s="77">
        <f t="shared" si="2"/>
        <v>0.47882882956894479</v>
      </c>
      <c r="F17" s="77">
        <f t="shared" si="3"/>
        <v>0.49591781022801668</v>
      </c>
      <c r="G17" s="77">
        <f t="shared" si="4"/>
        <v>-2.5253360203038477E-2</v>
      </c>
      <c r="H17" s="77">
        <f t="shared" si="5"/>
        <v>2.5253360203038477</v>
      </c>
      <c r="I17" s="110">
        <f t="shared" si="8"/>
        <v>5.0341505106736364E-2</v>
      </c>
      <c r="K17" s="110">
        <f>Pivots!L13/100</f>
        <v>4.1666666666667143E-3</v>
      </c>
      <c r="L17" s="90">
        <f t="shared" si="6"/>
        <v>-2.0833333333333286</v>
      </c>
      <c r="M17" s="110">
        <f t="shared" si="7"/>
        <v>0.44200268697051914</v>
      </c>
    </row>
    <row r="18" spans="2:13">
      <c r="B18" s="110">
        <f>Pivots!K14/100</f>
        <v>8.6249999999999993E-2</v>
      </c>
      <c r="C18" s="77">
        <f t="shared" si="0"/>
        <v>9.3264197421530692E-2</v>
      </c>
      <c r="D18" s="77">
        <f t="shared" si="1"/>
        <v>0.93258526173509027</v>
      </c>
      <c r="E18" s="77">
        <f t="shared" si="2"/>
        <v>0.48436056163705382</v>
      </c>
      <c r="F18" s="77">
        <f t="shared" si="3"/>
        <v>0.49668726413998032</v>
      </c>
      <c r="G18" s="77">
        <f t="shared" si="4"/>
        <v>-1.8952174222965912E-2</v>
      </c>
      <c r="H18" s="77">
        <f t="shared" si="5"/>
        <v>1.8952174222965912</v>
      </c>
      <c r="I18" s="110">
        <f t="shared" si="8"/>
        <v>5.0409487840581045E-2</v>
      </c>
      <c r="K18" s="110">
        <f>Pivots!L14/100</f>
        <v>9.7400000000000368E-3</v>
      </c>
      <c r="L18" s="90">
        <f t="shared" si="6"/>
        <v>-1.5259999999999965</v>
      </c>
      <c r="M18" s="110">
        <f t="shared" si="7"/>
        <v>0.36921742229659471</v>
      </c>
    </row>
    <row r="19" spans="2:13">
      <c r="B19" s="110">
        <f>Pivots!K15/100</f>
        <v>8.7499999999999994E-2</v>
      </c>
      <c r="C19" s="77">
        <f t="shared" si="0"/>
        <v>9.4333495493759592E-2</v>
      </c>
      <c r="D19" s="77">
        <f t="shared" si="1"/>
        <v>0.93400497188403164</v>
      </c>
      <c r="E19" s="77">
        <f t="shared" si="2"/>
        <v>0.48991388037180172</v>
      </c>
      <c r="F19" s="77">
        <f t="shared" si="3"/>
        <v>0.49744339012511279</v>
      </c>
      <c r="G19" s="77">
        <f t="shared" si="4"/>
        <v>-1.2642729503085537E-2</v>
      </c>
      <c r="H19" s="77">
        <f t="shared" si="5"/>
        <v>1.2642729503085537</v>
      </c>
      <c r="I19" s="110">
        <f t="shared" si="8"/>
        <v>5.0475557759042951E-2</v>
      </c>
      <c r="K19" s="110">
        <f>Pivots!L15/100</f>
        <v>1.3593333333333249E-2</v>
      </c>
      <c r="L19" s="90">
        <f t="shared" si="6"/>
        <v>-1.1406666666666752</v>
      </c>
      <c r="M19" s="110">
        <f t="shared" si="7"/>
        <v>0.12360628364187853</v>
      </c>
    </row>
    <row r="20" spans="2:13">
      <c r="B20" s="110">
        <f>Pivots!K16/100</f>
        <v>8.8749999999999996E-2</v>
      </c>
      <c r="C20" s="77">
        <f t="shared" si="0"/>
        <v>9.540687847527396E-2</v>
      </c>
      <c r="D20" s="77">
        <f t="shared" si="1"/>
        <v>0.93539991450261095</v>
      </c>
      <c r="E20" s="77">
        <f t="shared" si="2"/>
        <v>0.49548841377424035</v>
      </c>
      <c r="F20" s="77">
        <f t="shared" si="3"/>
        <v>0.49818632512664318</v>
      </c>
      <c r="G20" s="77">
        <f t="shared" si="4"/>
        <v>-6.3252610991164637E-3</v>
      </c>
      <c r="H20" s="77">
        <f t="shared" si="5"/>
        <v>0.63252610991164637</v>
      </c>
      <c r="I20" s="110">
        <f t="shared" si="8"/>
        <v>5.0539747231752544E-2</v>
      </c>
      <c r="K20" s="110">
        <f>Pivots!L16/100</f>
        <v>1.8384999999999964E-2</v>
      </c>
      <c r="L20" s="90">
        <f t="shared" si="6"/>
        <v>-0.66150000000000375</v>
      </c>
      <c r="M20" s="110">
        <f t="shared" si="7"/>
        <v>-2.8973890088357379E-2</v>
      </c>
    </row>
    <row r="21" spans="2:13">
      <c r="B21" s="110">
        <f>Pivots!K17/100</f>
        <v>0.09</v>
      </c>
      <c r="C21" s="77">
        <f t="shared" si="0"/>
        <v>9.6484275185140467E-2</v>
      </c>
      <c r="D21" s="77">
        <f t="shared" si="1"/>
        <v>0.93677034998510489</v>
      </c>
      <c r="E21" s="77">
        <f t="shared" si="2"/>
        <v>0.5010837921715714</v>
      </c>
      <c r="F21" s="77">
        <f t="shared" si="3"/>
        <v>0.49891620782842844</v>
      </c>
      <c r="G21" s="77">
        <f t="shared" si="4"/>
        <v>0</v>
      </c>
      <c r="H21" s="77">
        <f t="shared" si="5"/>
        <v>0</v>
      </c>
      <c r="I21" s="110">
        <f t="shared" si="8"/>
        <v>5.0602088792931668E-2</v>
      </c>
      <c r="K21" s="110">
        <f>Pivots!L17/100</f>
        <v>2.108000000000004E-2</v>
      </c>
      <c r="L21" s="90">
        <f t="shared" si="6"/>
        <v>-0.39199999999999618</v>
      </c>
      <c r="M21" s="110">
        <f t="shared" si="7"/>
        <v>-0.39199999999999618</v>
      </c>
    </row>
    <row r="22" spans="2:13">
      <c r="B22" s="110">
        <f>Pivots!K18/100</f>
        <v>9.1249999999999998E-2</v>
      </c>
      <c r="C22" s="77">
        <f t="shared" si="0"/>
        <v>9.7565614917502194E-2</v>
      </c>
      <c r="D22" s="77">
        <f t="shared" si="1"/>
        <v>0.93811654175990911</v>
      </c>
      <c r="E22" s="77">
        <f t="shared" si="2"/>
        <v>0.50669964835827008</v>
      </c>
      <c r="F22" s="77">
        <f t="shared" si="3"/>
        <v>0.49963317853027206</v>
      </c>
      <c r="G22" s="77">
        <f t="shared" si="4"/>
        <v>6.3328268885420869E-3</v>
      </c>
      <c r="H22" s="77">
        <f t="shared" si="5"/>
        <v>-0.63328268885420869</v>
      </c>
      <c r="I22" s="110">
        <f t="shared" si="8"/>
        <v>5.0662615108336653E-2</v>
      </c>
      <c r="K22" s="110">
        <f>Pivots!L18/100</f>
        <v>2.4432727272727418E-2</v>
      </c>
      <c r="L22" s="90">
        <f t="shared" si="6"/>
        <v>-5.6727272727258304E-2</v>
      </c>
      <c r="M22" s="110">
        <f t="shared" si="7"/>
        <v>-0.69000996158146699</v>
      </c>
    </row>
    <row r="23" spans="2:13">
      <c r="B23" s="110">
        <f>Pivots!K19/100</f>
        <v>9.2499999999999999E-2</v>
      </c>
      <c r="C23" s="77">
        <f t="shared" si="0"/>
        <v>9.8650827467608657E-2</v>
      </c>
      <c r="D23" s="77">
        <f t="shared" si="1"/>
        <v>0.9394387560590286</v>
      </c>
      <c r="E23" s="77">
        <f t="shared" si="2"/>
        <v>0.51233561773126979</v>
      </c>
      <c r="F23" s="77">
        <f t="shared" si="3"/>
        <v>0.50033737902515718</v>
      </c>
      <c r="G23" s="77">
        <f t="shared" si="4"/>
        <v>1.2672996756426969E-2</v>
      </c>
      <c r="H23" s="77">
        <f t="shared" si="5"/>
        <v>-1.2672996756426969</v>
      </c>
      <c r="I23" s="110">
        <f t="shared" si="8"/>
        <v>5.0721358943079012E-2</v>
      </c>
      <c r="K23" s="110">
        <f>Pivots!L19/100</f>
        <v>3.0178571428571388E-2</v>
      </c>
      <c r="L23" s="90">
        <f t="shared" si="6"/>
        <v>0.51785714285713869</v>
      </c>
      <c r="M23" s="110">
        <f t="shared" si="7"/>
        <v>-0.74944253278555817</v>
      </c>
    </row>
    <row r="24" spans="2:13">
      <c r="B24" s="110">
        <f>Pivots!K20/100</f>
        <v>9.375E-2</v>
      </c>
      <c r="C24" s="77">
        <f t="shared" si="0"/>
        <v>9.9739843156706087E-2</v>
      </c>
      <c r="D24" s="77">
        <f t="shared" si="1"/>
        <v>0.94073726169135241</v>
      </c>
      <c r="E24" s="77">
        <f t="shared" si="2"/>
        <v>0.51799133841922829</v>
      </c>
      <c r="F24" s="77">
        <f t="shared" si="3"/>
        <v>0.50102895247849411</v>
      </c>
      <c r="G24" s="77">
        <f t="shared" si="4"/>
        <v>1.9020290897722392E-2</v>
      </c>
      <c r="H24" s="77">
        <f t="shared" si="5"/>
        <v>-1.9020290897722392</v>
      </c>
      <c r="I24" s="110">
        <f t="shared" si="8"/>
        <v>5.0778353130363336E-2</v>
      </c>
      <c r="K24" s="110">
        <f>Pivots!L20/100</f>
        <v>3.2249999999999945E-2</v>
      </c>
      <c r="L24" s="90">
        <f t="shared" si="6"/>
        <v>0.72499999999999443</v>
      </c>
      <c r="M24" s="110">
        <f t="shared" si="7"/>
        <v>-1.1770290897722449</v>
      </c>
    </row>
    <row r="25" spans="2:13">
      <c r="B25" s="110">
        <f>Pivots!K21/100</f>
        <v>9.5000000000000001E-2</v>
      </c>
      <c r="C25" s="77">
        <f t="shared" si="0"/>
        <v>0.10083259285579241</v>
      </c>
      <c r="D25" s="77">
        <f t="shared" si="1"/>
        <v>0.94201232981986494</v>
      </c>
      <c r="E25" s="77">
        <f t="shared" si="2"/>
        <v>0.52366645140589707</v>
      </c>
      <c r="F25" s="77">
        <f t="shared" si="3"/>
        <v>0.50170804330946506</v>
      </c>
      <c r="G25" s="77">
        <f t="shared" si="4"/>
        <v>2.5374494715362239E-2</v>
      </c>
      <c r="H25" s="77">
        <f t="shared" si="5"/>
        <v>-2.5374494715362239</v>
      </c>
      <c r="I25" s="110">
        <f t="shared" si="8"/>
        <v>5.0833630541118738E-2</v>
      </c>
      <c r="K25" s="110">
        <f>Pivots!L21/100</f>
        <v>3.4687500000000003E-2</v>
      </c>
      <c r="L25" s="90">
        <f t="shared" si="6"/>
        <v>0.96875000000000022</v>
      </c>
      <c r="M25" s="110">
        <f t="shared" si="7"/>
        <v>-1.5686994715362237</v>
      </c>
    </row>
    <row r="26" spans="2:13">
      <c r="B26" s="110">
        <f>Pivots!K22/100</f>
        <v>9.6250000000000002E-2</v>
      </c>
      <c r="C26" s="77">
        <f t="shared" si="0"/>
        <v>0.10192900800824416</v>
      </c>
      <c r="D26" s="77">
        <f t="shared" si="1"/>
        <v>0.94326423374296042</v>
      </c>
      <c r="E26" s="77">
        <f t="shared" si="2"/>
        <v>0.5293606006476328</v>
      </c>
      <c r="F26" s="77">
        <f t="shared" si="3"/>
        <v>0.50237479707455412</v>
      </c>
      <c r="G26" s="77">
        <f t="shared" si="4"/>
        <v>3.1735397722187031E-2</v>
      </c>
      <c r="H26" s="77">
        <f t="shared" si="5"/>
        <v>-3.1735397722187031</v>
      </c>
      <c r="I26" s="110">
        <f t="shared" si="8"/>
        <v>5.0887224054598293E-2</v>
      </c>
      <c r="K26" s="110">
        <f>Pivots!L22/100</f>
        <v>3.5833333333333287E-2</v>
      </c>
      <c r="L26" s="90">
        <f t="shared" si="6"/>
        <v>1.0833333333333286</v>
      </c>
      <c r="M26" s="110">
        <f t="shared" si="7"/>
        <v>-2.0902064388853745</v>
      </c>
    </row>
    <row r="27" spans="2:13">
      <c r="B27" s="110">
        <f>Pivots!K23/100</f>
        <v>9.7500000000000003E-2</v>
      </c>
      <c r="C27" s="77">
        <f t="shared" si="0"/>
        <v>0.10302902065132359</v>
      </c>
      <c r="D27" s="77">
        <f t="shared" si="1"/>
        <v>0.94449324867999729</v>
      </c>
      <c r="E27" s="77">
        <f t="shared" si="2"/>
        <v>0.53507343318509282</v>
      </c>
      <c r="F27" s="77">
        <f t="shared" si="3"/>
        <v>0.50302936035333501</v>
      </c>
      <c r="G27" s="77">
        <f t="shared" si="4"/>
        <v>3.8102793538427715E-2</v>
      </c>
      <c r="H27" s="77">
        <f t="shared" si="5"/>
        <v>-3.8102793538427715</v>
      </c>
      <c r="I27" s="110">
        <f t="shared" si="8"/>
        <v>5.0939166529925424E-2</v>
      </c>
      <c r="K27" s="110">
        <f>Pivots!L23/100</f>
        <v>3.7083333333333288E-2</v>
      </c>
      <c r="L27" s="90">
        <f t="shared" si="6"/>
        <v>1.2083333333333286</v>
      </c>
      <c r="M27" s="110">
        <f t="shared" si="7"/>
        <v>-2.6019460205094429</v>
      </c>
    </row>
    <row r="28" spans="2:13">
      <c r="B28" s="110">
        <f>Pivots!K24/100</f>
        <v>9.8750000000000004E-2</v>
      </c>
      <c r="C28" s="77">
        <f t="shared" si="0"/>
        <v>0.10413256343657548</v>
      </c>
      <c r="D28" s="77">
        <f t="shared" si="1"/>
        <v>0.94569965156122238</v>
      </c>
      <c r="E28" s="77">
        <f t="shared" si="2"/>
        <v>0.54080459924916413</v>
      </c>
      <c r="F28" s="77">
        <f t="shared" si="3"/>
        <v>0.50367188063658652</v>
      </c>
      <c r="G28" s="77">
        <f t="shared" si="4"/>
        <v>4.4476479885750653E-2</v>
      </c>
      <c r="H28" s="77">
        <f t="shared" si="5"/>
        <v>-4.4476479885750653</v>
      </c>
      <c r="I28" s="110">
        <f t="shared" si="8"/>
        <v>5.0989490778583453E-2</v>
      </c>
      <c r="K28" s="110">
        <f>Pivots!L24/100</f>
        <v>0.04</v>
      </c>
      <c r="L28" s="90">
        <f t="shared" si="6"/>
        <v>1.5</v>
      </c>
      <c r="M28" s="110">
        <f t="shared" si="7"/>
        <v>-2.9476479885750653</v>
      </c>
    </row>
    <row r="30" spans="2:13">
      <c r="B30" s="113" t="s">
        <v>235</v>
      </c>
      <c r="C30" s="113">
        <v>30</v>
      </c>
      <c r="D30" s="113" t="s">
        <v>234</v>
      </c>
      <c r="E30" s="113">
        <f>E5</f>
        <v>7</v>
      </c>
    </row>
    <row r="31" spans="2:13">
      <c r="B31" s="114" t="s">
        <v>233</v>
      </c>
      <c r="C31" s="113">
        <v>0.15</v>
      </c>
      <c r="D31" s="113"/>
      <c r="E31" s="113"/>
    </row>
    <row r="32" spans="2:13" ht="25.5">
      <c r="B32" s="112" t="s">
        <v>232</v>
      </c>
      <c r="C32" s="112" t="s">
        <v>231</v>
      </c>
      <c r="D32" s="112" t="s">
        <v>230</v>
      </c>
      <c r="E32" s="112" t="s">
        <v>229</v>
      </c>
      <c r="F32" s="112" t="s">
        <v>228</v>
      </c>
      <c r="G32" s="112" t="s">
        <v>227</v>
      </c>
      <c r="H32" s="112" t="s">
        <v>226</v>
      </c>
      <c r="I32" s="112"/>
      <c r="J32" s="112"/>
      <c r="K32" s="112"/>
      <c r="L32" s="112"/>
      <c r="M32" s="112" t="s">
        <v>225</v>
      </c>
    </row>
    <row r="33" spans="2:13">
      <c r="B33" s="97" t="s">
        <v>224</v>
      </c>
      <c r="C33" s="97" t="s">
        <v>223</v>
      </c>
      <c r="D33" s="97" t="s">
        <v>222</v>
      </c>
      <c r="E33" s="97" t="s">
        <v>221</v>
      </c>
      <c r="F33" s="97" t="s">
        <v>220</v>
      </c>
      <c r="G33" s="98" t="s">
        <v>219</v>
      </c>
      <c r="H33" s="98"/>
      <c r="I33" s="97" t="s">
        <v>218</v>
      </c>
      <c r="K33" s="111" t="s">
        <v>217</v>
      </c>
    </row>
    <row r="34" spans="2:13">
      <c r="B34" s="110">
        <f t="shared" ref="B34:B53" si="9">B9</f>
        <v>7.4999999999999997E-2</v>
      </c>
      <c r="C34" s="77">
        <f t="shared" ref="C34:C53" si="10">B34/(1-EXP(-B34*$C$30))</f>
        <v>8.3836278772806042E-2</v>
      </c>
      <c r="D34" s="77">
        <f t="shared" ref="D34:D53" si="11">C34*(1-EXP(-B34*($C$30-$E$30)))/B34</f>
        <v>0.91865217512762298</v>
      </c>
      <c r="E34" s="77">
        <f t="shared" ref="E34:E53" si="12">C34*(1-EXP(-$C$31*$E$30))/$C$31</f>
        <v>0.36332533390129979</v>
      </c>
      <c r="F34" s="77">
        <f t="shared" ref="F34:F53" si="13">EXP(-$C$31*$E$30)*D34</f>
        <v>0.32147107438022726</v>
      </c>
      <c r="G34" s="77">
        <f t="shared" ref="G34:G53" si="14">E34+F34-1</f>
        <v>-0.31520359171847301</v>
      </c>
      <c r="H34" s="77">
        <f t="shared" ref="H34:H53" si="15">-100*G34</f>
        <v>31.5203591718473</v>
      </c>
      <c r="K34" s="110">
        <f t="shared" ref="K34:K53" si="16">K9</f>
        <v>-3.875E-2</v>
      </c>
      <c r="L34" s="90">
        <f t="shared" ref="L34:L53" si="17">100*(K34-$G$5)</f>
        <v>-6.375</v>
      </c>
      <c r="M34" s="110">
        <f t="shared" ref="M34:M53" si="18">H34+100*(K34-$G$5)</f>
        <v>25.1453591718473</v>
      </c>
    </row>
    <row r="35" spans="2:13">
      <c r="B35" s="110">
        <f t="shared" si="9"/>
        <v>7.6249999999999998E-2</v>
      </c>
      <c r="C35" s="77">
        <f t="shared" si="10"/>
        <v>8.4865545487366467E-2</v>
      </c>
      <c r="D35" s="77">
        <f t="shared" si="11"/>
        <v>0.92030589178402478</v>
      </c>
      <c r="E35" s="77">
        <f t="shared" si="12"/>
        <v>0.36778591681618061</v>
      </c>
      <c r="F35" s="77">
        <f t="shared" si="13"/>
        <v>0.3220497722646361</v>
      </c>
      <c r="G35" s="77">
        <f t="shared" si="14"/>
        <v>-0.31016431091918328</v>
      </c>
      <c r="H35" s="77">
        <f t="shared" si="15"/>
        <v>31.016431091918328</v>
      </c>
      <c r="I35" s="110">
        <f t="shared" ref="I35:I53" si="19">0.01*(G35-G34)/(B35-B34)</f>
        <v>4.0314246394317764E-2</v>
      </c>
      <c r="K35" s="110">
        <f t="shared" si="16"/>
        <v>-3.125E-2</v>
      </c>
      <c r="L35" s="90">
        <f t="shared" si="17"/>
        <v>-5.625</v>
      </c>
      <c r="M35" s="110">
        <f t="shared" si="18"/>
        <v>25.391431091918328</v>
      </c>
    </row>
    <row r="36" spans="2:13">
      <c r="B36" s="110">
        <f t="shared" si="9"/>
        <v>7.7499999999999999E-2</v>
      </c>
      <c r="C36" s="77">
        <f t="shared" si="10"/>
        <v>8.5899554257803878E-2</v>
      </c>
      <c r="D36" s="77">
        <f t="shared" si="11"/>
        <v>0.92193267354716402</v>
      </c>
      <c r="E36" s="77">
        <f t="shared" si="12"/>
        <v>0.37226705060784288</v>
      </c>
      <c r="F36" s="77">
        <f t="shared" si="13"/>
        <v>0.32261904461312413</v>
      </c>
      <c r="G36" s="77">
        <f t="shared" si="14"/>
        <v>-0.305113904779033</v>
      </c>
      <c r="H36" s="77">
        <f t="shared" si="15"/>
        <v>30.511390477903298</v>
      </c>
      <c r="I36" s="110">
        <f t="shared" si="19"/>
        <v>4.0403249121202266E-2</v>
      </c>
      <c r="K36" s="110">
        <f t="shared" si="16"/>
        <v>-2.6249999999999999E-2</v>
      </c>
      <c r="L36" s="90">
        <f t="shared" si="17"/>
        <v>-5.125</v>
      </c>
      <c r="M36" s="110">
        <f t="shared" si="18"/>
        <v>25.386390477903298</v>
      </c>
    </row>
    <row r="37" spans="2:13">
      <c r="B37" s="110">
        <f t="shared" si="9"/>
        <v>7.8750000000000001E-2</v>
      </c>
      <c r="C37" s="77">
        <f t="shared" si="10"/>
        <v>8.6938230987063922E-2</v>
      </c>
      <c r="D37" s="77">
        <f t="shared" si="11"/>
        <v>0.92353274260719243</v>
      </c>
      <c r="E37" s="77">
        <f t="shared" si="12"/>
        <v>0.37676841415830054</v>
      </c>
      <c r="F37" s="77">
        <f t="shared" si="13"/>
        <v>0.32317896917841288</v>
      </c>
      <c r="G37" s="77">
        <f t="shared" si="14"/>
        <v>-0.30005261666328664</v>
      </c>
      <c r="H37" s="77">
        <f t="shared" si="15"/>
        <v>30.005261666328664</v>
      </c>
      <c r="I37" s="110">
        <f t="shared" si="19"/>
        <v>4.0490304925970798E-2</v>
      </c>
      <c r="K37" s="110">
        <f t="shared" si="16"/>
        <v>-2.296999999999997E-2</v>
      </c>
      <c r="L37" s="90">
        <f t="shared" si="17"/>
        <v>-4.796999999999997</v>
      </c>
      <c r="M37" s="110">
        <f t="shared" si="18"/>
        <v>25.208261666328667</v>
      </c>
    </row>
    <row r="38" spans="2:13">
      <c r="B38" s="110">
        <f t="shared" si="9"/>
        <v>0.08</v>
      </c>
      <c r="C38" s="77">
        <f t="shared" si="10"/>
        <v>8.7981501767694023E-2</v>
      </c>
      <c r="D38" s="77">
        <f t="shared" si="11"/>
        <v>0.92510632639909218</v>
      </c>
      <c r="E38" s="77">
        <f t="shared" si="12"/>
        <v>0.38128968717125367</v>
      </c>
      <c r="F38" s="77">
        <f t="shared" si="13"/>
        <v>0.32372962554858808</v>
      </c>
      <c r="G38" s="77">
        <f t="shared" si="14"/>
        <v>-0.29498068728015825</v>
      </c>
      <c r="H38" s="77">
        <f t="shared" si="15"/>
        <v>29.498068728015824</v>
      </c>
      <c r="I38" s="110">
        <f t="shared" si="19"/>
        <v>4.0575435065027109E-2</v>
      </c>
      <c r="K38" s="110">
        <f t="shared" si="16"/>
        <v>-1.6146666666666646E-2</v>
      </c>
      <c r="L38" s="90">
        <f t="shared" si="17"/>
        <v>-4.1146666666666647</v>
      </c>
      <c r="M38" s="110">
        <f t="shared" si="18"/>
        <v>25.383402061349159</v>
      </c>
    </row>
    <row r="39" spans="2:13">
      <c r="B39" s="110">
        <f t="shared" si="9"/>
        <v>8.1250000000000003E-2</v>
      </c>
      <c r="C39" s="77">
        <f t="shared" si="10"/>
        <v>8.9029292918045663E-2</v>
      </c>
      <c r="D39" s="77">
        <f t="shared" si="11"/>
        <v>0.92665365734777605</v>
      </c>
      <c r="E39" s="77">
        <f t="shared" si="12"/>
        <v>0.38583055032898034</v>
      </c>
      <c r="F39" s="77">
        <f t="shared" si="13"/>
        <v>0.32427109505790053</v>
      </c>
      <c r="G39" s="77">
        <f t="shared" si="14"/>
        <v>-0.28989835461311908</v>
      </c>
      <c r="H39" s="77">
        <f t="shared" si="15"/>
        <v>28.989835461311909</v>
      </c>
      <c r="I39" s="110">
        <f t="shared" si="19"/>
        <v>4.0658661336313316E-2</v>
      </c>
      <c r="K39" s="110">
        <f t="shared" si="16"/>
        <v>-1.03125E-2</v>
      </c>
      <c r="L39" s="90">
        <f t="shared" si="17"/>
        <v>-3.5312500000000004</v>
      </c>
      <c r="M39" s="110">
        <f t="shared" si="18"/>
        <v>25.458585461311909</v>
      </c>
    </row>
    <row r="40" spans="2:13">
      <c r="B40" s="110">
        <f t="shared" si="9"/>
        <v>8.2500000000000004E-2</v>
      </c>
      <c r="C40" s="77">
        <f t="shared" si="10"/>
        <v>9.0081531017379299E-2</v>
      </c>
      <c r="D40" s="77">
        <f t="shared" si="11"/>
        <v>0.92817497261489479</v>
      </c>
      <c r="E40" s="77">
        <f t="shared" si="12"/>
        <v>0.39039068544447247</v>
      </c>
      <c r="F40" s="77">
        <f t="shared" si="13"/>
        <v>0.32480346069816451</v>
      </c>
      <c r="G40" s="77">
        <f t="shared" si="14"/>
        <v>-0.28480585385736301</v>
      </c>
      <c r="H40" s="77">
        <f t="shared" si="15"/>
        <v>28.480585385736301</v>
      </c>
      <c r="I40" s="110">
        <f t="shared" si="19"/>
        <v>4.0740006046048514E-2</v>
      </c>
      <c r="K40" s="110">
        <f t="shared" si="16"/>
        <v>-5.18800000000013E-3</v>
      </c>
      <c r="L40" s="90">
        <f t="shared" si="17"/>
        <v>-3.018800000000013</v>
      </c>
      <c r="M40" s="110">
        <f t="shared" si="18"/>
        <v>25.461785385736288</v>
      </c>
    </row>
    <row r="41" spans="2:13">
      <c r="B41" s="110">
        <f t="shared" si="9"/>
        <v>8.3750000000000005E-2</v>
      </c>
      <c r="C41" s="77">
        <f t="shared" si="10"/>
        <v>9.113814293985871E-2</v>
      </c>
      <c r="D41" s="77">
        <f t="shared" si="11"/>
        <v>0.92967051384762811</v>
      </c>
      <c r="E41" s="77">
        <f t="shared" si="12"/>
        <v>0.39496977560875884</v>
      </c>
      <c r="F41" s="77">
        <f t="shared" si="13"/>
        <v>0.32532680703085015</v>
      </c>
      <c r="G41" s="77">
        <f t="shared" si="14"/>
        <v>-0.27970341736039095</v>
      </c>
      <c r="H41" s="77">
        <f t="shared" si="15"/>
        <v>27.970341736039096</v>
      </c>
      <c r="I41" s="110">
        <f t="shared" si="19"/>
        <v>4.0819491975776466E-2</v>
      </c>
      <c r="K41" s="110">
        <f t="shared" si="16"/>
        <v>-1.1454545454540721E-4</v>
      </c>
      <c r="L41" s="90">
        <f t="shared" si="17"/>
        <v>-2.5114545454545412</v>
      </c>
      <c r="M41" s="110">
        <f t="shared" si="18"/>
        <v>25.458887190584555</v>
      </c>
    </row>
    <row r="42" spans="2:13">
      <c r="B42" s="110">
        <f t="shared" si="9"/>
        <v>8.5000000000000006E-2</v>
      </c>
      <c r="C42" s="77">
        <f t="shared" si="10"/>
        <v>9.2199055887423456E-2</v>
      </c>
      <c r="D42" s="77">
        <f t="shared" si="11"/>
        <v>0.93114052692973104</v>
      </c>
      <c r="E42" s="77">
        <f t="shared" si="12"/>
        <v>0.39956750533336588</v>
      </c>
      <c r="F42" s="77">
        <f t="shared" si="13"/>
        <v>0.32584122009996519</v>
      </c>
      <c r="G42" s="77">
        <f t="shared" si="14"/>
        <v>-0.27459127456666899</v>
      </c>
      <c r="H42" s="77">
        <f t="shared" si="15"/>
        <v>27.459127456666899</v>
      </c>
      <c r="I42" s="110">
        <f t="shared" si="19"/>
        <v>4.0897142349775671E-2</v>
      </c>
      <c r="K42" s="110">
        <f t="shared" si="16"/>
        <v>4.1666666666667143E-3</v>
      </c>
      <c r="L42" s="90">
        <f t="shared" si="17"/>
        <v>-2.0833333333333286</v>
      </c>
      <c r="M42" s="110">
        <f t="shared" si="18"/>
        <v>25.37579412333357</v>
      </c>
    </row>
    <row r="43" spans="2:13">
      <c r="B43" s="110">
        <f t="shared" si="9"/>
        <v>8.6249999999999993E-2</v>
      </c>
      <c r="C43" s="77">
        <f t="shared" si="10"/>
        <v>9.3264197421530692E-2</v>
      </c>
      <c r="D43" s="77">
        <f t="shared" si="11"/>
        <v>0.93258526173509027</v>
      </c>
      <c r="E43" s="77">
        <f t="shared" si="12"/>
        <v>0.40418356068787886</v>
      </c>
      <c r="F43" s="77">
        <f t="shared" si="13"/>
        <v>0.32634678734581513</v>
      </c>
      <c r="G43" s="77">
        <f t="shared" si="14"/>
        <v>-0.26946965196630601</v>
      </c>
      <c r="H43" s="77">
        <f t="shared" si="15"/>
        <v>26.9469651966306</v>
      </c>
      <c r="I43" s="110">
        <f t="shared" si="19"/>
        <v>4.0972980802904214E-2</v>
      </c>
      <c r="K43" s="110">
        <f t="shared" si="16"/>
        <v>9.7400000000000368E-3</v>
      </c>
      <c r="L43" s="90">
        <f t="shared" si="17"/>
        <v>-1.5259999999999965</v>
      </c>
      <c r="M43" s="110">
        <f t="shared" si="18"/>
        <v>25.420965196630604</v>
      </c>
    </row>
    <row r="44" spans="2:13">
      <c r="B44" s="110">
        <f t="shared" si="9"/>
        <v>8.7499999999999994E-2</v>
      </c>
      <c r="C44" s="77">
        <f t="shared" si="10"/>
        <v>9.4333495493759592E-2</v>
      </c>
      <c r="D44" s="77">
        <f t="shared" si="11"/>
        <v>0.93400497188403164</v>
      </c>
      <c r="E44" s="77">
        <f t="shared" si="12"/>
        <v>0.40881762943257371</v>
      </c>
      <c r="F44" s="77">
        <f t="shared" si="13"/>
        <v>0.32684359751972597</v>
      </c>
      <c r="G44" s="77">
        <f t="shared" si="14"/>
        <v>-0.26433877304770026</v>
      </c>
      <c r="H44" s="77">
        <f t="shared" si="15"/>
        <v>26.433877304770025</v>
      </c>
      <c r="I44" s="110">
        <f t="shared" si="19"/>
        <v>4.1047031348845985E-2</v>
      </c>
      <c r="K44" s="110">
        <f t="shared" si="16"/>
        <v>1.3593333333333249E-2</v>
      </c>
      <c r="L44" s="90">
        <f t="shared" si="17"/>
        <v>-1.1406666666666752</v>
      </c>
      <c r="M44" s="110">
        <f t="shared" si="18"/>
        <v>25.29321063810335</v>
      </c>
    </row>
    <row r="45" spans="2:13">
      <c r="B45" s="110">
        <f t="shared" si="9"/>
        <v>8.8749999999999996E-2</v>
      </c>
      <c r="C45" s="77">
        <f t="shared" si="10"/>
        <v>9.540687847527396E-2</v>
      </c>
      <c r="D45" s="77">
        <f t="shared" si="11"/>
        <v>0.93539991450261095</v>
      </c>
      <c r="E45" s="77">
        <f t="shared" si="12"/>
        <v>0.41346940114610042</v>
      </c>
      <c r="F45" s="77">
        <f t="shared" si="13"/>
        <v>0.32733174059981079</v>
      </c>
      <c r="G45" s="77">
        <f t="shared" si="14"/>
        <v>-0.25919885825408873</v>
      </c>
      <c r="H45" s="77">
        <f t="shared" si="15"/>
        <v>25.919885825408873</v>
      </c>
      <c r="I45" s="110">
        <f t="shared" si="19"/>
        <v>4.111931834889223E-2</v>
      </c>
      <c r="K45" s="110">
        <f t="shared" si="16"/>
        <v>1.8384999999999964E-2</v>
      </c>
      <c r="L45" s="90">
        <f t="shared" si="17"/>
        <v>-0.66150000000000375</v>
      </c>
      <c r="M45" s="110">
        <f t="shared" si="18"/>
        <v>25.258385825408869</v>
      </c>
    </row>
    <row r="46" spans="2:13">
      <c r="B46" s="110">
        <f t="shared" si="9"/>
        <v>0.09</v>
      </c>
      <c r="C46" s="77">
        <f t="shared" si="10"/>
        <v>9.6484275185140467E-2</v>
      </c>
      <c r="D46" s="77">
        <f t="shared" si="11"/>
        <v>0.93677034998510489</v>
      </c>
      <c r="E46" s="77">
        <f t="shared" si="12"/>
        <v>0.41813856734820742</v>
      </c>
      <c r="F46" s="77">
        <f t="shared" si="13"/>
        <v>0.32781130770785682</v>
      </c>
      <c r="G46" s="77">
        <f t="shared" si="14"/>
        <v>-0.25405012494393575</v>
      </c>
      <c r="H46" s="77">
        <f t="shared" si="15"/>
        <v>25.405012494393574</v>
      </c>
      <c r="I46" s="110">
        <f t="shared" si="19"/>
        <v>4.1189866481223768E-2</v>
      </c>
      <c r="K46" s="110">
        <f t="shared" si="16"/>
        <v>2.108000000000004E-2</v>
      </c>
      <c r="L46" s="90">
        <f t="shared" si="17"/>
        <v>-0.39199999999999618</v>
      </c>
      <c r="M46" s="110">
        <f t="shared" si="18"/>
        <v>25.013012494393578</v>
      </c>
    </row>
    <row r="47" spans="2:13">
      <c r="B47" s="110">
        <f t="shared" si="9"/>
        <v>9.1249999999999998E-2</v>
      </c>
      <c r="C47" s="77">
        <f t="shared" si="10"/>
        <v>9.7565614917502194E-2</v>
      </c>
      <c r="D47" s="77">
        <f t="shared" si="11"/>
        <v>0.93811654175990911</v>
      </c>
      <c r="E47" s="77">
        <f t="shared" si="12"/>
        <v>0.42282482161750484</v>
      </c>
      <c r="F47" s="77">
        <f t="shared" si="13"/>
        <v>0.32828239102740375</v>
      </c>
      <c r="G47" s="77">
        <f t="shared" si="14"/>
        <v>-0.24889278735509146</v>
      </c>
      <c r="H47" s="77">
        <f t="shared" si="15"/>
        <v>24.889278735509144</v>
      </c>
      <c r="I47" s="110">
        <f t="shared" si="19"/>
        <v>4.1258700710754291E-2</v>
      </c>
      <c r="K47" s="110">
        <f t="shared" si="16"/>
        <v>2.4432727272727418E-2</v>
      </c>
      <c r="L47" s="90">
        <f t="shared" si="17"/>
        <v>-5.6727272727258304E-2</v>
      </c>
      <c r="M47" s="110">
        <f t="shared" si="18"/>
        <v>24.832551462781886</v>
      </c>
    </row>
    <row r="48" spans="2:13">
      <c r="B48" s="110">
        <f t="shared" si="9"/>
        <v>9.2499999999999999E-2</v>
      </c>
      <c r="C48" s="77">
        <f t="shared" si="10"/>
        <v>9.8650827467608657E-2</v>
      </c>
      <c r="D48" s="77">
        <f t="shared" si="11"/>
        <v>0.9394387560590286</v>
      </c>
      <c r="E48" s="77">
        <f t="shared" si="12"/>
        <v>0.42752785970427171</v>
      </c>
      <c r="F48" s="77">
        <f t="shared" si="13"/>
        <v>0.3287450837230802</v>
      </c>
      <c r="G48" s="77">
        <f t="shared" si="14"/>
        <v>-0.24372705657264815</v>
      </c>
      <c r="H48" s="77">
        <f t="shared" si="15"/>
        <v>24.372705657264817</v>
      </c>
      <c r="I48" s="110">
        <f t="shared" si="19"/>
        <v>4.132584625954646E-2</v>
      </c>
      <c r="K48" s="110">
        <f t="shared" si="16"/>
        <v>3.0178571428571388E-2</v>
      </c>
      <c r="L48" s="90">
        <f t="shared" si="17"/>
        <v>0.51785714285713869</v>
      </c>
      <c r="M48" s="110">
        <f t="shared" si="18"/>
        <v>24.890562800121955</v>
      </c>
    </row>
    <row r="49" spans="2:13">
      <c r="B49" s="110">
        <f t="shared" si="9"/>
        <v>9.375E-2</v>
      </c>
      <c r="C49" s="77">
        <f t="shared" si="10"/>
        <v>9.9739843156706087E-2</v>
      </c>
      <c r="D49" s="77">
        <f t="shared" si="11"/>
        <v>0.94073726169135241</v>
      </c>
      <c r="E49" s="77">
        <f t="shared" si="12"/>
        <v>0.43224737963832466</v>
      </c>
      <c r="F49" s="77">
        <f t="shared" si="13"/>
        <v>0.32919947986126374</v>
      </c>
      <c r="G49" s="77">
        <f t="shared" si="14"/>
        <v>-0.23855314050041154</v>
      </c>
      <c r="H49" s="77">
        <f t="shared" si="15"/>
        <v>23.855314050041155</v>
      </c>
      <c r="I49" s="110">
        <f t="shared" si="19"/>
        <v>4.1391328577892808E-2</v>
      </c>
      <c r="K49" s="110">
        <f t="shared" si="16"/>
        <v>3.2249999999999945E-2</v>
      </c>
      <c r="L49" s="90">
        <f t="shared" si="17"/>
        <v>0.72499999999999443</v>
      </c>
      <c r="M49" s="110">
        <f t="shared" si="18"/>
        <v>24.580314050041149</v>
      </c>
    </row>
    <row r="50" spans="2:13">
      <c r="B50" s="110">
        <f t="shared" si="9"/>
        <v>9.5000000000000001E-2</v>
      </c>
      <c r="C50" s="77">
        <f t="shared" si="10"/>
        <v>0.10083259285579241</v>
      </c>
      <c r="D50" s="77">
        <f t="shared" si="11"/>
        <v>0.94201232981986494</v>
      </c>
      <c r="E50" s="77">
        <f t="shared" si="12"/>
        <v>0.43698308183196571</v>
      </c>
      <c r="F50" s="77">
        <f t="shared" si="13"/>
        <v>0.32964567433211878</v>
      </c>
      <c r="G50" s="77">
        <f t="shared" si="14"/>
        <v>-0.23337124383591545</v>
      </c>
      <c r="H50" s="77">
        <f t="shared" si="15"/>
        <v>23.337124383591544</v>
      </c>
      <c r="I50" s="110">
        <f t="shared" si="19"/>
        <v>4.1455173315968673E-2</v>
      </c>
      <c r="K50" s="110">
        <f t="shared" si="16"/>
        <v>3.4687500000000003E-2</v>
      </c>
      <c r="L50" s="90">
        <f t="shared" si="17"/>
        <v>0.96875000000000022</v>
      </c>
      <c r="M50" s="110">
        <f t="shared" si="18"/>
        <v>24.305874383591544</v>
      </c>
    </row>
    <row r="51" spans="2:13">
      <c r="B51" s="110">
        <f t="shared" si="9"/>
        <v>9.6250000000000002E-2</v>
      </c>
      <c r="C51" s="77">
        <f t="shared" si="10"/>
        <v>0.10192900800824416</v>
      </c>
      <c r="D51" s="77">
        <f t="shared" si="11"/>
        <v>0.94326423374296042</v>
      </c>
      <c r="E51" s="77">
        <f t="shared" si="12"/>
        <v>0.44173466917804188</v>
      </c>
      <c r="F51" s="77">
        <f t="shared" si="13"/>
        <v>0.33008376277307028</v>
      </c>
      <c r="G51" s="77">
        <f t="shared" si="14"/>
        <v>-0.2281815680488879</v>
      </c>
      <c r="H51" s="77">
        <f t="shared" si="15"/>
        <v>22.81815680488879</v>
      </c>
      <c r="I51" s="110">
        <f t="shared" si="19"/>
        <v>4.1517406296220437E-2</v>
      </c>
      <c r="K51" s="110">
        <f t="shared" si="16"/>
        <v>3.5833333333333287E-2</v>
      </c>
      <c r="L51" s="90">
        <f t="shared" si="17"/>
        <v>1.0833333333333286</v>
      </c>
      <c r="M51" s="110">
        <f t="shared" si="18"/>
        <v>23.901490138222119</v>
      </c>
    </row>
    <row r="52" spans="2:13">
      <c r="B52" s="110">
        <f t="shared" si="9"/>
        <v>9.7500000000000003E-2</v>
      </c>
      <c r="C52" s="77">
        <f t="shared" si="10"/>
        <v>0.10302902065132359</v>
      </c>
      <c r="D52" s="77">
        <f t="shared" si="11"/>
        <v>0.94449324867999729</v>
      </c>
      <c r="E52" s="77">
        <f t="shared" si="12"/>
        <v>0.44650184714315116</v>
      </c>
      <c r="F52" s="77">
        <f t="shared" si="13"/>
        <v>0.33051384149376095</v>
      </c>
      <c r="G52" s="77">
        <f t="shared" si="14"/>
        <v>-0.22298431136308783</v>
      </c>
      <c r="H52" s="77">
        <f t="shared" si="15"/>
        <v>22.298431136308782</v>
      </c>
      <c r="I52" s="110">
        <f t="shared" si="19"/>
        <v>4.1578053486400493E-2</v>
      </c>
      <c r="K52" s="110">
        <f t="shared" si="16"/>
        <v>3.7083333333333288E-2</v>
      </c>
      <c r="L52" s="90">
        <f t="shared" si="17"/>
        <v>1.2083333333333286</v>
      </c>
      <c r="M52" s="110">
        <f t="shared" si="18"/>
        <v>23.506764469642111</v>
      </c>
    </row>
    <row r="53" spans="2:13">
      <c r="B53" s="110">
        <f t="shared" si="9"/>
        <v>9.8750000000000004E-2</v>
      </c>
      <c r="C53" s="77">
        <f t="shared" si="10"/>
        <v>0.10413256343657548</v>
      </c>
      <c r="D53" s="77">
        <f t="shared" si="11"/>
        <v>0.94569965156122238</v>
      </c>
      <c r="E53" s="77">
        <f t="shared" si="12"/>
        <v>0.45128432385603778</v>
      </c>
      <c r="F53" s="77">
        <f t="shared" si="13"/>
        <v>0.33093600740253803</v>
      </c>
      <c r="G53" s="77">
        <f t="shared" si="14"/>
        <v>-0.21777966874142418</v>
      </c>
      <c r="H53" s="77">
        <f t="shared" si="15"/>
        <v>21.777966874142418</v>
      </c>
      <c r="I53" s="110">
        <f t="shared" si="19"/>
        <v>4.1637140973309131E-2</v>
      </c>
      <c r="K53" s="110">
        <f t="shared" si="16"/>
        <v>0.04</v>
      </c>
      <c r="L53" s="90">
        <f t="shared" si="17"/>
        <v>1.5</v>
      </c>
      <c r="M53" s="110">
        <f t="shared" si="18"/>
        <v>23.277966874142418</v>
      </c>
    </row>
    <row r="55" spans="2:13">
      <c r="B55" s="113" t="s">
        <v>235</v>
      </c>
      <c r="C55" s="113">
        <v>30</v>
      </c>
      <c r="D55" s="113" t="s">
        <v>234</v>
      </c>
      <c r="E55" s="113">
        <f>E30</f>
        <v>7</v>
      </c>
    </row>
    <row r="56" spans="2:13">
      <c r="B56" s="114" t="s">
        <v>233</v>
      </c>
      <c r="C56" s="113">
        <v>0.2</v>
      </c>
      <c r="D56" s="113"/>
      <c r="E56" s="113"/>
    </row>
    <row r="57" spans="2:13" ht="25.5">
      <c r="B57" s="112" t="s">
        <v>232</v>
      </c>
      <c r="C57" s="112" t="s">
        <v>231</v>
      </c>
      <c r="D57" s="112" t="s">
        <v>230</v>
      </c>
      <c r="E57" s="112" t="s">
        <v>229</v>
      </c>
      <c r="F57" s="112" t="s">
        <v>228</v>
      </c>
      <c r="G57" s="112" t="s">
        <v>227</v>
      </c>
      <c r="H57" s="112" t="s">
        <v>226</v>
      </c>
      <c r="I57" s="112"/>
      <c r="J57" s="112"/>
      <c r="K57" s="112"/>
      <c r="L57" s="112"/>
      <c r="M57" s="112" t="s">
        <v>225</v>
      </c>
    </row>
    <row r="58" spans="2:13">
      <c r="B58" s="97" t="s">
        <v>224</v>
      </c>
      <c r="C58" s="97" t="s">
        <v>223</v>
      </c>
      <c r="D58" s="97" t="s">
        <v>222</v>
      </c>
      <c r="E58" s="97" t="s">
        <v>221</v>
      </c>
      <c r="F58" s="97" t="s">
        <v>220</v>
      </c>
      <c r="G58" s="98" t="s">
        <v>219</v>
      </c>
      <c r="H58" s="98"/>
      <c r="I58" s="97" t="s">
        <v>218</v>
      </c>
      <c r="K58" s="111" t="s">
        <v>217</v>
      </c>
    </row>
    <row r="59" spans="2:13">
      <c r="B59" s="110">
        <f t="shared" ref="B59:B78" si="20">B34</f>
        <v>7.4999999999999997E-2</v>
      </c>
      <c r="C59" s="77">
        <f t="shared" ref="C59:C78" si="21">B59/(1-EXP(-B59*$C$55))</f>
        <v>8.3836278772806042E-2</v>
      </c>
      <c r="D59" s="77">
        <f t="shared" ref="D59:D78" si="22">C59*(1-EXP(-B59*($C$55-$E$55)))/B59</f>
        <v>0.91865217512762298</v>
      </c>
      <c r="E59" s="77">
        <f t="shared" ref="E59:E78" si="23">C59*(1-EXP(-$C$56*$E$55))/$C$56</f>
        <v>0.31581253479634958</v>
      </c>
      <c r="F59" s="77">
        <f t="shared" ref="F59:F78" si="24">EXP(-$C$56*$E$55)*D59</f>
        <v>0.22653683730482477</v>
      </c>
      <c r="G59" s="77">
        <f t="shared" ref="G59:G78" si="25">E59+F59-1</f>
        <v>-0.45765062789882571</v>
      </c>
      <c r="H59" s="77">
        <f t="shared" ref="H59:H78" si="26">-100*G59</f>
        <v>45.76506278988257</v>
      </c>
      <c r="K59" s="110">
        <f t="shared" ref="K59:K78" si="27">K34</f>
        <v>-3.875E-2</v>
      </c>
      <c r="L59" s="90">
        <f t="shared" ref="L59:L78" si="28">100*(K59-$G$5)</f>
        <v>-6.375</v>
      </c>
      <c r="M59" s="110">
        <f t="shared" ref="M59:M78" si="29">H59+100*(K59-$G$5)</f>
        <v>39.39006278988257</v>
      </c>
    </row>
    <row r="60" spans="2:13">
      <c r="B60" s="110">
        <f t="shared" si="20"/>
        <v>7.6249999999999998E-2</v>
      </c>
      <c r="C60" s="77">
        <f t="shared" si="21"/>
        <v>8.4865545487366467E-2</v>
      </c>
      <c r="D60" s="77">
        <f t="shared" si="22"/>
        <v>0.92030589178402478</v>
      </c>
      <c r="E60" s="77">
        <f t="shared" si="23"/>
        <v>0.31968979813466791</v>
      </c>
      <c r="F60" s="77">
        <f t="shared" si="24"/>
        <v>0.22694463881151311</v>
      </c>
      <c r="G60" s="77">
        <f t="shared" si="25"/>
        <v>-0.45336556305381892</v>
      </c>
      <c r="H60" s="77">
        <f t="shared" si="26"/>
        <v>45.33655630538189</v>
      </c>
      <c r="I60" s="110">
        <f t="shared" ref="I60:I78" si="30">0.01*(G60-G59)/(B60-B59)</f>
        <v>3.4280518760054307E-2</v>
      </c>
      <c r="K60" s="110">
        <f t="shared" si="27"/>
        <v>-3.125E-2</v>
      </c>
      <c r="L60" s="90">
        <f t="shared" si="28"/>
        <v>-5.625</v>
      </c>
      <c r="M60" s="110">
        <f t="shared" si="29"/>
        <v>39.71155630538189</v>
      </c>
    </row>
    <row r="61" spans="2:13">
      <c r="B61" s="110">
        <f t="shared" si="20"/>
        <v>7.7499999999999999E-2</v>
      </c>
      <c r="C61" s="77">
        <f t="shared" si="21"/>
        <v>8.5899554257803878E-2</v>
      </c>
      <c r="D61" s="77">
        <f t="shared" si="22"/>
        <v>0.92193267354716402</v>
      </c>
      <c r="E61" s="77">
        <f t="shared" si="23"/>
        <v>0.32358492486946072</v>
      </c>
      <c r="F61" s="77">
        <f t="shared" si="24"/>
        <v>0.22734579825529883</v>
      </c>
      <c r="G61" s="77">
        <f t="shared" si="25"/>
        <v>-0.44906927687524045</v>
      </c>
      <c r="H61" s="77">
        <f t="shared" si="26"/>
        <v>44.906927687524046</v>
      </c>
      <c r="I61" s="110">
        <f t="shared" si="30"/>
        <v>3.4370289428627715E-2</v>
      </c>
      <c r="K61" s="110">
        <f t="shared" si="27"/>
        <v>-2.6249999999999999E-2</v>
      </c>
      <c r="L61" s="90">
        <f t="shared" si="28"/>
        <v>-5.125</v>
      </c>
      <c r="M61" s="110">
        <f t="shared" si="29"/>
        <v>39.781927687524046</v>
      </c>
    </row>
    <row r="62" spans="2:13">
      <c r="B62" s="110">
        <f t="shared" si="20"/>
        <v>7.8750000000000001E-2</v>
      </c>
      <c r="C62" s="77">
        <f t="shared" si="21"/>
        <v>8.6938230987063922E-2</v>
      </c>
      <c r="D62" s="77">
        <f t="shared" si="22"/>
        <v>0.92353274260719243</v>
      </c>
      <c r="E62" s="77">
        <f t="shared" si="23"/>
        <v>0.32749763587599934</v>
      </c>
      <c r="F62" s="77">
        <f t="shared" si="24"/>
        <v>0.22774037042759873</v>
      </c>
      <c r="G62" s="77">
        <f t="shared" si="25"/>
        <v>-0.4447619936964019</v>
      </c>
      <c r="H62" s="77">
        <f t="shared" si="26"/>
        <v>44.476199369640192</v>
      </c>
      <c r="I62" s="110">
        <f t="shared" si="30"/>
        <v>3.4458265430708367E-2</v>
      </c>
      <c r="K62" s="110">
        <f t="shared" si="27"/>
        <v>-2.296999999999997E-2</v>
      </c>
      <c r="L62" s="90">
        <f t="shared" si="28"/>
        <v>-4.796999999999997</v>
      </c>
      <c r="M62" s="110">
        <f t="shared" si="29"/>
        <v>39.679199369640195</v>
      </c>
    </row>
    <row r="63" spans="2:13">
      <c r="B63" s="110">
        <f t="shared" si="20"/>
        <v>0.08</v>
      </c>
      <c r="C63" s="77">
        <f t="shared" si="21"/>
        <v>8.7981501767694023E-2</v>
      </c>
      <c r="D63" s="77">
        <f t="shared" si="22"/>
        <v>0.92510632639909218</v>
      </c>
      <c r="E63" s="77">
        <f t="shared" si="23"/>
        <v>0.33142765274378794</v>
      </c>
      <c r="F63" s="77">
        <f t="shared" si="24"/>
        <v>0.22812841141318893</v>
      </c>
      <c r="G63" s="77">
        <f t="shared" si="25"/>
        <v>-0.4404439358430231</v>
      </c>
      <c r="H63" s="77">
        <f t="shared" si="26"/>
        <v>44.044393584302313</v>
      </c>
      <c r="I63" s="110">
        <f t="shared" si="30"/>
        <v>3.4544462827030359E-2</v>
      </c>
      <c r="K63" s="110">
        <f t="shared" si="27"/>
        <v>-1.6146666666666646E-2</v>
      </c>
      <c r="L63" s="90">
        <f t="shared" si="28"/>
        <v>-4.1146666666666647</v>
      </c>
      <c r="M63" s="110">
        <f t="shared" si="29"/>
        <v>39.929726917635648</v>
      </c>
    </row>
    <row r="64" spans="2:13">
      <c r="B64" s="110">
        <f t="shared" si="20"/>
        <v>8.1250000000000003E-2</v>
      </c>
      <c r="C64" s="77">
        <f t="shared" si="21"/>
        <v>8.9029292918045663E-2</v>
      </c>
      <c r="D64" s="77">
        <f t="shared" si="22"/>
        <v>0.92665365734777605</v>
      </c>
      <c r="E64" s="77">
        <f t="shared" si="23"/>
        <v>0.33537469791293811</v>
      </c>
      <c r="F64" s="77">
        <f t="shared" si="24"/>
        <v>0.22850997852734725</v>
      </c>
      <c r="G64" s="77">
        <f t="shared" si="25"/>
        <v>-0.43611532355971461</v>
      </c>
      <c r="H64" s="77">
        <f t="shared" si="26"/>
        <v>43.611532355971462</v>
      </c>
      <c r="I64" s="110">
        <f t="shared" si="30"/>
        <v>3.4628898266467943E-2</v>
      </c>
      <c r="K64" s="110">
        <f t="shared" si="27"/>
        <v>-1.03125E-2</v>
      </c>
      <c r="L64" s="90">
        <f t="shared" si="28"/>
        <v>-3.5312500000000004</v>
      </c>
      <c r="M64" s="110">
        <f t="shared" si="29"/>
        <v>40.080282355971462</v>
      </c>
    </row>
    <row r="65" spans="2:13">
      <c r="B65" s="110">
        <f t="shared" si="20"/>
        <v>8.2500000000000004E-2</v>
      </c>
      <c r="C65" s="77">
        <f t="shared" si="21"/>
        <v>9.0081531017379299E-2</v>
      </c>
      <c r="D65" s="77">
        <f t="shared" si="22"/>
        <v>0.92817497261489479</v>
      </c>
      <c r="E65" s="77">
        <f t="shared" si="23"/>
        <v>0.33933849480640949</v>
      </c>
      <c r="F65" s="77">
        <f t="shared" si="24"/>
        <v>0.22888513025341675</v>
      </c>
      <c r="G65" s="77">
        <f t="shared" si="25"/>
        <v>-0.43177637494017373</v>
      </c>
      <c r="H65" s="77">
        <f t="shared" si="26"/>
        <v>43.177637494017375</v>
      </c>
      <c r="I65" s="110">
        <f t="shared" si="30"/>
        <v>3.471158895632695E-2</v>
      </c>
      <c r="K65" s="110">
        <f t="shared" si="27"/>
        <v>-5.18800000000013E-3</v>
      </c>
      <c r="L65" s="90">
        <f t="shared" si="28"/>
        <v>-3.018800000000013</v>
      </c>
      <c r="M65" s="110">
        <f t="shared" si="29"/>
        <v>40.158837494017362</v>
      </c>
    </row>
    <row r="66" spans="2:13">
      <c r="B66" s="110">
        <f t="shared" si="20"/>
        <v>8.3750000000000005E-2</v>
      </c>
      <c r="C66" s="77">
        <f t="shared" si="21"/>
        <v>9.113814293985871E-2</v>
      </c>
      <c r="D66" s="77">
        <f t="shared" si="22"/>
        <v>0.92967051384762811</v>
      </c>
      <c r="E66" s="77">
        <f t="shared" si="23"/>
        <v>0.34331876795806693</v>
      </c>
      <c r="F66" s="77">
        <f t="shared" si="24"/>
        <v>0.22925392618085827</v>
      </c>
      <c r="G66" s="77">
        <f t="shared" si="25"/>
        <v>-0.4274273058610748</v>
      </c>
      <c r="H66" s="77">
        <f t="shared" si="26"/>
        <v>42.742730586107477</v>
      </c>
      <c r="I66" s="110">
        <f t="shared" si="30"/>
        <v>3.4792552632791435E-2</v>
      </c>
      <c r="K66" s="110">
        <f t="shared" si="27"/>
        <v>-1.1454545454540721E-4</v>
      </c>
      <c r="L66" s="90">
        <f t="shared" si="28"/>
        <v>-2.5114545454545412</v>
      </c>
      <c r="M66" s="110">
        <f t="shared" si="29"/>
        <v>40.231276040652936</v>
      </c>
    </row>
    <row r="67" spans="2:13">
      <c r="B67" s="110">
        <f t="shared" si="20"/>
        <v>8.5000000000000006E-2</v>
      </c>
      <c r="C67" s="77">
        <f t="shared" si="21"/>
        <v>9.2199055887423456E-2</v>
      </c>
      <c r="D67" s="77">
        <f t="shared" si="22"/>
        <v>0.93114052692973104</v>
      </c>
      <c r="E67" s="77">
        <f t="shared" si="23"/>
        <v>0.34731524313651163</v>
      </c>
      <c r="F67" s="77">
        <f t="shared" si="24"/>
        <v>0.22961642694385931</v>
      </c>
      <c r="G67" s="77">
        <f t="shared" si="25"/>
        <v>-0.42306832991962906</v>
      </c>
      <c r="H67" s="77">
        <f t="shared" si="26"/>
        <v>42.306832991962906</v>
      </c>
      <c r="I67" s="110">
        <f t="shared" si="30"/>
        <v>3.48718075315659E-2</v>
      </c>
      <c r="K67" s="110">
        <f t="shared" si="27"/>
        <v>4.1666666666667143E-3</v>
      </c>
      <c r="L67" s="90">
        <f t="shared" si="28"/>
        <v>-2.0833333333333286</v>
      </c>
      <c r="M67" s="110">
        <f t="shared" si="29"/>
        <v>40.223499658629578</v>
      </c>
    </row>
    <row r="68" spans="2:13">
      <c r="B68" s="110">
        <f t="shared" si="20"/>
        <v>8.6249999999999993E-2</v>
      </c>
      <c r="C68" s="77">
        <f t="shared" si="21"/>
        <v>9.3264197421530692E-2</v>
      </c>
      <c r="D68" s="77">
        <f t="shared" si="22"/>
        <v>0.93258526173509027</v>
      </c>
      <c r="E68" s="77">
        <f t="shared" si="23"/>
        <v>0.35132764746465306</v>
      </c>
      <c r="F68" s="77">
        <f t="shared" si="24"/>
        <v>0.22997269416056165</v>
      </c>
      <c r="G68" s="77">
        <f t="shared" si="25"/>
        <v>-0.41869965837478529</v>
      </c>
      <c r="H68" s="77">
        <f t="shared" si="26"/>
        <v>41.869965837478532</v>
      </c>
      <c r="I68" s="110">
        <f t="shared" si="30"/>
        <v>3.4949372358750529E-2</v>
      </c>
      <c r="K68" s="110">
        <f t="shared" si="27"/>
        <v>9.7400000000000368E-3</v>
      </c>
      <c r="L68" s="90">
        <f t="shared" si="28"/>
        <v>-1.5259999999999965</v>
      </c>
      <c r="M68" s="110">
        <f t="shared" si="29"/>
        <v>40.343965837478535</v>
      </c>
    </row>
    <row r="69" spans="2:13">
      <c r="B69" s="110">
        <f t="shared" si="20"/>
        <v>8.7499999999999994E-2</v>
      </c>
      <c r="C69" s="77">
        <f t="shared" si="21"/>
        <v>9.4333495493759592E-2</v>
      </c>
      <c r="D69" s="77">
        <f t="shared" si="22"/>
        <v>0.93400497188403164</v>
      </c>
      <c r="E69" s="77">
        <f t="shared" si="23"/>
        <v>0.35535570953499629</v>
      </c>
      <c r="F69" s="77">
        <f t="shared" si="24"/>
        <v>0.23032279037296768</v>
      </c>
      <c r="G69" s="77">
        <f t="shared" si="25"/>
        <v>-0.41432150009203605</v>
      </c>
      <c r="H69" s="77">
        <f t="shared" si="26"/>
        <v>41.432150009203603</v>
      </c>
      <c r="I69" s="110">
        <f t="shared" si="30"/>
        <v>3.5025266261993836E-2</v>
      </c>
      <c r="K69" s="110">
        <f t="shared" si="27"/>
        <v>1.3593333333333249E-2</v>
      </c>
      <c r="L69" s="90">
        <f t="shared" si="28"/>
        <v>-1.1406666666666752</v>
      </c>
      <c r="M69" s="110">
        <f t="shared" si="29"/>
        <v>40.291483342536928</v>
      </c>
    </row>
    <row r="70" spans="2:13">
      <c r="B70" s="110">
        <f t="shared" si="20"/>
        <v>8.8749999999999996E-2</v>
      </c>
      <c r="C70" s="77">
        <f t="shared" si="21"/>
        <v>9.540687847527396E-2</v>
      </c>
      <c r="D70" s="77">
        <f t="shared" si="22"/>
        <v>0.93539991450261095</v>
      </c>
      <c r="E70" s="77">
        <f t="shared" si="23"/>
        <v>0.35939915952062795</v>
      </c>
      <c r="F70" s="77">
        <f t="shared" si="24"/>
        <v>0.23066677898758209</v>
      </c>
      <c r="G70" s="77">
        <f t="shared" si="25"/>
        <v>-0.4099340614917899</v>
      </c>
      <c r="H70" s="77">
        <f t="shared" si="26"/>
        <v>40.993406149178988</v>
      </c>
      <c r="I70" s="110">
        <f t="shared" si="30"/>
        <v>3.5099508801969187E-2</v>
      </c>
      <c r="K70" s="110">
        <f t="shared" si="27"/>
        <v>1.8384999999999964E-2</v>
      </c>
      <c r="L70" s="90">
        <f t="shared" si="28"/>
        <v>-0.66150000000000375</v>
      </c>
      <c r="M70" s="110">
        <f t="shared" si="29"/>
        <v>40.331906149178984</v>
      </c>
    </row>
    <row r="71" spans="2:13">
      <c r="B71" s="110">
        <f t="shared" si="20"/>
        <v>0.09</v>
      </c>
      <c r="C71" s="77">
        <f t="shared" si="21"/>
        <v>9.6484275185140467E-2</v>
      </c>
      <c r="D71" s="77">
        <f t="shared" si="22"/>
        <v>0.93677034998510489</v>
      </c>
      <c r="E71" s="77">
        <f t="shared" si="23"/>
        <v>0.36345772928189174</v>
      </c>
      <c r="F71" s="77">
        <f t="shared" si="24"/>
        <v>0.23100472421684295</v>
      </c>
      <c r="G71" s="77">
        <f t="shared" si="25"/>
        <v>-0.40553754650126528</v>
      </c>
      <c r="H71" s="77">
        <f t="shared" si="26"/>
        <v>40.553754650126528</v>
      </c>
      <c r="I71" s="110">
        <f t="shared" si="30"/>
        <v>3.5172119924196964E-2</v>
      </c>
      <c r="K71" s="110">
        <f t="shared" si="27"/>
        <v>2.108000000000004E-2</v>
      </c>
      <c r="L71" s="90">
        <f t="shared" si="28"/>
        <v>-0.39199999999999618</v>
      </c>
      <c r="M71" s="110">
        <f t="shared" si="29"/>
        <v>40.161754650126532</v>
      </c>
    </row>
    <row r="72" spans="2:13">
      <c r="B72" s="110">
        <f t="shared" si="20"/>
        <v>9.1249999999999998E-2</v>
      </c>
      <c r="C72" s="77">
        <f t="shared" si="21"/>
        <v>9.7565614917502194E-2</v>
      </c>
      <c r="D72" s="77">
        <f t="shared" si="22"/>
        <v>0.93811654175990911</v>
      </c>
      <c r="E72" s="77">
        <f t="shared" si="23"/>
        <v>0.36753115246875118</v>
      </c>
      <c r="F72" s="77">
        <f t="shared" si="24"/>
        <v>0.23133669102139284</v>
      </c>
      <c r="G72" s="77">
        <f t="shared" si="25"/>
        <v>-0.40113215650985601</v>
      </c>
      <c r="H72" s="77">
        <f t="shared" si="26"/>
        <v>40.113215650985602</v>
      </c>
      <c r="I72" s="110">
        <f t="shared" si="30"/>
        <v>3.5243119931274131E-2</v>
      </c>
      <c r="K72" s="110">
        <f t="shared" si="27"/>
        <v>2.4432727272727418E-2</v>
      </c>
      <c r="L72" s="90">
        <f t="shared" si="28"/>
        <v>-5.6727272727258304E-2</v>
      </c>
      <c r="M72" s="110">
        <f t="shared" si="29"/>
        <v>40.056488378258344</v>
      </c>
    </row>
    <row r="73" spans="2:13">
      <c r="B73" s="110">
        <f t="shared" si="20"/>
        <v>9.2499999999999999E-2</v>
      </c>
      <c r="C73" s="77">
        <f t="shared" si="21"/>
        <v>9.8650827467608657E-2</v>
      </c>
      <c r="D73" s="77">
        <f t="shared" si="22"/>
        <v>0.9394387560590286</v>
      </c>
      <c r="E73" s="77">
        <f t="shared" si="23"/>
        <v>0.37161916461884559</v>
      </c>
      <c r="F73" s="77">
        <f t="shared" si="24"/>
        <v>0.23166274505323589</v>
      </c>
      <c r="G73" s="77">
        <f t="shared" si="25"/>
        <v>-0.39671809032791849</v>
      </c>
      <c r="H73" s="77">
        <f t="shared" si="26"/>
        <v>39.671809032791849</v>
      </c>
      <c r="I73" s="110">
        <f t="shared" si="30"/>
        <v>3.5312529455500084E-2</v>
      </c>
      <c r="K73" s="110">
        <f t="shared" si="27"/>
        <v>3.0178571428571388E-2</v>
      </c>
      <c r="L73" s="90">
        <f t="shared" si="28"/>
        <v>0.51785714285713869</v>
      </c>
      <c r="M73" s="110">
        <f t="shared" si="29"/>
        <v>40.189666175648988</v>
      </c>
    </row>
    <row r="74" spans="2:13">
      <c r="B74" s="110">
        <f t="shared" si="20"/>
        <v>9.375E-2</v>
      </c>
      <c r="C74" s="77">
        <f t="shared" si="21"/>
        <v>9.9739843156706087E-2</v>
      </c>
      <c r="D74" s="77">
        <f t="shared" si="22"/>
        <v>0.94073726169135241</v>
      </c>
      <c r="E74" s="77">
        <f t="shared" si="23"/>
        <v>0.37572150325125175</v>
      </c>
      <c r="F74" s="77">
        <f t="shared" si="24"/>
        <v>0.23198295259982801</v>
      </c>
      <c r="G74" s="77">
        <f t="shared" si="25"/>
        <v>-0.39229554414892021</v>
      </c>
      <c r="H74" s="77">
        <f t="shared" si="26"/>
        <v>39.229554414892021</v>
      </c>
      <c r="I74" s="110">
        <f t="shared" si="30"/>
        <v>3.5380369431986268E-2</v>
      </c>
      <c r="K74" s="110">
        <f t="shared" si="27"/>
        <v>3.2249999999999945E-2</v>
      </c>
      <c r="L74" s="90">
        <f t="shared" si="28"/>
        <v>0.72499999999999443</v>
      </c>
      <c r="M74" s="110">
        <f t="shared" si="29"/>
        <v>39.954554414892016</v>
      </c>
    </row>
    <row r="75" spans="2:13">
      <c r="B75" s="110">
        <f t="shared" si="20"/>
        <v>9.5000000000000001E-2</v>
      </c>
      <c r="C75" s="77">
        <f t="shared" si="21"/>
        <v>0.10083259285579241</v>
      </c>
      <c r="D75" s="77">
        <f t="shared" si="22"/>
        <v>0.94201232981986494</v>
      </c>
      <c r="E75" s="77">
        <f t="shared" si="23"/>
        <v>0.37983790795596939</v>
      </c>
      <c r="F75" s="77">
        <f t="shared" si="24"/>
        <v>0.2322973805291379</v>
      </c>
      <c r="G75" s="77">
        <f t="shared" si="25"/>
        <v>-0.38786471151489277</v>
      </c>
      <c r="H75" s="77">
        <f t="shared" si="26"/>
        <v>38.78647115148928</v>
      </c>
      <c r="I75" s="110">
        <f t="shared" si="30"/>
        <v>3.5446661072219464E-2</v>
      </c>
      <c r="K75" s="110">
        <f t="shared" si="27"/>
        <v>3.4687500000000003E-2</v>
      </c>
      <c r="L75" s="90">
        <f t="shared" si="28"/>
        <v>0.96875000000000022</v>
      </c>
      <c r="M75" s="110">
        <f t="shared" si="29"/>
        <v>39.75522115148928</v>
      </c>
    </row>
    <row r="76" spans="2:13">
      <c r="B76" s="110">
        <f t="shared" si="20"/>
        <v>9.6250000000000002E-2</v>
      </c>
      <c r="C76" s="77">
        <f t="shared" si="21"/>
        <v>0.10192900800824416</v>
      </c>
      <c r="D76" s="77">
        <f t="shared" si="22"/>
        <v>0.94326423374296042</v>
      </c>
      <c r="E76" s="77">
        <f t="shared" si="23"/>
        <v>0.38396812047915729</v>
      </c>
      <c r="F76" s="77">
        <f t="shared" si="24"/>
        <v>0.23260609623571984</v>
      </c>
      <c r="G76" s="77">
        <f t="shared" si="25"/>
        <v>-0.38342578328512289</v>
      </c>
      <c r="H76" s="77">
        <f t="shared" si="26"/>
        <v>38.342578328512289</v>
      </c>
      <c r="I76" s="110">
        <f t="shared" si="30"/>
        <v>3.5511425838159E-2</v>
      </c>
      <c r="K76" s="110">
        <f t="shared" si="27"/>
        <v>3.5833333333333287E-2</v>
      </c>
      <c r="L76" s="90">
        <f t="shared" si="28"/>
        <v>1.0833333333333286</v>
      </c>
      <c r="M76" s="110">
        <f t="shared" si="29"/>
        <v>39.425911661845618</v>
      </c>
    </row>
    <row r="77" spans="2:13">
      <c r="B77" s="110">
        <f t="shared" si="20"/>
        <v>9.7500000000000003E-2</v>
      </c>
      <c r="C77" s="77">
        <f t="shared" si="21"/>
        <v>0.10302902065132359</v>
      </c>
      <c r="D77" s="77">
        <f t="shared" si="22"/>
        <v>0.94449324867999729</v>
      </c>
      <c r="E77" s="77">
        <f t="shared" si="23"/>
        <v>0.38811188480415054</v>
      </c>
      <c r="F77" s="77">
        <f t="shared" si="24"/>
        <v>0.23290916758783201</v>
      </c>
      <c r="G77" s="77">
        <f t="shared" si="25"/>
        <v>-0.37897894760801742</v>
      </c>
      <c r="H77" s="77">
        <f t="shared" si="26"/>
        <v>37.897894760801741</v>
      </c>
      <c r="I77" s="110">
        <f t="shared" si="30"/>
        <v>3.5574685416843686E-2</v>
      </c>
      <c r="K77" s="110">
        <f t="shared" si="27"/>
        <v>3.7083333333333288E-2</v>
      </c>
      <c r="L77" s="90">
        <f t="shared" si="28"/>
        <v>1.2083333333333286</v>
      </c>
      <c r="M77" s="110">
        <f t="shared" si="29"/>
        <v>39.106228094135069</v>
      </c>
    </row>
    <row r="78" spans="2:13">
      <c r="B78" s="110">
        <f t="shared" si="20"/>
        <v>9.8750000000000004E-2</v>
      </c>
      <c r="C78" s="77">
        <f t="shared" si="21"/>
        <v>0.10413256343657548</v>
      </c>
      <c r="D78" s="77">
        <f t="shared" si="22"/>
        <v>0.94569965156122238</v>
      </c>
      <c r="E78" s="77">
        <f t="shared" si="23"/>
        <v>0.39226894722829614</v>
      </c>
      <c r="F78" s="77">
        <f t="shared" si="24"/>
        <v>0.23320666287563252</v>
      </c>
      <c r="G78" s="77">
        <f t="shared" si="25"/>
        <v>-0.37452438989607129</v>
      </c>
      <c r="H78" s="77">
        <f t="shared" si="26"/>
        <v>37.452438989607131</v>
      </c>
      <c r="I78" s="110">
        <f t="shared" si="30"/>
        <v>3.5636461695569076E-2</v>
      </c>
      <c r="K78" s="110">
        <f t="shared" si="27"/>
        <v>0.04</v>
      </c>
      <c r="L78" s="90">
        <f t="shared" si="28"/>
        <v>1.5</v>
      </c>
      <c r="M78" s="110">
        <f t="shared" si="29"/>
        <v>38.952438989607131</v>
      </c>
    </row>
    <row r="79" spans="2:13">
      <c r="B79" s="110"/>
      <c r="C79" s="77"/>
      <c r="D79" s="77"/>
      <c r="E79" s="77"/>
      <c r="F79" s="77"/>
      <c r="G79" s="77"/>
      <c r="H79" s="77"/>
      <c r="I79" s="110"/>
      <c r="K79" s="110"/>
      <c r="M79" s="110"/>
    </row>
    <row r="80" spans="2:13">
      <c r="B80" s="110"/>
      <c r="C80" s="77"/>
      <c r="D80" s="77"/>
      <c r="E80" s="77"/>
      <c r="F80" s="77"/>
      <c r="G80" s="77"/>
      <c r="H80" s="77"/>
      <c r="I80" s="110"/>
      <c r="K80" s="110"/>
      <c r="M80" s="110"/>
    </row>
    <row r="81" spans="2:13">
      <c r="B81" s="110"/>
      <c r="C81" s="77"/>
      <c r="D81" s="77"/>
      <c r="E81" s="77"/>
      <c r="F81" s="77"/>
      <c r="G81" s="77"/>
      <c r="H81" s="77"/>
      <c r="I81" s="110"/>
      <c r="K81" s="110"/>
      <c r="M81" s="110"/>
    </row>
    <row r="82" spans="2:13">
      <c r="B82" s="110"/>
      <c r="C82" s="77"/>
      <c r="D82" s="77"/>
      <c r="E82" s="77"/>
      <c r="F82" s="77"/>
      <c r="G82" s="77"/>
      <c r="H82" s="77"/>
      <c r="I82" s="110"/>
      <c r="K82" s="110"/>
      <c r="M82" s="110"/>
    </row>
    <row r="83" spans="2:13">
      <c r="B83" s="110"/>
      <c r="C83" s="77"/>
      <c r="D83" s="77"/>
      <c r="E83" s="77"/>
      <c r="F83" s="77"/>
      <c r="G83" s="77"/>
      <c r="H83" s="77"/>
      <c r="I83" s="110"/>
      <c r="K83" s="110"/>
      <c r="M83" s="110"/>
    </row>
    <row r="84" spans="2:13">
      <c r="B84" s="110"/>
      <c r="C84" s="77"/>
      <c r="D84" s="77"/>
      <c r="E84" s="77"/>
      <c r="F84" s="77"/>
      <c r="G84" s="77"/>
      <c r="H84" s="77"/>
      <c r="I84" s="110"/>
      <c r="K84" s="110"/>
      <c r="M84" s="110"/>
    </row>
    <row r="85" spans="2:13">
      <c r="B85" s="110"/>
      <c r="C85" s="77"/>
      <c r="D85" s="77"/>
      <c r="E85" s="77"/>
      <c r="F85" s="77"/>
      <c r="G85" s="77"/>
      <c r="H85" s="77"/>
      <c r="I85" s="110"/>
      <c r="K85" s="110"/>
      <c r="M85" s="110"/>
    </row>
    <row r="86" spans="2:13">
      <c r="B86" s="110"/>
      <c r="C86" s="77"/>
      <c r="D86" s="77"/>
      <c r="E86" s="77"/>
      <c r="F86" s="77"/>
      <c r="G86" s="77"/>
      <c r="H86" s="77"/>
      <c r="I86" s="110"/>
      <c r="K86" s="110"/>
      <c r="M86" s="110"/>
    </row>
    <row r="87" spans="2:13">
      <c r="B87" s="110"/>
      <c r="C87" s="77"/>
      <c r="D87" s="77"/>
      <c r="E87" s="77"/>
      <c r="F87" s="77"/>
      <c r="G87" s="77"/>
      <c r="H87" s="77"/>
      <c r="I87" s="110"/>
      <c r="K87" s="110"/>
      <c r="M87" s="11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B5:AB87"/>
  <sheetViews>
    <sheetView workbookViewId="0">
      <selection activeCell="C7" sqref="C7"/>
    </sheetView>
  </sheetViews>
  <sheetFormatPr defaultRowHeight="12.75"/>
  <cols>
    <col min="1" max="3" width="9" style="76"/>
    <col min="4" max="4" width="9.75" style="76" customWidth="1"/>
    <col min="5" max="5" width="10.75" style="76" customWidth="1"/>
    <col min="6" max="6" width="9.5" style="76" customWidth="1"/>
    <col min="7" max="9" width="9" style="76"/>
    <col min="10" max="10" width="4.375" style="76" customWidth="1"/>
    <col min="11" max="11" width="10.875" style="76" customWidth="1"/>
    <col min="12" max="16384" width="9" style="76"/>
  </cols>
  <sheetData>
    <row r="5" spans="2:28">
      <c r="B5" s="113" t="s">
        <v>235</v>
      </c>
      <c r="C5" s="113">
        <v>30</v>
      </c>
      <c r="D5" s="113" t="s">
        <v>234</v>
      </c>
      <c r="E5" s="113">
        <v>4</v>
      </c>
      <c r="H5" s="76" t="s">
        <v>237</v>
      </c>
      <c r="I5" s="76">
        <v>0.02</v>
      </c>
      <c r="Q5" s="113" t="s">
        <v>235</v>
      </c>
      <c r="R5" s="113">
        <v>30</v>
      </c>
      <c r="S5" s="113"/>
      <c r="T5" s="113"/>
    </row>
    <row r="6" spans="2:28">
      <c r="B6" s="114" t="s">
        <v>233</v>
      </c>
      <c r="C6" s="113">
        <v>0.09</v>
      </c>
      <c r="D6" s="113"/>
      <c r="E6" s="113"/>
      <c r="Q6" s="114" t="s">
        <v>233</v>
      </c>
      <c r="R6" s="113">
        <v>0.1</v>
      </c>
      <c r="S6" s="97" t="s">
        <v>224</v>
      </c>
      <c r="T6" s="113">
        <v>8.5000000000000006E-2</v>
      </c>
    </row>
    <row r="7" spans="2:28" ht="38.25">
      <c r="B7" s="112" t="s">
        <v>232</v>
      </c>
      <c r="C7" s="112" t="s">
        <v>231</v>
      </c>
      <c r="D7" s="112" t="s">
        <v>230</v>
      </c>
      <c r="E7" s="112" t="s">
        <v>229</v>
      </c>
      <c r="F7" s="112" t="s">
        <v>228</v>
      </c>
      <c r="G7" s="112" t="s">
        <v>227</v>
      </c>
      <c r="H7" s="112" t="s">
        <v>226</v>
      </c>
      <c r="I7" s="112"/>
      <c r="J7" s="112"/>
      <c r="K7" s="112"/>
      <c r="L7" s="112"/>
      <c r="M7" s="112" t="s">
        <v>225</v>
      </c>
      <c r="N7" s="112"/>
      <c r="O7" s="112"/>
      <c r="P7" s="112"/>
      <c r="Q7" s="115" t="s">
        <v>234</v>
      </c>
      <c r="R7" s="112" t="s">
        <v>231</v>
      </c>
      <c r="S7" s="112" t="s">
        <v>230</v>
      </c>
      <c r="T7" s="112" t="s">
        <v>229</v>
      </c>
      <c r="U7" s="112" t="s">
        <v>228</v>
      </c>
      <c r="V7" s="112" t="s">
        <v>227</v>
      </c>
      <c r="W7" s="112" t="s">
        <v>226</v>
      </c>
      <c r="X7" s="112"/>
      <c r="Y7" s="112" t="s">
        <v>225</v>
      </c>
      <c r="Z7" s="112"/>
      <c r="AA7" s="112"/>
      <c r="AB7" s="112" t="s">
        <v>225</v>
      </c>
    </row>
    <row r="8" spans="2:28">
      <c r="B8" s="97" t="s">
        <v>224</v>
      </c>
      <c r="C8" s="97" t="s">
        <v>223</v>
      </c>
      <c r="D8" s="97" t="s">
        <v>222</v>
      </c>
      <c r="E8" s="97" t="s">
        <v>221</v>
      </c>
      <c r="F8" s="97" t="s">
        <v>220</v>
      </c>
      <c r="G8" s="98" t="s">
        <v>219</v>
      </c>
      <c r="H8" s="98"/>
      <c r="I8" s="97" t="s">
        <v>218</v>
      </c>
      <c r="K8" s="111" t="s">
        <v>217</v>
      </c>
      <c r="R8" s="97" t="s">
        <v>223</v>
      </c>
      <c r="S8" s="97" t="s">
        <v>222</v>
      </c>
      <c r="T8" s="97" t="s">
        <v>221</v>
      </c>
      <c r="U8" s="97" t="s">
        <v>220</v>
      </c>
      <c r="V8" s="98" t="s">
        <v>219</v>
      </c>
      <c r="W8" s="98"/>
      <c r="X8" s="111" t="s">
        <v>217</v>
      </c>
    </row>
    <row r="9" spans="2:28">
      <c r="B9" s="110">
        <f>Pivots!K5/100</f>
        <v>7.4999999999999997E-2</v>
      </c>
      <c r="C9" s="77">
        <f t="shared" ref="C9:C28" si="0">B9/(1-EXP(-B9*$C$5))</f>
        <v>8.3836278772806042E-2</v>
      </c>
      <c r="D9" s="77">
        <f t="shared" ref="D9:D28" si="1">C9*(1-EXP(-B9*($C$5-$E$5)))/B9</f>
        <v>0.95878066726849231</v>
      </c>
      <c r="E9" s="77">
        <f t="shared" ref="E9:E28" si="2">C9*(1-EXP(-$C$6*$E$5))/$C$6</f>
        <v>0.2816187978569773</v>
      </c>
      <c r="F9" s="77">
        <f t="shared" ref="F9:F28" si="3">EXP(-$C$6*$E$5)*D9</f>
        <v>0.66891857344781336</v>
      </c>
      <c r="G9" s="77">
        <f t="shared" ref="G9:G28" si="4">E9+F9-1</f>
        <v>-4.9462628695209343E-2</v>
      </c>
      <c r="H9" s="77">
        <f t="shared" ref="H9:H28" si="5">-100*G9</f>
        <v>4.9462628695209343</v>
      </c>
      <c r="K9" s="110">
        <f>Pivots!L5/100</f>
        <v>-3.875E-2</v>
      </c>
      <c r="M9" s="110">
        <f t="shared" ref="M9:M28" si="6">100*(K9-G9-$I$5)</f>
        <v>-0.9287371304790657</v>
      </c>
      <c r="Q9" s="110">
        <v>1</v>
      </c>
      <c r="R9" s="77">
        <f t="shared" ref="R9:R15" si="7">$T$6/(1-EXP(-$T$6*$C$5))</f>
        <v>9.2199055887423456E-2</v>
      </c>
      <c r="S9" s="77">
        <f t="shared" ref="S9:S15" si="8">R9*(1-EXP(-$T$6*($C$5-Q9)))/$T$6</f>
        <v>0.99248612798435243</v>
      </c>
      <c r="T9" s="77">
        <f t="shared" ref="T9:T15" si="9">R9*(1-EXP(-$R$6*Q9))/$R$6</f>
        <v>8.7739002128940827E-2</v>
      </c>
      <c r="U9" s="77">
        <f t="shared" ref="U9:U15" si="10">EXP(-$R$6*Q9)*S9</f>
        <v>0.89803858548186832</v>
      </c>
      <c r="V9" s="77">
        <f t="shared" ref="V9:V15" si="11">T9+U9-1</f>
        <v>-1.4222412389190864E-2</v>
      </c>
      <c r="W9" s="77">
        <f t="shared" ref="W9:W15" si="12">100*V9</f>
        <v>-1.4222412389190864</v>
      </c>
      <c r="X9" s="110">
        <f>VLOOKUP(100*T6,Pivots!K5:L24,2,FALSE)/100</f>
        <v>4.1666666666667143E-3</v>
      </c>
      <c r="Y9" s="77">
        <f t="shared" ref="Y9:Y15" si="13">100*(X9-V9)</f>
        <v>1.8389079055857578</v>
      </c>
      <c r="AB9" s="110">
        <f t="shared" ref="AB9:AB15" si="14">100*(X9-V9)</f>
        <v>1.8389079055857578</v>
      </c>
    </row>
    <row r="10" spans="2:28">
      <c r="B10" s="110">
        <f>Pivots!K6/100</f>
        <v>7.6249999999999998E-2</v>
      </c>
      <c r="C10" s="77">
        <f t="shared" si="0"/>
        <v>8.4865545487366467E-2</v>
      </c>
      <c r="D10" s="77">
        <f t="shared" si="1"/>
        <v>0.95970466970055957</v>
      </c>
      <c r="E10" s="77">
        <f t="shared" si="2"/>
        <v>0.28507626113029627</v>
      </c>
      <c r="F10" s="77">
        <f t="shared" si="3"/>
        <v>0.66956322806989876</v>
      </c>
      <c r="G10" s="77">
        <f t="shared" si="4"/>
        <v>-4.5360510799804965E-2</v>
      </c>
      <c r="H10" s="77">
        <f t="shared" si="5"/>
        <v>4.5360510799804965</v>
      </c>
      <c r="I10" s="110">
        <f t="shared" ref="I10:I28" si="15">0.01*(G10-G9)/(B10-B9)</f>
        <v>3.2816943163234996E-2</v>
      </c>
      <c r="K10" s="110">
        <f>Pivots!L6/100</f>
        <v>-3.125E-2</v>
      </c>
      <c r="M10" s="110">
        <f t="shared" si="6"/>
        <v>-0.5889489200195035</v>
      </c>
      <c r="Q10" s="110">
        <v>2</v>
      </c>
      <c r="R10" s="77">
        <f t="shared" si="7"/>
        <v>9.2199055887423456E-2</v>
      </c>
      <c r="S10" s="77">
        <f t="shared" si="8"/>
        <v>0.98430564728392933</v>
      </c>
      <c r="T10" s="77">
        <f t="shared" si="9"/>
        <v>0.16712853427634317</v>
      </c>
      <c r="U10" s="77">
        <f t="shared" si="10"/>
        <v>0.80588130385968182</v>
      </c>
      <c r="V10" s="77">
        <f t="shared" si="11"/>
        <v>-2.699016186397496E-2</v>
      </c>
      <c r="W10" s="77">
        <f t="shared" si="12"/>
        <v>-2.699016186397496</v>
      </c>
      <c r="X10" s="110">
        <f t="shared" ref="X10:X15" si="16">X9</f>
        <v>4.1666666666667143E-3</v>
      </c>
      <c r="Y10" s="77">
        <f t="shared" si="13"/>
        <v>3.1156828530641674</v>
      </c>
      <c r="AB10" s="110">
        <f t="shared" si="14"/>
        <v>3.1156828530641674</v>
      </c>
    </row>
    <row r="11" spans="2:28">
      <c r="B11" s="110">
        <f>Pivots!K7/100</f>
        <v>7.7499999999999999E-2</v>
      </c>
      <c r="C11" s="77">
        <f t="shared" si="0"/>
        <v>8.5899554257803878E-2</v>
      </c>
      <c r="D11" s="77">
        <f t="shared" si="1"/>
        <v>0.96061149722836392</v>
      </c>
      <c r="E11" s="77">
        <f t="shared" si="2"/>
        <v>0.28854965368977864</v>
      </c>
      <c r="F11" s="77">
        <f t="shared" si="3"/>
        <v>0.67019590016787733</v>
      </c>
      <c r="G11" s="77">
        <f t="shared" si="4"/>
        <v>-4.1254446142344081E-2</v>
      </c>
      <c r="H11" s="77">
        <f t="shared" si="5"/>
        <v>4.1254446142344081</v>
      </c>
      <c r="I11" s="110">
        <f t="shared" si="15"/>
        <v>3.2848517259687043E-2</v>
      </c>
      <c r="K11" s="110">
        <f>Pivots!L7/100</f>
        <v>-2.6249999999999999E-2</v>
      </c>
      <c r="M11" s="110">
        <f t="shared" si="6"/>
        <v>-0.49955538576559183</v>
      </c>
      <c r="Q11" s="110">
        <v>3</v>
      </c>
      <c r="R11" s="77">
        <f t="shared" si="7"/>
        <v>9.2199055887423456E-2</v>
      </c>
      <c r="S11" s="77">
        <f t="shared" si="8"/>
        <v>0.97539941833158184</v>
      </c>
      <c r="T11" s="77">
        <f t="shared" si="9"/>
        <v>0.23896315356368147</v>
      </c>
      <c r="U11" s="77">
        <f t="shared" si="10"/>
        <v>0.72259366154238502</v>
      </c>
      <c r="V11" s="77">
        <f t="shared" si="11"/>
        <v>-3.8443184893933502E-2</v>
      </c>
      <c r="W11" s="77">
        <f t="shared" si="12"/>
        <v>-3.8443184893933502</v>
      </c>
      <c r="X11" s="110">
        <f t="shared" si="16"/>
        <v>4.1666666666667143E-3</v>
      </c>
      <c r="Y11" s="77">
        <f t="shared" si="13"/>
        <v>4.2609851560600216</v>
      </c>
      <c r="AB11" s="110">
        <f t="shared" si="14"/>
        <v>4.2609851560600216</v>
      </c>
    </row>
    <row r="12" spans="2:28">
      <c r="B12" s="110">
        <f>Pivots!K8/100</f>
        <v>7.8750000000000001E-2</v>
      </c>
      <c r="C12" s="77">
        <f t="shared" si="0"/>
        <v>8.6938230987063922E-2</v>
      </c>
      <c r="D12" s="77">
        <f t="shared" si="1"/>
        <v>0.96150134903838713</v>
      </c>
      <c r="E12" s="77">
        <f t="shared" si="2"/>
        <v>0.29203872663216113</v>
      </c>
      <c r="F12" s="77">
        <f t="shared" si="3"/>
        <v>0.67081672870944198</v>
      </c>
      <c r="G12" s="77">
        <f t="shared" si="4"/>
        <v>-3.7144544658396894E-2</v>
      </c>
      <c r="H12" s="77">
        <f t="shared" si="5"/>
        <v>3.7144544658396894</v>
      </c>
      <c r="I12" s="110">
        <f t="shared" si="15"/>
        <v>3.2879211871577468E-2</v>
      </c>
      <c r="K12" s="110">
        <f>Pivots!L8/100</f>
        <v>-2.296999999999997E-2</v>
      </c>
      <c r="M12" s="110">
        <f t="shared" si="6"/>
        <v>-0.58254553416030763</v>
      </c>
      <c r="Q12" s="110">
        <v>4</v>
      </c>
      <c r="R12" s="77">
        <f t="shared" si="7"/>
        <v>9.2199055887423456E-2</v>
      </c>
      <c r="S12" s="77">
        <f t="shared" si="8"/>
        <v>0.96570305487123786</v>
      </c>
      <c r="T12" s="77">
        <f t="shared" si="9"/>
        <v>0.30396180500523279</v>
      </c>
      <c r="U12" s="77">
        <f t="shared" si="10"/>
        <v>0.6473301161980457</v>
      </c>
      <c r="V12" s="77">
        <f t="shared" si="11"/>
        <v>-4.8708078796721566E-2</v>
      </c>
      <c r="W12" s="77">
        <f t="shared" si="12"/>
        <v>-4.8708078796721566</v>
      </c>
      <c r="X12" s="110">
        <f t="shared" si="16"/>
        <v>4.1666666666667143E-3</v>
      </c>
      <c r="Y12" s="77">
        <f t="shared" si="13"/>
        <v>5.287474546338828</v>
      </c>
      <c r="AB12" s="110">
        <f t="shared" si="14"/>
        <v>5.287474546338828</v>
      </c>
    </row>
    <row r="13" spans="2:28">
      <c r="B13" s="110">
        <f>Pivots!K9/100</f>
        <v>0.08</v>
      </c>
      <c r="C13" s="77">
        <f t="shared" si="0"/>
        <v>8.7981501767694023E-2</v>
      </c>
      <c r="D13" s="77">
        <f t="shared" si="1"/>
        <v>0.96237442602882561</v>
      </c>
      <c r="E13" s="77">
        <f t="shared" si="2"/>
        <v>0.29554323169108149</v>
      </c>
      <c r="F13" s="77">
        <f t="shared" si="3"/>
        <v>0.67142585385650821</v>
      </c>
      <c r="G13" s="77">
        <f t="shared" si="4"/>
        <v>-3.3030914452410354E-2</v>
      </c>
      <c r="H13" s="77">
        <f t="shared" si="5"/>
        <v>3.3030914452410354</v>
      </c>
      <c r="I13" s="110">
        <f t="shared" si="15"/>
        <v>3.2909041647892295E-2</v>
      </c>
      <c r="K13" s="110">
        <f>Pivots!L9/100</f>
        <v>-1.6146666666666646E-2</v>
      </c>
      <c r="M13" s="110">
        <f t="shared" si="6"/>
        <v>-0.31157522142562927</v>
      </c>
      <c r="Q13" s="110">
        <v>5</v>
      </c>
      <c r="R13" s="77">
        <f t="shared" si="7"/>
        <v>9.2199055887423456E-2</v>
      </c>
      <c r="S13" s="77">
        <f t="shared" si="8"/>
        <v>0.9551464584870506</v>
      </c>
      <c r="T13" s="77">
        <f t="shared" si="9"/>
        <v>0.3627750169514255</v>
      </c>
      <c r="U13" s="77">
        <f t="shared" si="10"/>
        <v>0.57932561158833629</v>
      </c>
      <c r="V13" s="77">
        <f t="shared" si="11"/>
        <v>-5.7899371460238269E-2</v>
      </c>
      <c r="W13" s="77">
        <f t="shared" si="12"/>
        <v>-5.7899371460238269</v>
      </c>
      <c r="X13" s="110">
        <f t="shared" si="16"/>
        <v>4.1666666666667143E-3</v>
      </c>
      <c r="Y13" s="77">
        <f t="shared" si="13"/>
        <v>6.2066038126904983</v>
      </c>
      <c r="AB13" s="110">
        <f t="shared" si="14"/>
        <v>6.2066038126904983</v>
      </c>
    </row>
    <row r="14" spans="2:28">
      <c r="B14" s="110">
        <f>Pivots!K10/100</f>
        <v>8.1250000000000003E-2</v>
      </c>
      <c r="C14" s="77">
        <f t="shared" si="0"/>
        <v>8.9029292918045663E-2</v>
      </c>
      <c r="D14" s="77">
        <f t="shared" si="1"/>
        <v>0.96323093065119303</v>
      </c>
      <c r="E14" s="77">
        <f t="shared" si="2"/>
        <v>0.29906292135868784</v>
      </c>
      <c r="F14" s="77">
        <f t="shared" si="3"/>
        <v>0.67202341685470446</v>
      </c>
      <c r="G14" s="77">
        <f t="shared" si="4"/>
        <v>-2.8913661786607703E-2</v>
      </c>
      <c r="H14" s="77">
        <f t="shared" si="5"/>
        <v>2.8913661786607703</v>
      </c>
      <c r="I14" s="110">
        <f t="shared" si="15"/>
        <v>3.293802132642118E-2</v>
      </c>
      <c r="K14" s="110">
        <f>Pivots!L10/100</f>
        <v>-1.03125E-2</v>
      </c>
      <c r="M14" s="110">
        <f t="shared" si="6"/>
        <v>-0.13988382133923</v>
      </c>
      <c r="Q14" s="110">
        <v>6</v>
      </c>
      <c r="R14" s="77">
        <f t="shared" si="7"/>
        <v>9.2199055887423456E-2</v>
      </c>
      <c r="S14" s="77">
        <f t="shared" si="8"/>
        <v>0.94365331183733925</v>
      </c>
      <c r="T14" s="77">
        <f t="shared" si="9"/>
        <v>0.41599141179522015</v>
      </c>
      <c r="U14" s="77">
        <f t="shared" si="10"/>
        <v>0.51788791797499667</v>
      </c>
      <c r="V14" s="77">
        <f t="shared" si="11"/>
        <v>-6.6120670229783185E-2</v>
      </c>
      <c r="W14" s="77">
        <f t="shared" si="12"/>
        <v>-6.6120670229783185</v>
      </c>
      <c r="X14" s="110">
        <f t="shared" si="16"/>
        <v>4.1666666666667143E-3</v>
      </c>
      <c r="Y14" s="77">
        <f t="shared" si="13"/>
        <v>7.028733689644989</v>
      </c>
      <c r="AB14" s="110">
        <f t="shared" si="14"/>
        <v>7.028733689644989</v>
      </c>
    </row>
    <row r="15" spans="2:28">
      <c r="B15" s="110">
        <f>Pivots!K11/100</f>
        <v>8.2500000000000004E-2</v>
      </c>
      <c r="C15" s="77">
        <f t="shared" si="0"/>
        <v>9.0081531017379299E-2</v>
      </c>
      <c r="D15" s="77">
        <f t="shared" si="1"/>
        <v>0.96407106675448628</v>
      </c>
      <c r="E15" s="77">
        <f t="shared" si="2"/>
        <v>0.30259754900356095</v>
      </c>
      <c r="F15" s="77">
        <f t="shared" si="3"/>
        <v>0.67260955992464966</v>
      </c>
      <c r="G15" s="77">
        <f t="shared" si="4"/>
        <v>-2.4792891071789391E-2</v>
      </c>
      <c r="H15" s="77">
        <f t="shared" si="5"/>
        <v>2.4792891071789391</v>
      </c>
      <c r="I15" s="110">
        <f t="shared" si="15"/>
        <v>3.2966165718546464E-2</v>
      </c>
      <c r="K15" s="110">
        <f>Pivots!L11/100</f>
        <v>-5.18800000000013E-3</v>
      </c>
      <c r="M15" s="110">
        <f t="shared" si="6"/>
        <v>-3.9510892821073909E-2</v>
      </c>
      <c r="Q15" s="110">
        <v>7</v>
      </c>
      <c r="R15" s="77">
        <f t="shared" si="7"/>
        <v>9.2199055887423456E-2</v>
      </c>
      <c r="S15" s="77">
        <f t="shared" si="8"/>
        <v>0.93114052692973104</v>
      </c>
      <c r="T15" s="77">
        <f t="shared" si="9"/>
        <v>0.4641435971028614</v>
      </c>
      <c r="U15" s="77">
        <f t="shared" si="10"/>
        <v>0.46239070143789357</v>
      </c>
      <c r="V15" s="77">
        <f t="shared" si="11"/>
        <v>-7.3465701459245025E-2</v>
      </c>
      <c r="W15" s="77">
        <f t="shared" si="12"/>
        <v>-7.3465701459245025</v>
      </c>
      <c r="X15" s="110">
        <f t="shared" si="16"/>
        <v>4.1666666666667143E-3</v>
      </c>
      <c r="Y15" s="77">
        <f t="shared" si="13"/>
        <v>7.763236812591173</v>
      </c>
      <c r="AB15" s="110">
        <f t="shared" si="14"/>
        <v>7.763236812591173</v>
      </c>
    </row>
    <row r="16" spans="2:28">
      <c r="B16" s="110">
        <f>Pivots!K12/100</f>
        <v>8.3750000000000005E-2</v>
      </c>
      <c r="C16" s="77">
        <f t="shared" si="0"/>
        <v>9.113814293985871E-2</v>
      </c>
      <c r="D16" s="77">
        <f t="shared" si="1"/>
        <v>0.96489503943204757</v>
      </c>
      <c r="E16" s="77">
        <f t="shared" si="2"/>
        <v>0.30614686898490678</v>
      </c>
      <c r="F16" s="77">
        <f t="shared" si="3"/>
        <v>0.67318442615511354</v>
      </c>
      <c r="G16" s="77">
        <f t="shared" si="4"/>
        <v>-2.0668704859979625E-2</v>
      </c>
      <c r="H16" s="77">
        <f t="shared" si="5"/>
        <v>2.0668704859979625</v>
      </c>
      <c r="I16" s="110">
        <f t="shared" si="15"/>
        <v>3.2993489694478101E-2</v>
      </c>
      <c r="K16" s="110">
        <f>Pivots!L12/100</f>
        <v>-1.1454545454540721E-4</v>
      </c>
      <c r="M16" s="110">
        <f t="shared" si="6"/>
        <v>5.5415940543421596E-2</v>
      </c>
      <c r="Q16" s="110"/>
      <c r="R16" s="77"/>
      <c r="S16" s="77"/>
      <c r="T16" s="77"/>
      <c r="U16" s="77"/>
      <c r="V16" s="77"/>
      <c r="W16" s="77"/>
      <c r="X16" s="110"/>
      <c r="Z16" s="110"/>
      <c r="AB16" s="110">
        <f t="shared" ref="AB16:AB28" si="17">100*(Z16-V16)</f>
        <v>0</v>
      </c>
    </row>
    <row r="17" spans="2:28">
      <c r="B17" s="110">
        <f>Pivots!K13/100</f>
        <v>8.5000000000000006E-2</v>
      </c>
      <c r="C17" s="77">
        <f t="shared" si="0"/>
        <v>9.2199055887423456E-2</v>
      </c>
      <c r="D17" s="77">
        <f t="shared" si="1"/>
        <v>0.96570305487123786</v>
      </c>
      <c r="E17" s="77">
        <f t="shared" si="2"/>
        <v>0.30971063676298</v>
      </c>
      <c r="F17" s="77">
        <f t="shared" si="3"/>
        <v>0.67374815939813648</v>
      </c>
      <c r="G17" s="77">
        <f t="shared" si="4"/>
        <v>-1.6541203838883467E-2</v>
      </c>
      <c r="H17" s="77">
        <f t="shared" si="5"/>
        <v>1.6541203838883467</v>
      </c>
      <c r="I17" s="110">
        <f t="shared" si="15"/>
        <v>3.3020008168769238E-2</v>
      </c>
      <c r="K17" s="110">
        <f>Pivots!L13/100</f>
        <v>4.1666666666667143E-3</v>
      </c>
      <c r="M17" s="110">
        <f t="shared" si="6"/>
        <v>7.0787050555018091E-2</v>
      </c>
      <c r="Q17" s="110"/>
      <c r="R17" s="77"/>
      <c r="S17" s="77"/>
      <c r="T17" s="77"/>
      <c r="U17" s="77"/>
      <c r="V17" s="77"/>
      <c r="W17" s="77"/>
      <c r="X17" s="110"/>
      <c r="Z17" s="110"/>
      <c r="AB17" s="110">
        <f t="shared" si="17"/>
        <v>0</v>
      </c>
    </row>
    <row r="18" spans="2:28">
      <c r="B18" s="110">
        <f>Pivots!K14/100</f>
        <v>8.6249999999999993E-2</v>
      </c>
      <c r="C18" s="77">
        <f t="shared" si="0"/>
        <v>9.3264197421530692E-2</v>
      </c>
      <c r="D18" s="77">
        <f t="shared" si="1"/>
        <v>0.96649532020603446</v>
      </c>
      <c r="E18" s="77">
        <f t="shared" si="2"/>
        <v>0.31328860900570932</v>
      </c>
      <c r="F18" s="77">
        <f t="shared" si="3"/>
        <v>0.67430090416619082</v>
      </c>
      <c r="G18" s="77">
        <f t="shared" si="4"/>
        <v>-1.2410486828099865E-2</v>
      </c>
      <c r="H18" s="77">
        <f t="shared" si="5"/>
        <v>1.2410486828099865</v>
      </c>
      <c r="I18" s="110">
        <f t="shared" si="15"/>
        <v>3.3045736086269158E-2</v>
      </c>
      <c r="K18" s="110">
        <f>Pivots!L14/100</f>
        <v>9.7400000000000368E-3</v>
      </c>
      <c r="M18" s="110">
        <f t="shared" si="6"/>
        <v>0.21504868280999012</v>
      </c>
      <c r="Q18" s="110"/>
      <c r="R18" s="77"/>
      <c r="S18" s="77"/>
      <c r="T18" s="77"/>
      <c r="U18" s="77"/>
      <c r="V18" s="77"/>
      <c r="W18" s="77"/>
      <c r="X18" s="110"/>
      <c r="Z18" s="110"/>
      <c r="AB18" s="110">
        <f t="shared" si="17"/>
        <v>0</v>
      </c>
    </row>
    <row r="19" spans="2:28">
      <c r="B19" s="110">
        <f>Pivots!K15/100</f>
        <v>8.7499999999999994E-2</v>
      </c>
      <c r="C19" s="77">
        <f t="shared" si="0"/>
        <v>9.4333495493759592E-2</v>
      </c>
      <c r="D19" s="77">
        <f t="shared" si="1"/>
        <v>0.96727204337265249</v>
      </c>
      <c r="E19" s="77">
        <f t="shared" si="2"/>
        <v>0.31688054369150265</v>
      </c>
      <c r="F19" s="77">
        <f t="shared" si="3"/>
        <v>0.67484280553145115</v>
      </c>
      <c r="G19" s="77">
        <f t="shared" si="4"/>
        <v>-8.2766507770462017E-3</v>
      </c>
      <c r="H19" s="77">
        <f t="shared" si="5"/>
        <v>0.82766507770462017</v>
      </c>
      <c r="I19" s="110">
        <f t="shared" si="15"/>
        <v>3.3070688408429277E-2</v>
      </c>
      <c r="K19" s="110">
        <f>Pivots!L15/100</f>
        <v>1.3593333333333249E-2</v>
      </c>
      <c r="M19" s="110">
        <f t="shared" si="6"/>
        <v>0.18699841103794501</v>
      </c>
      <c r="Q19" s="110"/>
      <c r="R19" s="77"/>
      <c r="S19" s="77"/>
      <c r="T19" s="77"/>
      <c r="U19" s="77"/>
      <c r="V19" s="77"/>
      <c r="W19" s="77"/>
      <c r="X19" s="110"/>
      <c r="Z19" s="110"/>
      <c r="AB19" s="110">
        <f t="shared" si="17"/>
        <v>0</v>
      </c>
    </row>
    <row r="20" spans="2:28">
      <c r="B20" s="110">
        <f>Pivots!K16/100</f>
        <v>8.8749999999999996E-2</v>
      </c>
      <c r="C20" s="77">
        <f t="shared" si="0"/>
        <v>9.540687847527396E-2</v>
      </c>
      <c r="D20" s="77">
        <f t="shared" si="1"/>
        <v>0.96803343296828659</v>
      </c>
      <c r="E20" s="77">
        <f t="shared" si="2"/>
        <v>0.32048620020821661</v>
      </c>
      <c r="F20" s="77">
        <f t="shared" si="3"/>
        <v>0.67537400902724187</v>
      </c>
      <c r="G20" s="77">
        <f t="shared" si="4"/>
        <v>-4.1397907645415177E-3</v>
      </c>
      <c r="H20" s="77">
        <f t="shared" si="5"/>
        <v>0.41397907645415177</v>
      </c>
      <c r="I20" s="110">
        <f t="shared" si="15"/>
        <v>3.3094880100037444E-2</v>
      </c>
      <c r="K20" s="110">
        <f>Pivots!L16/100</f>
        <v>1.8384999999999964E-2</v>
      </c>
      <c r="M20" s="110">
        <f t="shared" si="6"/>
        <v>0.25247907645414813</v>
      </c>
      <c r="Q20" s="110"/>
      <c r="R20" s="77"/>
      <c r="S20" s="77"/>
      <c r="T20" s="77"/>
      <c r="U20" s="77"/>
      <c r="V20" s="77"/>
      <c r="W20" s="77"/>
      <c r="X20" s="110"/>
      <c r="Z20" s="110"/>
      <c r="AB20" s="110">
        <f t="shared" si="17"/>
        <v>0</v>
      </c>
    </row>
    <row r="21" spans="2:28">
      <c r="B21" s="110">
        <f>Pivots!K17/100</f>
        <v>0.09</v>
      </c>
      <c r="C21" s="77">
        <f t="shared" si="0"/>
        <v>9.6484275185140467E-2</v>
      </c>
      <c r="D21" s="77">
        <f t="shared" si="1"/>
        <v>0.96877969811305464</v>
      </c>
      <c r="E21" s="77">
        <f t="shared" si="2"/>
        <v>0.32410533944828135</v>
      </c>
      <c r="F21" s="77">
        <f t="shared" si="3"/>
        <v>0.67589466055171854</v>
      </c>
      <c r="G21" s="77">
        <f t="shared" si="4"/>
        <v>0</v>
      </c>
      <c r="H21" s="77">
        <f t="shared" si="5"/>
        <v>0</v>
      </c>
      <c r="I21" s="110">
        <f t="shared" si="15"/>
        <v>3.3118326116332114E-2</v>
      </c>
      <c r="K21" s="110">
        <f>Pivots!L17/100</f>
        <v>2.108000000000004E-2</v>
      </c>
      <c r="M21" s="110">
        <f t="shared" si="6"/>
        <v>0.10800000000000393</v>
      </c>
      <c r="Q21" s="110"/>
      <c r="R21" s="77"/>
      <c r="S21" s="77"/>
      <c r="T21" s="77"/>
      <c r="U21" s="77"/>
      <c r="V21" s="77"/>
      <c r="W21" s="77"/>
      <c r="X21" s="110"/>
      <c r="Z21" s="110"/>
      <c r="AB21" s="110">
        <f t="shared" si="17"/>
        <v>0</v>
      </c>
    </row>
    <row r="22" spans="2:28">
      <c r="B22" s="110">
        <f>Pivots!K18/100</f>
        <v>9.1249999999999998E-2</v>
      </c>
      <c r="C22" s="77">
        <f t="shared" si="0"/>
        <v>9.7565614917502194E-2</v>
      </c>
      <c r="D22" s="77">
        <f t="shared" si="1"/>
        <v>0.96951104831522328</v>
      </c>
      <c r="E22" s="77">
        <f t="shared" si="2"/>
        <v>0.32773772389998096</v>
      </c>
      <c r="F22" s="77">
        <f t="shared" si="3"/>
        <v>0.67640490627383887</v>
      </c>
      <c r="G22" s="77">
        <f t="shared" si="4"/>
        <v>4.1426301738198834E-3</v>
      </c>
      <c r="H22" s="77">
        <f t="shared" si="5"/>
        <v>-0.41426301738198834</v>
      </c>
      <c r="I22" s="110">
        <f t="shared" si="15"/>
        <v>3.314104139055904E-2</v>
      </c>
      <c r="K22" s="110">
        <f>Pivots!L18/100</f>
        <v>2.4432727272727418E-2</v>
      </c>
      <c r="M22" s="110">
        <f t="shared" si="6"/>
        <v>2.9009709890753452E-2</v>
      </c>
      <c r="Q22" s="110"/>
      <c r="R22" s="77"/>
      <c r="S22" s="77"/>
      <c r="T22" s="77"/>
      <c r="U22" s="77"/>
      <c r="V22" s="77"/>
      <c r="W22" s="77"/>
      <c r="X22" s="110"/>
      <c r="Z22" s="110"/>
      <c r="AB22" s="110">
        <f t="shared" si="17"/>
        <v>0</v>
      </c>
    </row>
    <row r="23" spans="2:28">
      <c r="B23" s="110">
        <f>Pivots!K19/100</f>
        <v>9.2499999999999999E-2</v>
      </c>
      <c r="C23" s="77">
        <f t="shared" si="0"/>
        <v>9.8650827467608657E-2</v>
      </c>
      <c r="D23" s="77">
        <f t="shared" si="1"/>
        <v>0.97022769333977987</v>
      </c>
      <c r="E23" s="77">
        <f t="shared" si="2"/>
        <v>0.33138311773489215</v>
      </c>
      <c r="F23" s="77">
        <f t="shared" si="3"/>
        <v>0.67690489254166852</v>
      </c>
      <c r="G23" s="77">
        <f t="shared" si="4"/>
        <v>8.2880102765607866E-3</v>
      </c>
      <c r="H23" s="77">
        <f t="shared" si="5"/>
        <v>-0.82880102765607866</v>
      </c>
      <c r="I23" s="110">
        <f t="shared" si="15"/>
        <v>3.3163040821927198E-2</v>
      </c>
      <c r="K23" s="110">
        <f>Pivots!L19/100</f>
        <v>3.0178571428571388E-2</v>
      </c>
      <c r="M23" s="110">
        <f t="shared" si="6"/>
        <v>0.18905611520106008</v>
      </c>
      <c r="Q23" s="110"/>
      <c r="R23" s="77"/>
      <c r="S23" s="77"/>
      <c r="T23" s="77"/>
      <c r="U23" s="77"/>
      <c r="V23" s="77"/>
      <c r="W23" s="77"/>
      <c r="X23" s="110"/>
      <c r="Z23" s="110"/>
      <c r="AB23" s="110">
        <f t="shared" si="17"/>
        <v>0</v>
      </c>
    </row>
    <row r="24" spans="2:28">
      <c r="B24" s="110">
        <f>Pivots!K20/100</f>
        <v>9.375E-2</v>
      </c>
      <c r="C24" s="77">
        <f t="shared" si="0"/>
        <v>9.9739843156706087E-2</v>
      </c>
      <c r="D24" s="77">
        <f t="shared" si="1"/>
        <v>0.97092984308041752</v>
      </c>
      <c r="E24" s="77">
        <f t="shared" si="2"/>
        <v>0.33504128689149465</v>
      </c>
      <c r="F24" s="77">
        <f t="shared" si="3"/>
        <v>0.67739476579306834</v>
      </c>
      <c r="G24" s="77">
        <f t="shared" si="4"/>
        <v>1.2436052684563048E-2</v>
      </c>
      <c r="H24" s="77">
        <f t="shared" si="5"/>
        <v>-1.2436052684563048</v>
      </c>
      <c r="I24" s="110">
        <f t="shared" si="15"/>
        <v>3.3184339264018065E-2</v>
      </c>
      <c r="K24" s="110">
        <f>Pivots!L20/100</f>
        <v>3.2249999999999945E-2</v>
      </c>
      <c r="M24" s="110">
        <f t="shared" si="6"/>
        <v>-1.8605268456310317E-2</v>
      </c>
      <c r="Q24" s="110"/>
      <c r="R24" s="77"/>
      <c r="S24" s="77"/>
      <c r="T24" s="77"/>
      <c r="U24" s="77"/>
      <c r="V24" s="77"/>
      <c r="W24" s="77"/>
      <c r="X24" s="110"/>
      <c r="Z24" s="110"/>
      <c r="AB24" s="110">
        <f t="shared" si="17"/>
        <v>0</v>
      </c>
    </row>
    <row r="25" spans="2:28">
      <c r="B25" s="110">
        <f>Pivots!K21/100</f>
        <v>9.5000000000000001E-2</v>
      </c>
      <c r="C25" s="77">
        <f t="shared" si="0"/>
        <v>0.10083259285579241</v>
      </c>
      <c r="D25" s="77">
        <f t="shared" si="1"/>
        <v>0.97161770743497922</v>
      </c>
      <c r="E25" s="77">
        <f t="shared" si="2"/>
        <v>0.33871199915496747</v>
      </c>
      <c r="F25" s="77">
        <f t="shared" si="3"/>
        <v>0.67787467246879418</v>
      </c>
      <c r="G25" s="77">
        <f t="shared" si="4"/>
        <v>1.6586671623761706E-2</v>
      </c>
      <c r="H25" s="77">
        <f t="shared" si="5"/>
        <v>-1.6586671623761706</v>
      </c>
      <c r="I25" s="110">
        <f t="shared" si="15"/>
        <v>3.3204951513589237E-2</v>
      </c>
      <c r="K25" s="110">
        <f>Pivots!L21/100</f>
        <v>3.4687500000000003E-2</v>
      </c>
      <c r="M25" s="110">
        <f t="shared" si="6"/>
        <v>-0.18991716237617035</v>
      </c>
      <c r="Q25" s="110"/>
      <c r="R25" s="77"/>
      <c r="S25" s="77"/>
      <c r="T25" s="77"/>
      <c r="U25" s="77"/>
      <c r="V25" s="77"/>
      <c r="W25" s="77"/>
      <c r="X25" s="110"/>
      <c r="Z25" s="110"/>
      <c r="AB25" s="110">
        <f t="shared" si="17"/>
        <v>0</v>
      </c>
    </row>
    <row r="26" spans="2:28">
      <c r="B26" s="110">
        <f>Pivots!K22/100</f>
        <v>9.6250000000000002E-2</v>
      </c>
      <c r="C26" s="77">
        <f t="shared" si="0"/>
        <v>0.10192900800824416</v>
      </c>
      <c r="D26" s="77">
        <f t="shared" si="1"/>
        <v>0.97229149618441135</v>
      </c>
      <c r="E26" s="77">
        <f t="shared" si="2"/>
        <v>0.3423950242331964</v>
      </c>
      <c r="F26" s="77">
        <f t="shared" si="3"/>
        <v>0.67834475892804602</v>
      </c>
      <c r="G26" s="77">
        <f t="shared" si="4"/>
        <v>2.0739783161242364E-2</v>
      </c>
      <c r="H26" s="77">
        <f t="shared" si="5"/>
        <v>-2.0739783161242364</v>
      </c>
      <c r="I26" s="110">
        <f t="shared" si="15"/>
        <v>3.3224892299845238E-2</v>
      </c>
      <c r="K26" s="110">
        <f>Pivots!L22/100</f>
        <v>3.5833333333333287E-2</v>
      </c>
      <c r="M26" s="110">
        <f t="shared" si="6"/>
        <v>-0.49064498279090785</v>
      </c>
      <c r="Q26" s="110"/>
      <c r="R26" s="77"/>
      <c r="S26" s="77"/>
      <c r="T26" s="77"/>
      <c r="U26" s="77"/>
      <c r="V26" s="77"/>
      <c r="W26" s="77"/>
      <c r="X26" s="110"/>
      <c r="Z26" s="110"/>
      <c r="AB26" s="110">
        <f t="shared" si="17"/>
        <v>0</v>
      </c>
    </row>
    <row r="27" spans="2:28">
      <c r="B27" s="110">
        <f>Pivots!K23/100</f>
        <v>9.7500000000000003E-2</v>
      </c>
      <c r="C27" s="77">
        <f t="shared" si="0"/>
        <v>0.10302902065132359</v>
      </c>
      <c r="D27" s="77">
        <f t="shared" si="1"/>
        <v>0.97295141887526304</v>
      </c>
      <c r="E27" s="77">
        <f t="shared" si="2"/>
        <v>0.3460901338290196</v>
      </c>
      <c r="F27" s="77">
        <f t="shared" si="3"/>
        <v>0.67880517136649032</v>
      </c>
      <c r="G27" s="77">
        <f t="shared" si="4"/>
        <v>2.4895305195509865E-2</v>
      </c>
      <c r="H27" s="77">
        <f t="shared" si="5"/>
        <v>-2.4895305195509865</v>
      </c>
      <c r="I27" s="110">
        <f t="shared" si="15"/>
        <v>3.3244176274139975E-2</v>
      </c>
      <c r="K27" s="110">
        <f>Pivots!L23/100</f>
        <v>3.7083333333333288E-2</v>
      </c>
      <c r="M27" s="110">
        <f t="shared" si="6"/>
        <v>-0.78119718621765777</v>
      </c>
      <c r="Q27" s="110"/>
      <c r="R27" s="77"/>
      <c r="S27" s="77"/>
      <c r="T27" s="77"/>
      <c r="U27" s="77"/>
      <c r="V27" s="77"/>
      <c r="W27" s="77"/>
      <c r="X27" s="110"/>
      <c r="Z27" s="110"/>
      <c r="AB27" s="110">
        <f t="shared" si="17"/>
        <v>0</v>
      </c>
    </row>
    <row r="28" spans="2:28">
      <c r="B28" s="110">
        <f>Pivots!K24/100</f>
        <v>9.8750000000000004E-2</v>
      </c>
      <c r="C28" s="77">
        <f t="shared" si="0"/>
        <v>0.10413256343657548</v>
      </c>
      <c r="D28" s="77">
        <f t="shared" si="1"/>
        <v>0.97359768470576069</v>
      </c>
      <c r="E28" s="77">
        <f t="shared" si="2"/>
        <v>0.34979710170874362</v>
      </c>
      <c r="F28" s="77">
        <f t="shared" si="3"/>
        <v>0.67925605573677716</v>
      </c>
      <c r="G28" s="77">
        <f t="shared" si="4"/>
        <v>2.9053157445520839E-2</v>
      </c>
      <c r="H28" s="77">
        <f t="shared" si="5"/>
        <v>-2.9053157445520839</v>
      </c>
      <c r="I28" s="110">
        <f t="shared" si="15"/>
        <v>3.3262818000087763E-2</v>
      </c>
      <c r="K28" s="110">
        <f>Pivots!L24/100</f>
        <v>0.04</v>
      </c>
      <c r="M28" s="110">
        <f t="shared" si="6"/>
        <v>-0.90531574455208386</v>
      </c>
      <c r="Q28" s="110"/>
      <c r="R28" s="77"/>
      <c r="S28" s="77"/>
      <c r="T28" s="77"/>
      <c r="U28" s="77"/>
      <c r="V28" s="77"/>
      <c r="W28" s="77"/>
      <c r="X28" s="110"/>
      <c r="Z28" s="110"/>
      <c r="AB28" s="110">
        <f t="shared" si="17"/>
        <v>0</v>
      </c>
    </row>
    <row r="30" spans="2:28">
      <c r="B30" s="113" t="s">
        <v>235</v>
      </c>
      <c r="C30" s="113">
        <v>30</v>
      </c>
      <c r="D30" s="113" t="s">
        <v>234</v>
      </c>
      <c r="E30" s="113">
        <f>E5</f>
        <v>4</v>
      </c>
    </row>
    <row r="31" spans="2:28">
      <c r="B31" s="114" t="s">
        <v>233</v>
      </c>
      <c r="C31" s="113">
        <v>0.15</v>
      </c>
      <c r="D31" s="113"/>
      <c r="E31" s="113"/>
    </row>
    <row r="32" spans="2:28" ht="25.5">
      <c r="B32" s="112" t="s">
        <v>232</v>
      </c>
      <c r="C32" s="112" t="s">
        <v>231</v>
      </c>
      <c r="D32" s="112" t="s">
        <v>230</v>
      </c>
      <c r="E32" s="112" t="s">
        <v>229</v>
      </c>
      <c r="F32" s="112" t="s">
        <v>228</v>
      </c>
      <c r="G32" s="112" t="s">
        <v>227</v>
      </c>
      <c r="H32" s="112" t="s">
        <v>226</v>
      </c>
      <c r="I32" s="112"/>
      <c r="J32" s="112"/>
      <c r="K32" s="112"/>
      <c r="L32" s="112"/>
      <c r="M32" s="112" t="s">
        <v>225</v>
      </c>
    </row>
    <row r="33" spans="2:13">
      <c r="B33" s="97" t="s">
        <v>224</v>
      </c>
      <c r="C33" s="97" t="s">
        <v>223</v>
      </c>
      <c r="D33" s="97" t="s">
        <v>222</v>
      </c>
      <c r="E33" s="97" t="s">
        <v>221</v>
      </c>
      <c r="F33" s="97" t="s">
        <v>220</v>
      </c>
      <c r="G33" s="98" t="s">
        <v>219</v>
      </c>
      <c r="H33" s="98"/>
      <c r="I33" s="97" t="s">
        <v>218</v>
      </c>
      <c r="K33" s="111" t="s">
        <v>217</v>
      </c>
    </row>
    <row r="34" spans="2:13">
      <c r="B34" s="110">
        <f t="shared" ref="B34:B53" si="18">B9</f>
        <v>7.4999999999999997E-2</v>
      </c>
      <c r="C34" s="77">
        <f t="shared" ref="C34:C53" si="19">B34/(1-EXP(-B34*$C$30))</f>
        <v>8.3836278772806042E-2</v>
      </c>
      <c r="D34" s="77">
        <f t="shared" ref="D34:D53" si="20">C34*(1-EXP(-B34*($C$30-$E$30)))/B34</f>
        <v>0.95878066726849231</v>
      </c>
      <c r="E34" s="77">
        <f t="shared" ref="E34:E53" si="21">C34*(1-EXP(-$C$31*$E$30))/$C$31</f>
        <v>0.25217302303644978</v>
      </c>
      <c r="F34" s="77">
        <f t="shared" ref="F34:F53" si="22">EXP(-$C$31*$E$30)*D34</f>
        <v>0.52618998665894356</v>
      </c>
      <c r="G34" s="77">
        <f t="shared" ref="G34:G53" si="23">E34+F34-1</f>
        <v>-0.22163699030460671</v>
      </c>
      <c r="H34" s="77">
        <f t="shared" ref="H34:H53" si="24">-100*G34</f>
        <v>22.16369903046067</v>
      </c>
      <c r="K34" s="110">
        <f t="shared" ref="K34:K53" si="25">K9</f>
        <v>-3.875E-2</v>
      </c>
      <c r="M34" s="110">
        <f t="shared" ref="M34:M53" si="26">100*(K34-G34)-$I$5</f>
        <v>18.26869903046067</v>
      </c>
    </row>
    <row r="35" spans="2:13">
      <c r="B35" s="110">
        <f t="shared" si="18"/>
        <v>7.6249999999999998E-2</v>
      </c>
      <c r="C35" s="77">
        <f t="shared" si="19"/>
        <v>8.4865545487366467E-2</v>
      </c>
      <c r="D35" s="77">
        <f t="shared" si="20"/>
        <v>0.95970466970055957</v>
      </c>
      <c r="E35" s="77">
        <f t="shared" si="21"/>
        <v>0.2552689774695524</v>
      </c>
      <c r="F35" s="77">
        <f t="shared" si="22"/>
        <v>0.52669708994544129</v>
      </c>
      <c r="G35" s="77">
        <f t="shared" si="23"/>
        <v>-0.21803393258500625</v>
      </c>
      <c r="H35" s="77">
        <f t="shared" si="24"/>
        <v>21.803393258500627</v>
      </c>
      <c r="I35" s="110">
        <f t="shared" ref="I35:I53" si="27">0.01*(G35-G34)/(B35-B34)</f>
        <v>2.8824461756803615E-2</v>
      </c>
      <c r="K35" s="110">
        <f t="shared" si="25"/>
        <v>-3.125E-2</v>
      </c>
      <c r="M35" s="110">
        <f t="shared" si="26"/>
        <v>18.658393258500627</v>
      </c>
    </row>
    <row r="36" spans="2:13">
      <c r="B36" s="110">
        <f t="shared" si="18"/>
        <v>7.7499999999999999E-2</v>
      </c>
      <c r="C36" s="77">
        <f t="shared" si="19"/>
        <v>8.5899554257803878E-2</v>
      </c>
      <c r="D36" s="77">
        <f t="shared" si="20"/>
        <v>0.96061149722836392</v>
      </c>
      <c r="E36" s="77">
        <f t="shared" si="21"/>
        <v>0.25837919563887296</v>
      </c>
      <c r="F36" s="77">
        <f t="shared" si="22"/>
        <v>0.52719476744463067</v>
      </c>
      <c r="G36" s="77">
        <f t="shared" si="23"/>
        <v>-0.21442603691649631</v>
      </c>
      <c r="H36" s="77">
        <f t="shared" si="24"/>
        <v>21.44260369164963</v>
      </c>
      <c r="I36" s="110">
        <f t="shared" si="27"/>
        <v>2.8863165348079506E-2</v>
      </c>
      <c r="K36" s="110">
        <f t="shared" si="25"/>
        <v>-2.6249999999999999E-2</v>
      </c>
      <c r="M36" s="110">
        <f t="shared" si="26"/>
        <v>18.797603691649631</v>
      </c>
    </row>
    <row r="37" spans="2:13">
      <c r="B37" s="110">
        <f t="shared" si="18"/>
        <v>7.8750000000000001E-2</v>
      </c>
      <c r="C37" s="77">
        <f t="shared" si="19"/>
        <v>8.6938230987063922E-2</v>
      </c>
      <c r="D37" s="77">
        <f t="shared" si="20"/>
        <v>0.96150134903838713</v>
      </c>
      <c r="E37" s="77">
        <f t="shared" si="21"/>
        <v>0.26150345466621994</v>
      </c>
      <c r="F37" s="77">
        <f t="shared" si="22"/>
        <v>0.52768312847237075</v>
      </c>
      <c r="G37" s="77">
        <f t="shared" si="23"/>
        <v>-0.21081341686140931</v>
      </c>
      <c r="H37" s="77">
        <f t="shared" si="24"/>
        <v>21.081341686140931</v>
      </c>
      <c r="I37" s="110">
        <f t="shared" si="27"/>
        <v>2.8900960440695983E-2</v>
      </c>
      <c r="K37" s="110">
        <f t="shared" si="25"/>
        <v>-2.296999999999997E-2</v>
      </c>
      <c r="M37" s="110">
        <f t="shared" si="26"/>
        <v>18.764341686140934</v>
      </c>
    </row>
    <row r="38" spans="2:13">
      <c r="B38" s="110">
        <f t="shared" si="18"/>
        <v>0.08</v>
      </c>
      <c r="C38" s="77">
        <f t="shared" si="19"/>
        <v>8.7981501767694023E-2</v>
      </c>
      <c r="D38" s="77">
        <f t="shared" si="20"/>
        <v>0.96237442602882561</v>
      </c>
      <c r="E38" s="77">
        <f t="shared" si="21"/>
        <v>0.26464153224370929</v>
      </c>
      <c r="F38" s="77">
        <f t="shared" si="22"/>
        <v>0.52816228328392933</v>
      </c>
      <c r="G38" s="77">
        <f t="shared" si="23"/>
        <v>-0.20719618447236132</v>
      </c>
      <c r="H38" s="77">
        <f t="shared" si="24"/>
        <v>20.719618447236133</v>
      </c>
      <c r="I38" s="110">
        <f t="shared" si="27"/>
        <v>2.8937859112383866E-2</v>
      </c>
      <c r="K38" s="110">
        <f t="shared" si="25"/>
        <v>-1.6146666666666646E-2</v>
      </c>
      <c r="M38" s="110">
        <f t="shared" si="26"/>
        <v>19.084951780569469</v>
      </c>
    </row>
    <row r="39" spans="2:13">
      <c r="B39" s="110">
        <f t="shared" si="18"/>
        <v>8.1250000000000003E-2</v>
      </c>
      <c r="C39" s="77">
        <f t="shared" si="19"/>
        <v>8.9029292918045663E-2</v>
      </c>
      <c r="D39" s="77">
        <f t="shared" si="20"/>
        <v>0.96323093065119303</v>
      </c>
      <c r="E39" s="77">
        <f t="shared" si="21"/>
        <v>0.26779320674265805</v>
      </c>
      <c r="F39" s="77">
        <f t="shared" si="22"/>
        <v>0.52863234298705297</v>
      </c>
      <c r="G39" s="77">
        <f t="shared" si="23"/>
        <v>-0.20357445027028898</v>
      </c>
      <c r="H39" s="77">
        <f t="shared" si="24"/>
        <v>20.357445027028898</v>
      </c>
      <c r="I39" s="110">
        <f t="shared" si="27"/>
        <v>2.8973873616578747E-2</v>
      </c>
      <c r="K39" s="110">
        <f t="shared" si="25"/>
        <v>-1.03125E-2</v>
      </c>
      <c r="M39" s="110">
        <f t="shared" si="26"/>
        <v>19.306195027028899</v>
      </c>
    </row>
    <row r="40" spans="2:13">
      <c r="B40" s="110">
        <f t="shared" si="18"/>
        <v>8.2500000000000004E-2</v>
      </c>
      <c r="C40" s="77">
        <f t="shared" si="19"/>
        <v>9.0081531017379299E-2</v>
      </c>
      <c r="D40" s="77">
        <f t="shared" si="20"/>
        <v>0.96407106675448628</v>
      </c>
      <c r="E40" s="77">
        <f t="shared" si="21"/>
        <v>0.27095825731917722</v>
      </c>
      <c r="F40" s="77">
        <f t="shared" si="22"/>
        <v>0.52909341945644295</v>
      </c>
      <c r="G40" s="77">
        <f t="shared" si="23"/>
        <v>-0.19994832322437983</v>
      </c>
      <c r="H40" s="77">
        <f t="shared" si="24"/>
        <v>19.994832322437983</v>
      </c>
      <c r="I40" s="110">
        <f t="shared" si="27"/>
        <v>2.9009016367273131E-2</v>
      </c>
      <c r="K40" s="110">
        <f t="shared" si="25"/>
        <v>-5.18800000000013E-3</v>
      </c>
      <c r="M40" s="110">
        <f t="shared" si="26"/>
        <v>19.45603232243797</v>
      </c>
    </row>
    <row r="41" spans="2:13">
      <c r="B41" s="110">
        <f t="shared" si="18"/>
        <v>8.3750000000000005E-2</v>
      </c>
      <c r="C41" s="77">
        <f t="shared" si="19"/>
        <v>9.113814293985871E-2</v>
      </c>
      <c r="D41" s="77">
        <f t="shared" si="20"/>
        <v>0.96489503943204757</v>
      </c>
      <c r="E41" s="77">
        <f t="shared" si="21"/>
        <v>0.27413646401642411</v>
      </c>
      <c r="F41" s="77">
        <f t="shared" si="22"/>
        <v>0.52954562524971216</v>
      </c>
      <c r="G41" s="77">
        <f t="shared" si="23"/>
        <v>-0.19631791073386373</v>
      </c>
      <c r="H41" s="77">
        <f t="shared" si="24"/>
        <v>19.631791073386374</v>
      </c>
      <c r="I41" s="110">
        <f t="shared" si="27"/>
        <v>2.9043299924128768E-2</v>
      </c>
      <c r="K41" s="110">
        <f t="shared" si="25"/>
        <v>-1.1454545454540721E-4</v>
      </c>
      <c r="M41" s="110">
        <f t="shared" si="26"/>
        <v>19.600336527931834</v>
      </c>
    </row>
    <row r="42" spans="2:13">
      <c r="B42" s="110">
        <f t="shared" si="18"/>
        <v>8.5000000000000006E-2</v>
      </c>
      <c r="C42" s="77">
        <f t="shared" si="19"/>
        <v>9.2199055887423456E-2</v>
      </c>
      <c r="D42" s="77">
        <f t="shared" si="20"/>
        <v>0.96570305487123786</v>
      </c>
      <c r="E42" s="77">
        <f t="shared" si="21"/>
        <v>0.2773276078634801</v>
      </c>
      <c r="F42" s="77">
        <f t="shared" si="22"/>
        <v>0.52998907352488345</v>
      </c>
      <c r="G42" s="77">
        <f t="shared" si="23"/>
        <v>-0.19268331861163646</v>
      </c>
      <c r="H42" s="77">
        <f t="shared" si="24"/>
        <v>19.268331861163645</v>
      </c>
      <c r="I42" s="110">
        <f t="shared" si="27"/>
        <v>2.9076736977818183E-2</v>
      </c>
      <c r="K42" s="110">
        <f t="shared" si="25"/>
        <v>4.1666666666667143E-3</v>
      </c>
      <c r="M42" s="110">
        <f t="shared" si="26"/>
        <v>19.664998527830317</v>
      </c>
    </row>
    <row r="43" spans="2:13">
      <c r="B43" s="110">
        <f t="shared" si="18"/>
        <v>8.6249999999999993E-2</v>
      </c>
      <c r="C43" s="77">
        <f t="shared" si="19"/>
        <v>9.3264197421530692E-2</v>
      </c>
      <c r="D43" s="77">
        <f t="shared" si="20"/>
        <v>0.96649532020603446</v>
      </c>
      <c r="E43" s="77">
        <f t="shared" si="21"/>
        <v>0.2805314709708277</v>
      </c>
      <c r="F43" s="77">
        <f t="shared" si="22"/>
        <v>0.53042387795949364</v>
      </c>
      <c r="G43" s="77">
        <f t="shared" si="23"/>
        <v>-0.1890446510696786</v>
      </c>
      <c r="H43" s="77">
        <f t="shared" si="24"/>
        <v>18.904465106967862</v>
      </c>
      <c r="I43" s="110">
        <f t="shared" si="27"/>
        <v>2.9109340335663109E-2</v>
      </c>
      <c r="K43" s="110">
        <f t="shared" si="25"/>
        <v>9.7400000000000368E-3</v>
      </c>
      <c r="M43" s="110">
        <f t="shared" si="26"/>
        <v>19.858465106967863</v>
      </c>
    </row>
    <row r="44" spans="2:13">
      <c r="B44" s="110">
        <f t="shared" si="18"/>
        <v>8.7499999999999994E-2</v>
      </c>
      <c r="C44" s="77">
        <f t="shared" si="19"/>
        <v>9.4333495493759592E-2</v>
      </c>
      <c r="D44" s="77">
        <f t="shared" si="20"/>
        <v>0.96727204337265249</v>
      </c>
      <c r="E44" s="77">
        <f t="shared" si="21"/>
        <v>0.28374783662240616</v>
      </c>
      <c r="F44" s="77">
        <f t="shared" si="22"/>
        <v>0.53085015267135749</v>
      </c>
      <c r="G44" s="77">
        <f t="shared" si="23"/>
        <v>-0.18540201070623641</v>
      </c>
      <c r="H44" s="77">
        <f t="shared" si="24"/>
        <v>18.540201070623642</v>
      </c>
      <c r="I44" s="110">
        <f t="shared" si="27"/>
        <v>2.9141122907537537E-2</v>
      </c>
      <c r="K44" s="110">
        <f t="shared" si="25"/>
        <v>1.3593333333333249E-2</v>
      </c>
      <c r="M44" s="110">
        <f t="shared" si="26"/>
        <v>19.879534403956963</v>
      </c>
    </row>
    <row r="45" spans="2:13">
      <c r="B45" s="110">
        <f t="shared" si="18"/>
        <v>8.8749999999999996E-2</v>
      </c>
      <c r="C45" s="77">
        <f t="shared" si="19"/>
        <v>9.540687847527396E-2</v>
      </c>
      <c r="D45" s="77">
        <f t="shared" si="20"/>
        <v>0.96803343296828659</v>
      </c>
      <c r="E45" s="77">
        <f t="shared" si="21"/>
        <v>0.28697648936423276</v>
      </c>
      <c r="F45" s="77">
        <f t="shared" si="22"/>
        <v>0.53126801214104236</v>
      </c>
      <c r="G45" s="77">
        <f t="shared" si="23"/>
        <v>-0.18175549849472494</v>
      </c>
      <c r="H45" s="77">
        <f t="shared" si="24"/>
        <v>18.175549849472496</v>
      </c>
      <c r="I45" s="110">
        <f t="shared" si="27"/>
        <v>2.9172097692091697E-2</v>
      </c>
      <c r="K45" s="110">
        <f t="shared" si="25"/>
        <v>1.8384999999999964E-2</v>
      </c>
      <c r="M45" s="110">
        <f t="shared" si="26"/>
        <v>19.994049849472489</v>
      </c>
    </row>
    <row r="46" spans="2:13">
      <c r="B46" s="110">
        <f t="shared" si="18"/>
        <v>0.09</v>
      </c>
      <c r="C46" s="77">
        <f t="shared" si="19"/>
        <v>9.6484275185140467E-2</v>
      </c>
      <c r="D46" s="77">
        <f t="shared" si="20"/>
        <v>0.96877969811305464</v>
      </c>
      <c r="E46" s="77">
        <f t="shared" si="21"/>
        <v>0.29021721508958176</v>
      </c>
      <c r="F46" s="77">
        <f t="shared" si="22"/>
        <v>0.53167757113610248</v>
      </c>
      <c r="G46" s="77">
        <f t="shared" si="23"/>
        <v>-0.17810521377431576</v>
      </c>
      <c r="H46" s="77">
        <f t="shared" si="24"/>
        <v>17.810521377431577</v>
      </c>
      <c r="I46" s="110">
        <f t="shared" si="27"/>
        <v>2.9202277763273415E-2</v>
      </c>
      <c r="K46" s="110">
        <f t="shared" si="25"/>
        <v>2.108000000000004E-2</v>
      </c>
      <c r="M46" s="110">
        <f t="shared" si="26"/>
        <v>19.898521377431582</v>
      </c>
    </row>
    <row r="47" spans="2:13">
      <c r="B47" s="110">
        <f t="shared" si="18"/>
        <v>9.1249999999999998E-2</v>
      </c>
      <c r="C47" s="77">
        <f t="shared" si="19"/>
        <v>9.7565614917502194E-2</v>
      </c>
      <c r="D47" s="77">
        <f t="shared" si="20"/>
        <v>0.96951104831522328</v>
      </c>
      <c r="E47" s="77">
        <f t="shared" si="21"/>
        <v>0.29346980112072046</v>
      </c>
      <c r="F47" s="77">
        <f t="shared" si="22"/>
        <v>0.53207894463711236</v>
      </c>
      <c r="G47" s="77">
        <f t="shared" si="23"/>
        <v>-0.17445125424216723</v>
      </c>
      <c r="H47" s="77">
        <f t="shared" si="24"/>
        <v>17.445125424216723</v>
      </c>
      <c r="I47" s="110">
        <f t="shared" si="27"/>
        <v>2.9231676257188231E-2</v>
      </c>
      <c r="K47" s="110">
        <f t="shared" si="25"/>
        <v>2.4432727272727418E-2</v>
      </c>
      <c r="M47" s="110">
        <f t="shared" si="26"/>
        <v>19.868398151489465</v>
      </c>
    </row>
    <row r="48" spans="2:13">
      <c r="B48" s="110">
        <f t="shared" si="18"/>
        <v>9.2499999999999999E-2</v>
      </c>
      <c r="C48" s="77">
        <f t="shared" si="19"/>
        <v>9.8650827467608657E-2</v>
      </c>
      <c r="D48" s="77">
        <f t="shared" si="20"/>
        <v>0.97022769333977987</v>
      </c>
      <c r="E48" s="77">
        <f t="shared" si="21"/>
        <v>0.29673403628720557</v>
      </c>
      <c r="F48" s="77">
        <f t="shared" si="22"/>
        <v>0.53247224776553792</v>
      </c>
      <c r="G48" s="77">
        <f t="shared" si="23"/>
        <v>-0.17079371594725656</v>
      </c>
      <c r="H48" s="77">
        <f t="shared" si="24"/>
        <v>17.079371594725657</v>
      </c>
      <c r="I48" s="110">
        <f t="shared" si="27"/>
        <v>2.926030635928531E-2</v>
      </c>
      <c r="K48" s="110">
        <f t="shared" si="25"/>
        <v>3.0178571428571388E-2</v>
      </c>
      <c r="M48" s="110">
        <f t="shared" si="26"/>
        <v>20.077228737582796</v>
      </c>
    </row>
    <row r="49" spans="2:13">
      <c r="B49" s="110">
        <f t="shared" si="18"/>
        <v>9.375E-2</v>
      </c>
      <c r="C49" s="77">
        <f t="shared" si="19"/>
        <v>9.9739843156706087E-2</v>
      </c>
      <c r="D49" s="77">
        <f t="shared" si="20"/>
        <v>0.97092984308041752</v>
      </c>
      <c r="E49" s="77">
        <f t="shared" si="21"/>
        <v>0.30000971100075097</v>
      </c>
      <c r="F49" s="77">
        <f t="shared" si="22"/>
        <v>0.53285759571348024</v>
      </c>
      <c r="G49" s="77">
        <f t="shared" si="23"/>
        <v>-0.16713269328576885</v>
      </c>
      <c r="H49" s="77">
        <f t="shared" si="24"/>
        <v>16.713269328576885</v>
      </c>
      <c r="I49" s="110">
        <f t="shared" si="27"/>
        <v>2.9288181291901666E-2</v>
      </c>
      <c r="K49" s="110">
        <f t="shared" si="25"/>
        <v>3.2249999999999945E-2</v>
      </c>
      <c r="M49" s="110">
        <f t="shared" si="26"/>
        <v>19.91826932857688</v>
      </c>
    </row>
    <row r="50" spans="2:13">
      <c r="B50" s="110">
        <f t="shared" si="18"/>
        <v>9.5000000000000001E-2</v>
      </c>
      <c r="C50" s="77">
        <f t="shared" si="19"/>
        <v>0.10083259285579241</v>
      </c>
      <c r="D50" s="77">
        <f t="shared" si="20"/>
        <v>0.97161770743497922</v>
      </c>
      <c r="E50" s="77">
        <f t="shared" si="21"/>
        <v>0.30329661732668095</v>
      </c>
      <c r="F50" s="77">
        <f t="shared" si="22"/>
        <v>0.53323510367531801</v>
      </c>
      <c r="G50" s="77">
        <f t="shared" si="23"/>
        <v>-0.16346827899800109</v>
      </c>
      <c r="H50" s="77">
        <f t="shared" si="24"/>
        <v>16.346827899800111</v>
      </c>
      <c r="I50" s="110">
        <f t="shared" si="27"/>
        <v>2.9315314302142046E-2</v>
      </c>
      <c r="K50" s="110">
        <f t="shared" si="25"/>
        <v>3.4687500000000003E-2</v>
      </c>
      <c r="M50" s="110">
        <f t="shared" si="26"/>
        <v>19.795577899800112</v>
      </c>
    </row>
    <row r="51" spans="2:13">
      <c r="B51" s="110">
        <f t="shared" si="18"/>
        <v>9.6250000000000002E-2</v>
      </c>
      <c r="C51" s="77">
        <f t="shared" si="19"/>
        <v>0.10192900800824416</v>
      </c>
      <c r="D51" s="77">
        <f t="shared" si="20"/>
        <v>0.97229149618441135</v>
      </c>
      <c r="E51" s="77">
        <f t="shared" si="21"/>
        <v>0.30659454905199046</v>
      </c>
      <c r="F51" s="77">
        <f t="shared" si="22"/>
        <v>0.5336048867812756</v>
      </c>
      <c r="G51" s="77">
        <f t="shared" si="23"/>
        <v>-0.15980056416673394</v>
      </c>
      <c r="H51" s="77">
        <f t="shared" si="24"/>
        <v>15.980056416673394</v>
      </c>
      <c r="I51" s="110">
        <f t="shared" si="27"/>
        <v>2.9341718650137211E-2</v>
      </c>
      <c r="K51" s="110">
        <f t="shared" si="25"/>
        <v>3.5833333333333287E-2</v>
      </c>
      <c r="M51" s="110">
        <f t="shared" si="26"/>
        <v>19.543389750006721</v>
      </c>
    </row>
    <row r="52" spans="2:13">
      <c r="B52" s="110">
        <f t="shared" si="18"/>
        <v>9.7500000000000003E-2</v>
      </c>
      <c r="C52" s="77">
        <f t="shared" si="19"/>
        <v>0.10302902065132359</v>
      </c>
      <c r="D52" s="77">
        <f t="shared" si="20"/>
        <v>0.97295141887526304</v>
      </c>
      <c r="E52" s="77">
        <f t="shared" si="21"/>
        <v>0.30990330175003639</v>
      </c>
      <c r="F52" s="77">
        <f t="shared" si="22"/>
        <v>0.53396706003293748</v>
      </c>
      <c r="G52" s="77">
        <f t="shared" si="23"/>
        <v>-0.15612963821702608</v>
      </c>
      <c r="H52" s="77">
        <f t="shared" si="24"/>
        <v>15.612963821702607</v>
      </c>
      <c r="I52" s="110">
        <f t="shared" si="27"/>
        <v>2.9367407597662848E-2</v>
      </c>
      <c r="K52" s="110">
        <f t="shared" si="25"/>
        <v>3.7083333333333288E-2</v>
      </c>
      <c r="M52" s="110">
        <f t="shared" si="26"/>
        <v>19.30129715503594</v>
      </c>
    </row>
    <row r="53" spans="2:13">
      <c r="B53" s="110">
        <f t="shared" si="18"/>
        <v>9.8750000000000004E-2</v>
      </c>
      <c r="C53" s="77">
        <f t="shared" si="19"/>
        <v>0.10413256343657548</v>
      </c>
      <c r="D53" s="77">
        <f t="shared" si="20"/>
        <v>0.97359768470576069</v>
      </c>
      <c r="E53" s="77">
        <f t="shared" si="21"/>
        <v>0.31322267284189004</v>
      </c>
      <c r="F53" s="77">
        <f t="shared" si="22"/>
        <v>0.5343217382407246</v>
      </c>
      <c r="G53" s="77">
        <f t="shared" si="23"/>
        <v>-0.15245558891738531</v>
      </c>
      <c r="H53" s="77">
        <f t="shared" si="24"/>
        <v>15.245558891738531</v>
      </c>
      <c r="I53" s="110">
        <f t="shared" si="27"/>
        <v>2.9392394397126126E-2</v>
      </c>
      <c r="K53" s="110">
        <f t="shared" si="25"/>
        <v>0.04</v>
      </c>
      <c r="M53" s="110">
        <f t="shared" si="26"/>
        <v>19.225558891738533</v>
      </c>
    </row>
    <row r="55" spans="2:13">
      <c r="B55" s="113" t="s">
        <v>235</v>
      </c>
      <c r="C55" s="113">
        <v>30</v>
      </c>
      <c r="D55" s="113" t="s">
        <v>234</v>
      </c>
      <c r="E55" s="113">
        <f>E30</f>
        <v>4</v>
      </c>
    </row>
    <row r="56" spans="2:13">
      <c r="B56" s="114" t="s">
        <v>233</v>
      </c>
      <c r="C56" s="113">
        <v>0.2</v>
      </c>
      <c r="D56" s="113"/>
      <c r="E56" s="113"/>
    </row>
    <row r="57" spans="2:13" ht="25.5">
      <c r="B57" s="112" t="s">
        <v>232</v>
      </c>
      <c r="C57" s="112" t="s">
        <v>231</v>
      </c>
      <c r="D57" s="112" t="s">
        <v>230</v>
      </c>
      <c r="E57" s="112" t="s">
        <v>229</v>
      </c>
      <c r="F57" s="112" t="s">
        <v>228</v>
      </c>
      <c r="G57" s="112" t="s">
        <v>227</v>
      </c>
      <c r="H57" s="112" t="s">
        <v>226</v>
      </c>
      <c r="I57" s="112"/>
      <c r="J57" s="112"/>
      <c r="K57" s="112"/>
      <c r="L57" s="112"/>
      <c r="M57" s="112" t="s">
        <v>225</v>
      </c>
    </row>
    <row r="58" spans="2:13">
      <c r="B58" s="97" t="s">
        <v>224</v>
      </c>
      <c r="C58" s="97" t="s">
        <v>223</v>
      </c>
      <c r="D58" s="97" t="s">
        <v>222</v>
      </c>
      <c r="E58" s="97" t="s">
        <v>221</v>
      </c>
      <c r="F58" s="97" t="s">
        <v>220</v>
      </c>
      <c r="G58" s="98" t="s">
        <v>219</v>
      </c>
      <c r="H58" s="98"/>
      <c r="I58" s="97" t="s">
        <v>218</v>
      </c>
      <c r="K58" s="111" t="s">
        <v>217</v>
      </c>
    </row>
    <row r="59" spans="2:13">
      <c r="B59" s="110">
        <f t="shared" ref="B59:B78" si="28">B34</f>
        <v>7.4999999999999997E-2</v>
      </c>
      <c r="C59" s="77">
        <f t="shared" ref="C59:C78" si="29">B59/(1-EXP(-B59*$C$55))</f>
        <v>8.3836278772806042E-2</v>
      </c>
      <c r="D59" s="77">
        <f t="shared" ref="D59:D78" si="30">C59*(1-EXP(-B59*($C$55-$E$55)))/B59</f>
        <v>0.95878066726849231</v>
      </c>
      <c r="E59" s="77">
        <f t="shared" ref="E59:E78" si="31">C59*(1-EXP(-$C$56*$E$55))/$C$56</f>
        <v>0.23083105238189244</v>
      </c>
      <c r="F59" s="77">
        <f t="shared" ref="F59:F78" si="32">EXP(-$C$56*$E$55)*D59</f>
        <v>0.43080792403937013</v>
      </c>
      <c r="G59" s="77">
        <f t="shared" ref="G59:G78" si="33">E59+F59-1</f>
        <v>-0.33836102357873743</v>
      </c>
      <c r="H59" s="77">
        <f t="shared" ref="H59:H78" si="34">-100*G59</f>
        <v>33.836102357873742</v>
      </c>
      <c r="K59" s="110">
        <f t="shared" ref="K59:K78" si="35">K34</f>
        <v>-3.875E-2</v>
      </c>
      <c r="M59" s="110">
        <f t="shared" ref="M59:M78" si="36">100*(K59-G59-$I$5)</f>
        <v>27.961102357873742</v>
      </c>
    </row>
    <row r="60" spans="2:13">
      <c r="B60" s="110">
        <f t="shared" si="28"/>
        <v>7.6249999999999998E-2</v>
      </c>
      <c r="C60" s="77">
        <f t="shared" si="29"/>
        <v>8.4865545487366467E-2</v>
      </c>
      <c r="D60" s="77">
        <f t="shared" si="30"/>
        <v>0.95970466970055957</v>
      </c>
      <c r="E60" s="77">
        <f t="shared" si="31"/>
        <v>0.23366498922142573</v>
      </c>
      <c r="F60" s="77">
        <f t="shared" si="32"/>
        <v>0.43122310509501272</v>
      </c>
      <c r="G60" s="77">
        <f t="shared" si="33"/>
        <v>-0.33511190568356153</v>
      </c>
      <c r="H60" s="77">
        <f t="shared" si="34"/>
        <v>33.511190568356156</v>
      </c>
      <c r="I60" s="110">
        <f t="shared" ref="I60:I78" si="37">0.01*(G60-G59)/(B60-B59)</f>
        <v>2.5992943161407187E-2</v>
      </c>
      <c r="K60" s="110">
        <f t="shared" si="35"/>
        <v>-3.125E-2</v>
      </c>
      <c r="M60" s="110">
        <f t="shared" si="36"/>
        <v>28.386190568356152</v>
      </c>
    </row>
    <row r="61" spans="2:13">
      <c r="B61" s="110">
        <f t="shared" si="28"/>
        <v>7.7499999999999999E-2</v>
      </c>
      <c r="C61" s="77">
        <f t="shared" si="29"/>
        <v>8.5899554257803878E-2</v>
      </c>
      <c r="D61" s="77">
        <f t="shared" si="30"/>
        <v>0.96061149722836392</v>
      </c>
      <c r="E61" s="77">
        <f t="shared" si="31"/>
        <v>0.23651198262506895</v>
      </c>
      <c r="F61" s="77">
        <f t="shared" si="32"/>
        <v>0.43163056896871399</v>
      </c>
      <c r="G61" s="77">
        <f t="shared" si="33"/>
        <v>-0.33185744840621711</v>
      </c>
      <c r="H61" s="77">
        <f t="shared" si="34"/>
        <v>33.185744840621709</v>
      </c>
      <c r="I61" s="110">
        <f t="shared" si="37"/>
        <v>2.6035658218755288E-2</v>
      </c>
      <c r="K61" s="110">
        <f t="shared" si="35"/>
        <v>-2.6249999999999999E-2</v>
      </c>
      <c r="M61" s="110">
        <f t="shared" si="36"/>
        <v>28.560744840621709</v>
      </c>
    </row>
    <row r="62" spans="2:13">
      <c r="B62" s="110">
        <f t="shared" si="28"/>
        <v>7.8750000000000001E-2</v>
      </c>
      <c r="C62" s="77">
        <f t="shared" si="29"/>
        <v>8.6938230987063922E-2</v>
      </c>
      <c r="D62" s="77">
        <f t="shared" si="30"/>
        <v>0.96150134903838713</v>
      </c>
      <c r="E62" s="77">
        <f t="shared" si="31"/>
        <v>0.23937182857731379</v>
      </c>
      <c r="F62" s="77">
        <f t="shared" si="32"/>
        <v>0.4320304051607296</v>
      </c>
      <c r="G62" s="77">
        <f t="shared" si="33"/>
        <v>-0.32859776626195658</v>
      </c>
      <c r="H62" s="77">
        <f t="shared" si="34"/>
        <v>32.859776626195661</v>
      </c>
      <c r="I62" s="110">
        <f t="shared" si="37"/>
        <v>2.6077457154084251E-2</v>
      </c>
      <c r="K62" s="110">
        <f t="shared" si="35"/>
        <v>-2.296999999999997E-2</v>
      </c>
      <c r="M62" s="110">
        <f t="shared" si="36"/>
        <v>28.562776626195657</v>
      </c>
    </row>
    <row r="63" spans="2:13">
      <c r="B63" s="110">
        <f t="shared" si="28"/>
        <v>0.08</v>
      </c>
      <c r="C63" s="77">
        <f t="shared" si="29"/>
        <v>8.7981501767694023E-2</v>
      </c>
      <c r="D63" s="77">
        <f t="shared" si="30"/>
        <v>0.96237442602882561</v>
      </c>
      <c r="E63" s="77">
        <f t="shared" si="31"/>
        <v>0.24224432358469286</v>
      </c>
      <c r="F63" s="77">
        <f t="shared" si="32"/>
        <v>0.43242270394043786</v>
      </c>
      <c r="G63" s="77">
        <f t="shared" si="33"/>
        <v>-0.32533297247486925</v>
      </c>
      <c r="H63" s="77">
        <f t="shared" si="34"/>
        <v>32.533297247486928</v>
      </c>
      <c r="I63" s="110">
        <f t="shared" si="37"/>
        <v>2.6118350296698598E-2</v>
      </c>
      <c r="K63" s="110">
        <f t="shared" si="35"/>
        <v>-1.6146666666666646E-2</v>
      </c>
      <c r="M63" s="110">
        <f t="shared" si="36"/>
        <v>28.91863058082026</v>
      </c>
    </row>
    <row r="64" spans="2:13">
      <c r="B64" s="110">
        <f t="shared" si="28"/>
        <v>8.1250000000000003E-2</v>
      </c>
      <c r="C64" s="77">
        <f t="shared" si="29"/>
        <v>8.9029292918045663E-2</v>
      </c>
      <c r="D64" s="77">
        <f t="shared" si="30"/>
        <v>0.96323093065119303</v>
      </c>
      <c r="E64" s="77">
        <f t="shared" si="31"/>
        <v>0.24512926477545757</v>
      </c>
      <c r="F64" s="77">
        <f t="shared" si="32"/>
        <v>0.43280755627516787</v>
      </c>
      <c r="G64" s="77">
        <f t="shared" si="33"/>
        <v>-0.32206317894937453</v>
      </c>
      <c r="H64" s="77">
        <f t="shared" si="34"/>
        <v>32.206317894937456</v>
      </c>
      <c r="I64" s="110">
        <f t="shared" si="37"/>
        <v>2.6158348203957769E-2</v>
      </c>
      <c r="K64" s="110">
        <f t="shared" si="35"/>
        <v>-1.03125E-2</v>
      </c>
      <c r="M64" s="110">
        <f t="shared" si="36"/>
        <v>29.175067894937452</v>
      </c>
    </row>
    <row r="65" spans="2:13">
      <c r="B65" s="110">
        <f t="shared" si="28"/>
        <v>8.2500000000000004E-2</v>
      </c>
      <c r="C65" s="77">
        <f t="shared" si="29"/>
        <v>9.0081531017379299E-2</v>
      </c>
      <c r="D65" s="77">
        <f t="shared" si="30"/>
        <v>0.96407106675448628</v>
      </c>
      <c r="E65" s="77">
        <f t="shared" si="31"/>
        <v>0.24802644999623447</v>
      </c>
      <c r="F65" s="77">
        <f t="shared" si="32"/>
        <v>0.43318505376017807</v>
      </c>
      <c r="G65" s="77">
        <f t="shared" si="33"/>
        <v>-0.3187884962435874</v>
      </c>
      <c r="H65" s="77">
        <f t="shared" si="34"/>
        <v>31.87884962435874</v>
      </c>
      <c r="I65" s="110">
        <f t="shared" si="37"/>
        <v>2.6197461646296969E-2</v>
      </c>
      <c r="K65" s="110">
        <f t="shared" si="35"/>
        <v>-5.18800000000013E-3</v>
      </c>
      <c r="M65" s="110">
        <f t="shared" si="36"/>
        <v>29.360049624358727</v>
      </c>
    </row>
    <row r="66" spans="2:13">
      <c r="B66" s="110">
        <f t="shared" si="28"/>
        <v>8.3750000000000005E-2</v>
      </c>
      <c r="C66" s="77">
        <f t="shared" si="29"/>
        <v>9.113814293985871E-2</v>
      </c>
      <c r="D66" s="77">
        <f t="shared" si="30"/>
        <v>0.96489503943204757</v>
      </c>
      <c r="E66" s="77">
        <f t="shared" si="31"/>
        <v>0.2509356779056236</v>
      </c>
      <c r="F66" s="77">
        <f t="shared" si="32"/>
        <v>0.4335552885498476</v>
      </c>
      <c r="G66" s="77">
        <f t="shared" si="33"/>
        <v>-0.31550903354452875</v>
      </c>
      <c r="H66" s="77">
        <f t="shared" si="34"/>
        <v>31.550903354452874</v>
      </c>
      <c r="I66" s="110">
        <f t="shared" si="37"/>
        <v>2.6235701592469216E-2</v>
      </c>
      <c r="K66" s="110">
        <f t="shared" si="35"/>
        <v>-1.1454545454540721E-4</v>
      </c>
      <c r="M66" s="110">
        <f t="shared" si="36"/>
        <v>29.53944880899833</v>
      </c>
    </row>
    <row r="67" spans="2:13">
      <c r="B67" s="110">
        <f t="shared" si="28"/>
        <v>8.5000000000000006E-2</v>
      </c>
      <c r="C67" s="77">
        <f t="shared" si="29"/>
        <v>9.2199055887423456E-2</v>
      </c>
      <c r="D67" s="77">
        <f t="shared" si="30"/>
        <v>0.96570305487123786</v>
      </c>
      <c r="E67" s="77">
        <f t="shared" si="31"/>
        <v>0.25385674806470826</v>
      </c>
      <c r="F67" s="77">
        <f t="shared" si="32"/>
        <v>0.43391835329012968</v>
      </c>
      <c r="G67" s="77">
        <f t="shared" si="33"/>
        <v>-0.31222489864516212</v>
      </c>
      <c r="H67" s="77">
        <f t="shared" si="34"/>
        <v>31.222489864516213</v>
      </c>
      <c r="I67" s="110">
        <f t="shared" si="37"/>
        <v>2.6273079194933022E-2</v>
      </c>
      <c r="K67" s="110">
        <f t="shared" si="35"/>
        <v>4.1666666666667143E-3</v>
      </c>
      <c r="M67" s="110">
        <f t="shared" si="36"/>
        <v>29.639156531182881</v>
      </c>
    </row>
    <row r="68" spans="2:13">
      <c r="B68" s="110">
        <f t="shared" si="28"/>
        <v>8.6249999999999993E-2</v>
      </c>
      <c r="C68" s="77">
        <f t="shared" si="29"/>
        <v>9.3264197421530692E-2</v>
      </c>
      <c r="D68" s="77">
        <f t="shared" si="30"/>
        <v>0.96649532020603446</v>
      </c>
      <c r="E68" s="77">
        <f t="shared" si="31"/>
        <v>0.25678946102445127</v>
      </c>
      <c r="F68" s="77">
        <f t="shared" si="32"/>
        <v>0.43427434105231982</v>
      </c>
      <c r="G68" s="77">
        <f t="shared" si="33"/>
        <v>-0.30893619792322891</v>
      </c>
      <c r="H68" s="77">
        <f t="shared" si="34"/>
        <v>30.893619792322891</v>
      </c>
      <c r="I68" s="110">
        <f t="shared" si="37"/>
        <v>2.6309605775465976E-2</v>
      </c>
      <c r="K68" s="110">
        <f t="shared" si="35"/>
        <v>9.7400000000000368E-3</v>
      </c>
      <c r="M68" s="110">
        <f t="shared" si="36"/>
        <v>29.867619792322891</v>
      </c>
    </row>
    <row r="69" spans="2:13">
      <c r="B69" s="110">
        <f t="shared" si="28"/>
        <v>8.7499999999999994E-2</v>
      </c>
      <c r="C69" s="77">
        <f t="shared" si="29"/>
        <v>9.4333495493759592E-2</v>
      </c>
      <c r="D69" s="77">
        <f t="shared" si="30"/>
        <v>0.96727204337265249</v>
      </c>
      <c r="E69" s="77">
        <f t="shared" si="31"/>
        <v>0.25973361840996001</v>
      </c>
      <c r="F69" s="77">
        <f t="shared" si="32"/>
        <v>0.43462334526818214</v>
      </c>
      <c r="G69" s="77">
        <f t="shared" si="33"/>
        <v>-0.30564303632185785</v>
      </c>
      <c r="H69" s="77">
        <f t="shared" si="34"/>
        <v>30.564303632185783</v>
      </c>
      <c r="I69" s="110">
        <f t="shared" si="37"/>
        <v>2.6345292810968399E-2</v>
      </c>
      <c r="K69" s="110">
        <f t="shared" si="35"/>
        <v>1.3593333333333249E-2</v>
      </c>
      <c r="M69" s="110">
        <f t="shared" si="36"/>
        <v>29.923636965519108</v>
      </c>
    </row>
    <row r="70" spans="2:13">
      <c r="B70" s="110">
        <f t="shared" si="28"/>
        <v>8.8749999999999996E-2</v>
      </c>
      <c r="C70" s="77">
        <f t="shared" si="29"/>
        <v>9.540687847527396E-2</v>
      </c>
      <c r="D70" s="77">
        <f t="shared" si="30"/>
        <v>0.96803343296828659</v>
      </c>
      <c r="E70" s="77">
        <f t="shared" si="31"/>
        <v>0.26268902300160729</v>
      </c>
      <c r="F70" s="77">
        <f t="shared" si="32"/>
        <v>0.43496545966647804</v>
      </c>
      <c r="G70" s="77">
        <f t="shared" si="33"/>
        <v>-0.30234551733191473</v>
      </c>
      <c r="H70" s="77">
        <f t="shared" si="34"/>
        <v>30.234551733191473</v>
      </c>
      <c r="I70" s="110">
        <f t="shared" si="37"/>
        <v>2.6380151919544993E-2</v>
      </c>
      <c r="K70" s="110">
        <f t="shared" si="35"/>
        <v>1.8384999999999964E-2</v>
      </c>
      <c r="M70" s="110">
        <f t="shared" si="36"/>
        <v>30.07305173319147</v>
      </c>
    </row>
    <row r="71" spans="2:13">
      <c r="B71" s="110">
        <f t="shared" si="28"/>
        <v>0.09</v>
      </c>
      <c r="C71" s="77">
        <f t="shared" si="29"/>
        <v>9.6484275185140467E-2</v>
      </c>
      <c r="D71" s="77">
        <f t="shared" si="30"/>
        <v>0.96877969811305464</v>
      </c>
      <c r="E71" s="77">
        <f t="shared" si="31"/>
        <v>0.26565547881300178</v>
      </c>
      <c r="F71" s="77">
        <f t="shared" si="32"/>
        <v>0.43530077821093349</v>
      </c>
      <c r="G71" s="77">
        <f t="shared" si="33"/>
        <v>-0.29904374297606473</v>
      </c>
      <c r="H71" s="77">
        <f t="shared" si="34"/>
        <v>29.904374297606473</v>
      </c>
      <c r="I71" s="110">
        <f t="shared" si="37"/>
        <v>2.6414194846799945E-2</v>
      </c>
      <c r="K71" s="110">
        <f t="shared" si="35"/>
        <v>2.108000000000004E-2</v>
      </c>
      <c r="M71" s="110">
        <f t="shared" si="36"/>
        <v>30.012374297606474</v>
      </c>
    </row>
    <row r="72" spans="2:13">
      <c r="B72" s="110">
        <f t="shared" si="28"/>
        <v>9.1249999999999998E-2</v>
      </c>
      <c r="C72" s="77">
        <f t="shared" si="29"/>
        <v>9.7565614917502194E-2</v>
      </c>
      <c r="D72" s="77">
        <f t="shared" si="30"/>
        <v>0.96951104831522328</v>
      </c>
      <c r="E72" s="77">
        <f t="shared" si="31"/>
        <v>0.26863279116580596</v>
      </c>
      <c r="F72" s="77">
        <f t="shared" si="32"/>
        <v>0.43562939503968084</v>
      </c>
      <c r="G72" s="77">
        <f t="shared" si="33"/>
        <v>-0.29573781379451325</v>
      </c>
      <c r="H72" s="77">
        <f t="shared" si="34"/>
        <v>29.573781379451326</v>
      </c>
      <c r="I72" s="110">
        <f t="shared" si="37"/>
        <v>2.644743345241183E-2</v>
      </c>
      <c r="K72" s="110">
        <f t="shared" si="35"/>
        <v>2.4432727272727418E-2</v>
      </c>
      <c r="M72" s="110">
        <f t="shared" si="36"/>
        <v>30.017054106724068</v>
      </c>
    </row>
    <row r="73" spans="2:13">
      <c r="B73" s="110">
        <f t="shared" si="28"/>
        <v>9.2499999999999999E-2</v>
      </c>
      <c r="C73" s="77">
        <f t="shared" si="29"/>
        <v>9.8650827467608657E-2</v>
      </c>
      <c r="D73" s="77">
        <f t="shared" si="30"/>
        <v>0.97022769333977987</v>
      </c>
      <c r="E73" s="77">
        <f t="shared" si="31"/>
        <v>0.27162076676140651</v>
      </c>
      <c r="F73" s="77">
        <f t="shared" si="32"/>
        <v>0.43595140440620461</v>
      </c>
      <c r="G73" s="77">
        <f t="shared" si="33"/>
        <v>-0.29242782883238894</v>
      </c>
      <c r="H73" s="77">
        <f t="shared" si="34"/>
        <v>29.242782883238895</v>
      </c>
      <c r="I73" s="110">
        <f t="shared" si="37"/>
        <v>2.6479879696994477E-2</v>
      </c>
      <c r="K73" s="110">
        <f t="shared" si="35"/>
        <v>3.0178571428571388E-2</v>
      </c>
      <c r="M73" s="110">
        <f t="shared" si="36"/>
        <v>30.260640026096031</v>
      </c>
    </row>
    <row r="74" spans="2:13">
      <c r="B74" s="110">
        <f t="shared" si="28"/>
        <v>9.375E-2</v>
      </c>
      <c r="C74" s="77">
        <f t="shared" si="29"/>
        <v>9.9739843156706087E-2</v>
      </c>
      <c r="D74" s="77">
        <f t="shared" si="30"/>
        <v>0.97092984308041752</v>
      </c>
      <c r="E74" s="77">
        <f t="shared" si="31"/>
        <v>0.27461921374944592</v>
      </c>
      <c r="F74" s="77">
        <f t="shared" si="32"/>
        <v>0.4362669006218205</v>
      </c>
      <c r="G74" s="77">
        <f t="shared" si="33"/>
        <v>-0.28911388562873364</v>
      </c>
      <c r="H74" s="77">
        <f t="shared" si="34"/>
        <v>28.911388562873363</v>
      </c>
      <c r="I74" s="110">
        <f t="shared" si="37"/>
        <v>2.6511545629242381E-2</v>
      </c>
      <c r="K74" s="110">
        <f t="shared" si="35"/>
        <v>3.2249999999999945E-2</v>
      </c>
      <c r="M74" s="110">
        <f t="shared" si="36"/>
        <v>30.136388562873357</v>
      </c>
    </row>
    <row r="75" spans="2:13">
      <c r="B75" s="110">
        <f t="shared" si="28"/>
        <v>9.5000000000000001E-2</v>
      </c>
      <c r="C75" s="77">
        <f t="shared" si="29"/>
        <v>0.10083259285579241</v>
      </c>
      <c r="D75" s="77">
        <f t="shared" si="30"/>
        <v>0.97161770743497922</v>
      </c>
      <c r="E75" s="77">
        <f t="shared" si="31"/>
        <v>0.27762794179322825</v>
      </c>
      <c r="F75" s="77">
        <f t="shared" si="32"/>
        <v>0.43657597799970888</v>
      </c>
      <c r="G75" s="77">
        <f t="shared" si="33"/>
        <v>-0.28579608020706293</v>
      </c>
      <c r="H75" s="77">
        <f t="shared" si="34"/>
        <v>28.579608020706292</v>
      </c>
      <c r="I75" s="110">
        <f t="shared" si="37"/>
        <v>2.6542443373365619E-2</v>
      </c>
      <c r="K75" s="110">
        <f t="shared" si="35"/>
        <v>3.4687500000000003E-2</v>
      </c>
      <c r="M75" s="110">
        <f t="shared" si="36"/>
        <v>30.048358020706289</v>
      </c>
    </row>
    <row r="76" spans="2:13">
      <c r="B76" s="110">
        <f t="shared" si="28"/>
        <v>9.6250000000000002E-2</v>
      </c>
      <c r="C76" s="77">
        <f t="shared" si="29"/>
        <v>0.10192900800824416</v>
      </c>
      <c r="D76" s="77">
        <f t="shared" si="30"/>
        <v>0.97229149618441135</v>
      </c>
      <c r="E76" s="77">
        <f t="shared" si="31"/>
        <v>0.28064676213201911</v>
      </c>
      <c r="F76" s="77">
        <f t="shared" si="32"/>
        <v>0.43687873080052503</v>
      </c>
      <c r="G76" s="77">
        <f t="shared" si="33"/>
        <v>-0.28247450706745592</v>
      </c>
      <c r="H76" s="77">
        <f t="shared" si="34"/>
        <v>28.247450706745592</v>
      </c>
      <c r="I76" s="110">
        <f t="shared" si="37"/>
        <v>2.6572585116856094E-2</v>
      </c>
      <c r="K76" s="110">
        <f t="shared" si="35"/>
        <v>3.5833333333333287E-2</v>
      </c>
      <c r="M76" s="110">
        <f t="shared" si="36"/>
        <v>29.830784040078917</v>
      </c>
    </row>
    <row r="77" spans="2:13">
      <c r="B77" s="110">
        <f t="shared" si="28"/>
        <v>9.7500000000000003E-2</v>
      </c>
      <c r="C77" s="77">
        <f t="shared" si="29"/>
        <v>0.10302902065132359</v>
      </c>
      <c r="D77" s="77">
        <f t="shared" si="30"/>
        <v>0.97295141887526304</v>
      </c>
      <c r="E77" s="77">
        <f t="shared" si="31"/>
        <v>0.28367548764026262</v>
      </c>
      <c r="F77" s="77">
        <f t="shared" si="32"/>
        <v>0.43717525317960287</v>
      </c>
      <c r="G77" s="77">
        <f t="shared" si="33"/>
        <v>-0.27914925918013456</v>
      </c>
      <c r="H77" s="77">
        <f t="shared" si="34"/>
        <v>27.914925918013456</v>
      </c>
      <c r="I77" s="110">
        <f t="shared" si="37"/>
        <v>2.6601983098570849E-2</v>
      </c>
      <c r="K77" s="110">
        <f t="shared" si="35"/>
        <v>3.7083333333333288E-2</v>
      </c>
      <c r="M77" s="110">
        <f t="shared" si="36"/>
        <v>29.623259251346784</v>
      </c>
    </row>
    <row r="78" spans="2:13">
      <c r="B78" s="110">
        <f t="shared" si="28"/>
        <v>9.8750000000000004E-2</v>
      </c>
      <c r="C78" s="77">
        <f t="shared" si="29"/>
        <v>0.10413256343657548</v>
      </c>
      <c r="D78" s="77">
        <f t="shared" si="30"/>
        <v>0.97359768470576069</v>
      </c>
      <c r="E78" s="77">
        <f t="shared" si="31"/>
        <v>0.28671393288374075</v>
      </c>
      <c r="F78" s="77">
        <f t="shared" si="32"/>
        <v>0.43746563913576475</v>
      </c>
      <c r="G78" s="77">
        <f t="shared" si="33"/>
        <v>-0.27582042798049455</v>
      </c>
      <c r="H78" s="77">
        <f t="shared" si="34"/>
        <v>27.582042798049457</v>
      </c>
      <c r="I78" s="110">
        <f t="shared" si="37"/>
        <v>2.6630649597120002E-2</v>
      </c>
      <c r="K78" s="110">
        <f t="shared" si="35"/>
        <v>0.04</v>
      </c>
      <c r="M78" s="110">
        <f t="shared" si="36"/>
        <v>29.58204279804945</v>
      </c>
    </row>
    <row r="79" spans="2:13">
      <c r="B79" s="110"/>
      <c r="C79" s="77"/>
      <c r="D79" s="77"/>
      <c r="E79" s="77"/>
      <c r="F79" s="77"/>
      <c r="G79" s="77"/>
      <c r="H79" s="77"/>
      <c r="I79" s="110"/>
      <c r="K79" s="110"/>
      <c r="M79" s="110"/>
    </row>
    <row r="80" spans="2:13">
      <c r="B80" s="110"/>
      <c r="C80" s="77"/>
      <c r="D80" s="77"/>
      <c r="E80" s="77"/>
      <c r="F80" s="77"/>
      <c r="G80" s="77"/>
      <c r="H80" s="77"/>
      <c r="I80" s="110"/>
      <c r="K80" s="110"/>
      <c r="M80" s="110"/>
    </row>
    <row r="81" spans="2:13">
      <c r="B81" s="110"/>
      <c r="C81" s="77"/>
      <c r="D81" s="77"/>
      <c r="E81" s="77"/>
      <c r="F81" s="77"/>
      <c r="G81" s="77"/>
      <c r="H81" s="77"/>
      <c r="I81" s="110"/>
      <c r="K81" s="110"/>
      <c r="M81" s="110"/>
    </row>
    <row r="82" spans="2:13">
      <c r="B82" s="110"/>
      <c r="C82" s="77"/>
      <c r="D82" s="77"/>
      <c r="E82" s="77"/>
      <c r="F82" s="77"/>
      <c r="G82" s="77"/>
      <c r="H82" s="77"/>
      <c r="I82" s="110"/>
      <c r="K82" s="110"/>
      <c r="M82" s="110"/>
    </row>
    <row r="83" spans="2:13">
      <c r="B83" s="110"/>
      <c r="C83" s="77"/>
      <c r="D83" s="77"/>
      <c r="E83" s="77"/>
      <c r="F83" s="77"/>
      <c r="G83" s="77"/>
      <c r="H83" s="77"/>
      <c r="I83" s="110"/>
      <c r="K83" s="110"/>
      <c r="M83" s="110"/>
    </row>
    <row r="84" spans="2:13">
      <c r="B84" s="110"/>
      <c r="C84" s="77"/>
      <c r="D84" s="77"/>
      <c r="E84" s="77"/>
      <c r="F84" s="77"/>
      <c r="G84" s="77"/>
      <c r="H84" s="77"/>
      <c r="I84" s="110"/>
      <c r="K84" s="110"/>
      <c r="M84" s="110"/>
    </row>
    <row r="85" spans="2:13">
      <c r="B85" s="110"/>
      <c r="C85" s="77"/>
      <c r="D85" s="77"/>
      <c r="E85" s="77"/>
      <c r="F85" s="77"/>
      <c r="G85" s="77"/>
      <c r="H85" s="77"/>
      <c r="I85" s="110"/>
      <c r="K85" s="110"/>
      <c r="M85" s="110"/>
    </row>
    <row r="86" spans="2:13">
      <c r="B86" s="110"/>
      <c r="C86" s="77"/>
      <c r="D86" s="77"/>
      <c r="E86" s="77"/>
      <c r="F86" s="77"/>
      <c r="G86" s="77"/>
      <c r="H86" s="77"/>
      <c r="I86" s="110"/>
      <c r="K86" s="110"/>
      <c r="M86" s="110"/>
    </row>
    <row r="87" spans="2:13">
      <c r="B87" s="110"/>
      <c r="C87" s="77"/>
      <c r="D87" s="77"/>
      <c r="E87" s="77"/>
      <c r="F87" s="77"/>
      <c r="G87" s="77"/>
      <c r="H87" s="77"/>
      <c r="I87" s="110"/>
      <c r="K87" s="110"/>
      <c r="M87" s="11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3:P406"/>
  <sheetViews>
    <sheetView workbookViewId="0">
      <selection activeCell="A27" sqref="A27"/>
    </sheetView>
  </sheetViews>
  <sheetFormatPr defaultRowHeight="15.75"/>
  <sheetData>
    <row r="3" spans="2:16">
      <c r="B3">
        <v>1.7587441155713801</v>
      </c>
      <c r="C3">
        <v>-1.57510947006098</v>
      </c>
      <c r="D3">
        <v>6.0532248216798701E-2</v>
      </c>
      <c r="E3">
        <v>0.22544276156201001</v>
      </c>
      <c r="F3">
        <v>0.17341467195066701</v>
      </c>
      <c r="G3">
        <v>-0.15310156918220999</v>
      </c>
      <c r="H3">
        <v>0.30633505387370702</v>
      </c>
      <c r="I3">
        <v>0.59754067799189403</v>
      </c>
      <c r="J3">
        <v>1.11756108371734</v>
      </c>
      <c r="K3">
        <v>0.85026613636989901</v>
      </c>
      <c r="L3">
        <v>0.60110172510696702</v>
      </c>
      <c r="M3">
        <v>0.56342761076897896</v>
      </c>
      <c r="N3">
        <v>0.365265413151246</v>
      </c>
      <c r="O3">
        <v>0.16330432362845601</v>
      </c>
      <c r="P3">
        <v>-0.45534940336345198</v>
      </c>
    </row>
    <row r="4" spans="2:16">
      <c r="B4">
        <v>1.9063090178820501</v>
      </c>
      <c r="C4">
        <v>-1.26262478659306</v>
      </c>
      <c r="D4">
        <v>4.1290267001672203E-2</v>
      </c>
      <c r="E4">
        <v>0.128565135264577</v>
      </c>
      <c r="F4">
        <v>0.326031729294807</v>
      </c>
      <c r="G4">
        <v>-0.36176573706485599</v>
      </c>
      <c r="H4">
        <v>0.143800346936068</v>
      </c>
      <c r="I4">
        <v>0.50833918127561295</v>
      </c>
      <c r="J4">
        <v>0.84799220239766404</v>
      </c>
      <c r="K4">
        <v>0.79861353762949405</v>
      </c>
      <c r="L4">
        <v>0.50667323247584495</v>
      </c>
      <c r="M4">
        <v>0.376493479652525</v>
      </c>
      <c r="N4">
        <v>0.18256032354715601</v>
      </c>
      <c r="O4">
        <v>-0.33012932391025102</v>
      </c>
      <c r="P4">
        <v>-1.2826933241335301</v>
      </c>
    </row>
    <row r="5" spans="2:16">
      <c r="B5">
        <v>1.93249322941176</v>
      </c>
      <c r="C5">
        <v>-1.5910647944982701</v>
      </c>
      <c r="D5">
        <v>4.0940313710941797E-2</v>
      </c>
      <c r="E5">
        <v>0.521207051536004</v>
      </c>
      <c r="F5">
        <v>6.5675248931297503E-2</v>
      </c>
      <c r="G5">
        <v>-0.55734988024552701</v>
      </c>
      <c r="H5">
        <v>-0.235832103766593</v>
      </c>
      <c r="I5">
        <v>0.51049016842449702</v>
      </c>
      <c r="J5">
        <v>0.93176967505603803</v>
      </c>
      <c r="K5">
        <v>0.81813688072545998</v>
      </c>
      <c r="L5">
        <v>0.43048634307121397</v>
      </c>
      <c r="M5">
        <v>0.37910959327032101</v>
      </c>
      <c r="N5">
        <v>0.21514745815174399</v>
      </c>
      <c r="O5">
        <v>-0.49244098021096</v>
      </c>
      <c r="P5">
        <v>-0.19818558317394599</v>
      </c>
    </row>
    <row r="6" spans="2:16">
      <c r="B6">
        <v>1.7800929482174901</v>
      </c>
      <c r="C6">
        <v>-1.8839080991453201</v>
      </c>
      <c r="D6">
        <v>9.5612253056587201E-2</v>
      </c>
      <c r="E6">
        <v>0.42079827585954199</v>
      </c>
      <c r="F6">
        <v>0.13699752784490599</v>
      </c>
      <c r="G6">
        <v>5.4650805856106502E-2</v>
      </c>
      <c r="H6">
        <v>0.24940629891199001</v>
      </c>
      <c r="I6">
        <v>0.55609947906048696</v>
      </c>
      <c r="J6">
        <v>1.20053109871164</v>
      </c>
      <c r="K6">
        <v>0.60213136596288497</v>
      </c>
      <c r="L6">
        <v>0.57061144995284296</v>
      </c>
      <c r="M6">
        <v>0.55739666376011598</v>
      </c>
      <c r="N6">
        <v>0.35392330584250098</v>
      </c>
      <c r="O6">
        <v>0.15106603675942101</v>
      </c>
      <c r="P6">
        <v>-1.5460826774582901</v>
      </c>
    </row>
    <row r="7" spans="2:16">
      <c r="B7">
        <v>1.5588111741880399</v>
      </c>
      <c r="C7">
        <v>-1.5033849374288399</v>
      </c>
      <c r="D7">
        <v>7.9122686767464104E-2</v>
      </c>
      <c r="E7">
        <v>1.41718192280241E-2</v>
      </c>
      <c r="F7">
        <v>0.16049401497232599</v>
      </c>
      <c r="G7">
        <v>0.14009448306945399</v>
      </c>
      <c r="H7">
        <v>0.57238949856399302</v>
      </c>
      <c r="I7">
        <v>0.69346995585672899</v>
      </c>
      <c r="J7">
        <v>1.36281746161109</v>
      </c>
      <c r="K7">
        <v>0.90334333121906196</v>
      </c>
      <c r="L7">
        <v>0.75211059621253595</v>
      </c>
      <c r="M7">
        <v>0.661340503324096</v>
      </c>
      <c r="N7">
        <v>0.38806946754923899</v>
      </c>
      <c r="O7">
        <v>-4.00737325702267E-2</v>
      </c>
      <c r="P7">
        <v>-0.54137696082134201</v>
      </c>
    </row>
    <row r="8" spans="2:16">
      <c r="B8">
        <v>2.1895975311036402</v>
      </c>
      <c r="C8">
        <v>-2.7815166419033099</v>
      </c>
      <c r="D8">
        <v>0.12186453869280101</v>
      </c>
      <c r="E8">
        <v>0.67886747783680701</v>
      </c>
      <c r="F8">
        <v>0.18044235385712401</v>
      </c>
      <c r="G8">
        <v>-0.59652653490102003</v>
      </c>
      <c r="H8">
        <v>-0.41901553646706002</v>
      </c>
      <c r="I8">
        <v>0.18857402584452099</v>
      </c>
      <c r="J8">
        <v>0.80684322765412098</v>
      </c>
      <c r="K8">
        <v>0.485367030464945</v>
      </c>
      <c r="L8">
        <v>8.9213804074774597E-2</v>
      </c>
      <c r="M8">
        <v>0.200278070163776</v>
      </c>
      <c r="N8">
        <v>5.10538812341403E-2</v>
      </c>
      <c r="O8">
        <v>-0.64231812365691598</v>
      </c>
      <c r="P8">
        <v>-0.343823716996074</v>
      </c>
    </row>
    <row r="9" spans="2:16">
      <c r="B9">
        <v>1.7610313735422001</v>
      </c>
      <c r="C9">
        <v>-1.78357457940051</v>
      </c>
      <c r="D9">
        <v>-1.10429618062849E-2</v>
      </c>
      <c r="E9">
        <v>0.41107238467023599</v>
      </c>
      <c r="F9">
        <v>-4.6608773506281898E-2</v>
      </c>
      <c r="G9">
        <v>-0.42787922289873098</v>
      </c>
      <c r="H9">
        <v>0.17622160786600199</v>
      </c>
      <c r="I9">
        <v>0.82190568547568799</v>
      </c>
      <c r="J9">
        <v>1.5855937928639401</v>
      </c>
      <c r="K9">
        <v>1.0028700684842999</v>
      </c>
      <c r="L9">
        <v>0.68734819763764499</v>
      </c>
      <c r="M9">
        <v>0.79242930933185196</v>
      </c>
      <c r="N9">
        <v>0.47508944478359</v>
      </c>
      <c r="O9">
        <v>-0.17067629312385599</v>
      </c>
      <c r="P9">
        <v>-0.157522367567383</v>
      </c>
    </row>
    <row r="10" spans="2:16">
      <c r="B10">
        <v>1.75993978799286</v>
      </c>
      <c r="C10">
        <v>-1.0343979484921599</v>
      </c>
      <c r="D10">
        <v>0.189428720225017</v>
      </c>
      <c r="E10">
        <v>0.559001677888468</v>
      </c>
      <c r="F10">
        <v>0.49802430590164898</v>
      </c>
      <c r="G10">
        <v>-0.29709040268290998</v>
      </c>
      <c r="H10">
        <v>-0.47058665506198999</v>
      </c>
      <c r="I10">
        <v>0.26809350518045</v>
      </c>
      <c r="J10">
        <v>0.61485894313300604</v>
      </c>
      <c r="K10">
        <v>0.56205472832936898</v>
      </c>
      <c r="L10">
        <v>0.29467799046628401</v>
      </c>
      <c r="M10">
        <v>0.17001772255411099</v>
      </c>
      <c r="N10">
        <v>-7.8626483109201895E-2</v>
      </c>
      <c r="O10">
        <v>-0.19173331153800899</v>
      </c>
      <c r="P10">
        <v>-0.50571964051602802</v>
      </c>
    </row>
    <row r="11" spans="2:16">
      <c r="B11">
        <v>1.7522858129265599</v>
      </c>
      <c r="C11">
        <v>-1.3925628255606599</v>
      </c>
      <c r="D11">
        <v>-0.101979878591633</v>
      </c>
      <c r="E11">
        <v>-0.11979881012131</v>
      </c>
      <c r="F11">
        <v>0.51555251781429501</v>
      </c>
      <c r="G11">
        <v>0.22615217267399901</v>
      </c>
      <c r="H11">
        <v>0.233674382863021</v>
      </c>
      <c r="I11">
        <v>0.56514990070734805</v>
      </c>
      <c r="J11">
        <v>1.26928156460474</v>
      </c>
      <c r="K11">
        <v>1.33673121449731</v>
      </c>
      <c r="L11">
        <v>1.08126700281393</v>
      </c>
      <c r="M11">
        <v>0.699861375096687</v>
      </c>
      <c r="N11">
        <v>0.63355490032544304</v>
      </c>
      <c r="O11">
        <v>2.0140760403549999E-4</v>
      </c>
      <c r="P11">
        <v>-0.92855219424471103</v>
      </c>
    </row>
    <row r="12" spans="2:16">
      <c r="B12">
        <v>1.8679529433569699</v>
      </c>
      <c r="C12">
        <v>-1.6838938754639501</v>
      </c>
      <c r="D12">
        <v>0.12930411688207799</v>
      </c>
      <c r="E12">
        <v>0.35150769095466999</v>
      </c>
      <c r="F12">
        <v>0.24271633936002801</v>
      </c>
      <c r="G12">
        <v>-0.478242332000055</v>
      </c>
      <c r="H12">
        <v>-0.1009032967835</v>
      </c>
      <c r="I12">
        <v>0.35568993415311501</v>
      </c>
      <c r="J12">
        <v>0.86281284786312495</v>
      </c>
      <c r="K12">
        <v>0.62233800382409199</v>
      </c>
      <c r="L12">
        <v>0.35452405548152499</v>
      </c>
      <c r="M12">
        <v>9.3064863552179897E-2</v>
      </c>
      <c r="N12">
        <v>7.4060977083693497E-2</v>
      </c>
      <c r="O12">
        <v>-0.55389383282692795</v>
      </c>
      <c r="P12">
        <v>-0.196283678798954</v>
      </c>
    </row>
    <row r="13" spans="2:16">
      <c r="B13">
        <v>1.8360673494705499</v>
      </c>
      <c r="C13">
        <v>-1.48298572826899</v>
      </c>
      <c r="D13">
        <v>0.15974531553725299</v>
      </c>
      <c r="E13">
        <v>0.33083607320688602</v>
      </c>
      <c r="F13">
        <v>0.18653458788846</v>
      </c>
      <c r="G13">
        <v>-0.54715481587658099</v>
      </c>
      <c r="H13">
        <v>-0.160789550629236</v>
      </c>
      <c r="I13">
        <v>0.30427570249351499</v>
      </c>
      <c r="J13">
        <v>1.0470594744272499</v>
      </c>
      <c r="K13">
        <v>0.39665064968545699</v>
      </c>
      <c r="L13">
        <v>0.33748664581501198</v>
      </c>
      <c r="M13">
        <v>0.31304754149147701</v>
      </c>
      <c r="N13">
        <v>-6.7998438764007999E-4</v>
      </c>
      <c r="O13">
        <v>-1.2500248689189201E-2</v>
      </c>
      <c r="P13">
        <v>-1.26861509703566</v>
      </c>
    </row>
    <row r="14" spans="2:16">
      <c r="B14">
        <v>1.8854135746543901</v>
      </c>
      <c r="C14">
        <v>-1.45100735793164</v>
      </c>
      <c r="D14">
        <v>0.12296760402111</v>
      </c>
      <c r="E14">
        <v>0.52530612033957702</v>
      </c>
      <c r="F14">
        <v>0.241275614898605</v>
      </c>
      <c r="G14">
        <v>-0.42798221810651099</v>
      </c>
      <c r="H14">
        <v>7.1876815100122102E-2</v>
      </c>
      <c r="I14">
        <v>0.41920166841991002</v>
      </c>
      <c r="J14">
        <v>0.99819279720056897</v>
      </c>
      <c r="K14">
        <v>0.41611667980303702</v>
      </c>
      <c r="L14">
        <v>0.38802572771848398</v>
      </c>
      <c r="M14">
        <v>0.25456971715941701</v>
      </c>
      <c r="N14">
        <v>0.202667538363281</v>
      </c>
      <c r="O14">
        <v>-0.59982223631974096</v>
      </c>
      <c r="P14">
        <v>0.40167714120772402</v>
      </c>
    </row>
    <row r="15" spans="2:16">
      <c r="B15">
        <v>1.68184568939421</v>
      </c>
      <c r="C15">
        <v>-1.9908937755084899</v>
      </c>
      <c r="D15">
        <v>-0.14473704721052599</v>
      </c>
      <c r="E15">
        <v>0.56362199305333405</v>
      </c>
      <c r="F15">
        <v>-0.214954001265839</v>
      </c>
      <c r="G15">
        <v>0.42610688490286103</v>
      </c>
      <c r="H15">
        <v>0.85234697785708802</v>
      </c>
      <c r="I15">
        <v>0.79440139226643602</v>
      </c>
      <c r="J15">
        <v>1.61269808381894</v>
      </c>
      <c r="K15">
        <v>1.3130645396481999</v>
      </c>
      <c r="L15">
        <v>1.0234544474459499</v>
      </c>
      <c r="M15">
        <v>1.1459067874461399</v>
      </c>
      <c r="N15">
        <v>0.85910161016044795</v>
      </c>
      <c r="O15">
        <v>0.223060708853381</v>
      </c>
      <c r="P15">
        <v>0.245259125558353</v>
      </c>
    </row>
    <row r="16" spans="2:16">
      <c r="B16">
        <v>1.4983692526522501</v>
      </c>
      <c r="C16">
        <v>-0.83544156170184303</v>
      </c>
      <c r="D16">
        <v>5.2961053204897197E-2</v>
      </c>
      <c r="E16">
        <v>0.48770946319614</v>
      </c>
      <c r="F16">
        <v>0.37400621250407801</v>
      </c>
      <c r="G16">
        <v>0.116164756065472</v>
      </c>
      <c r="H16">
        <v>0.393251804795891</v>
      </c>
      <c r="I16">
        <v>0.57859825988441604</v>
      </c>
      <c r="J16">
        <v>0.97813088744931198</v>
      </c>
      <c r="K16">
        <v>0.97576410312258999</v>
      </c>
      <c r="L16">
        <v>0.43765789291152102</v>
      </c>
      <c r="M16">
        <v>0.64373992030124605</v>
      </c>
      <c r="N16">
        <v>0.40455270978325097</v>
      </c>
      <c r="O16">
        <v>-0.23776035923035599</v>
      </c>
      <c r="P16">
        <v>-0.39262978430831802</v>
      </c>
    </row>
    <row r="17" spans="2:16">
      <c r="B17">
        <v>1.68875004150591</v>
      </c>
      <c r="C17">
        <v>-1.34835029867078</v>
      </c>
      <c r="D17">
        <v>6.6278811890964601E-2</v>
      </c>
      <c r="E17">
        <v>0.317246914369686</v>
      </c>
      <c r="F17">
        <v>0.37371754303397903</v>
      </c>
      <c r="G17">
        <v>-9.0541342057264204E-2</v>
      </c>
      <c r="H17">
        <v>0.33634979577042501</v>
      </c>
      <c r="I17">
        <v>0.51646266480069603</v>
      </c>
      <c r="J17">
        <v>1.1192191091934001</v>
      </c>
      <c r="K17">
        <v>0.70121483341336599</v>
      </c>
      <c r="L17">
        <v>0.60362142069448399</v>
      </c>
      <c r="M17">
        <v>0.34654294569996202</v>
      </c>
      <c r="N17">
        <v>0.54542611293365295</v>
      </c>
      <c r="O17">
        <v>-0.16001714885569901</v>
      </c>
      <c r="P17">
        <v>-0.13383988112292799</v>
      </c>
    </row>
    <row r="18" spans="2:16">
      <c r="B18">
        <v>1.5802038943004699</v>
      </c>
      <c r="C18">
        <v>-1.76311557269929</v>
      </c>
      <c r="D18">
        <v>-5.8659384891789797E-2</v>
      </c>
      <c r="E18">
        <v>0.411977479019288</v>
      </c>
      <c r="F18">
        <v>0.249794687965368</v>
      </c>
      <c r="G18">
        <v>0.41161434561122701</v>
      </c>
      <c r="H18">
        <v>0.35985762293476697</v>
      </c>
      <c r="I18">
        <v>0.91227522001535299</v>
      </c>
      <c r="J18">
        <v>1.1944988360964599</v>
      </c>
      <c r="K18">
        <v>1.18450460448726</v>
      </c>
      <c r="L18">
        <v>0.89344034316212995</v>
      </c>
      <c r="M18">
        <v>1.02737525587475</v>
      </c>
      <c r="N18">
        <v>0.71316993297166997</v>
      </c>
      <c r="O18">
        <v>1.7220395882889601E-2</v>
      </c>
      <c r="P18">
        <v>-0.17883177445939999</v>
      </c>
    </row>
    <row r="19" spans="2:16">
      <c r="B19">
        <v>1.8234867855374299</v>
      </c>
      <c r="C19">
        <v>-1.48765987727666</v>
      </c>
      <c r="D19">
        <v>0.120421850555293</v>
      </c>
      <c r="E19">
        <v>0.346890002926043</v>
      </c>
      <c r="F19">
        <v>-2.08888110030367E-2</v>
      </c>
      <c r="G19">
        <v>-0.24986148520861201</v>
      </c>
      <c r="H19">
        <v>-6.1271639877810397E-2</v>
      </c>
      <c r="I19">
        <v>0.42761324710337401</v>
      </c>
      <c r="J19">
        <v>0.91485342804223002</v>
      </c>
      <c r="K19">
        <v>0.46321773056210502</v>
      </c>
      <c r="L19">
        <v>0.388077335410279</v>
      </c>
      <c r="M19">
        <v>0.38574230728055398</v>
      </c>
      <c r="N19">
        <v>0.46412846272012998</v>
      </c>
      <c r="O19">
        <v>3.6321147618216899E-2</v>
      </c>
      <c r="P19">
        <v>-0.404328493661051</v>
      </c>
    </row>
    <row r="20" spans="2:16">
      <c r="B20">
        <v>1.8429934610685601</v>
      </c>
      <c r="C20">
        <v>-0.61172442871972599</v>
      </c>
      <c r="D20">
        <v>8.1932569682044806E-2</v>
      </c>
      <c r="E20">
        <v>0.25474052512200202</v>
      </c>
      <c r="F20">
        <v>0.305831131205961</v>
      </c>
      <c r="G20">
        <v>-0.78019325579045695</v>
      </c>
      <c r="H20">
        <v>-0.213560673079981</v>
      </c>
      <c r="I20">
        <v>0.18134707300776601</v>
      </c>
      <c r="J20">
        <v>0.47933514870372201</v>
      </c>
      <c r="K20">
        <v>0.64402322119524102</v>
      </c>
      <c r="L20">
        <v>0.244496486709672</v>
      </c>
      <c r="M20">
        <v>0.14379003018042699</v>
      </c>
      <c r="N20">
        <v>-8.5897164935542697E-2</v>
      </c>
      <c r="O20">
        <v>-0.106028966545893</v>
      </c>
      <c r="P20">
        <v>-1.67147638656613</v>
      </c>
    </row>
    <row r="21" spans="2:16">
      <c r="B21">
        <v>1.96895776735235</v>
      </c>
      <c r="C21">
        <v>-1.7606288479387899</v>
      </c>
      <c r="D21">
        <v>0.117834460299478</v>
      </c>
      <c r="E21">
        <v>0.19137179188421699</v>
      </c>
      <c r="F21">
        <v>0.17224234397388799</v>
      </c>
      <c r="G21">
        <v>-0.338937449007916</v>
      </c>
      <c r="H21">
        <v>-0.38682269947792203</v>
      </c>
      <c r="I21">
        <v>0.28826583823128299</v>
      </c>
      <c r="J21">
        <v>0.99911274724902699</v>
      </c>
      <c r="K21">
        <v>0.86813429842037804</v>
      </c>
      <c r="L21">
        <v>0.27994037082704298</v>
      </c>
      <c r="M21">
        <v>0.24832389631204499</v>
      </c>
      <c r="N21">
        <v>6.1360189044091802E-2</v>
      </c>
      <c r="O21">
        <v>-0.68050621371274</v>
      </c>
      <c r="P21">
        <v>-1.3123666162194301</v>
      </c>
    </row>
    <row r="22" spans="2:16">
      <c r="B22">
        <v>1.8332258090299201</v>
      </c>
      <c r="C22">
        <v>-1.0660337613503801</v>
      </c>
      <c r="D22">
        <v>0.103032903935485</v>
      </c>
      <c r="E22">
        <v>0.581755828282848</v>
      </c>
      <c r="F22">
        <v>0.70696712518714799</v>
      </c>
      <c r="G22">
        <v>-0.79773113552734998</v>
      </c>
      <c r="H22">
        <v>-0.22423716146752101</v>
      </c>
      <c r="I22">
        <v>0.41159342676182598</v>
      </c>
      <c r="J22">
        <v>0.780728744373275</v>
      </c>
      <c r="K22">
        <v>0.446675540569485</v>
      </c>
      <c r="L22">
        <v>0.167271589501887</v>
      </c>
      <c r="M22">
        <v>0.147121393985891</v>
      </c>
      <c r="N22">
        <v>7.3699356442162606E-2</v>
      </c>
      <c r="O22">
        <v>-9.4854710996844199E-2</v>
      </c>
      <c r="P22">
        <v>-1.1821641197419701</v>
      </c>
    </row>
    <row r="23" spans="2:16">
      <c r="B23">
        <v>1.62390549950552</v>
      </c>
      <c r="C23">
        <v>-0.979775348388501</v>
      </c>
      <c r="D23">
        <v>-1.8670843749666301E-2</v>
      </c>
      <c r="E23">
        <v>0.43985317568156701</v>
      </c>
      <c r="F23">
        <v>7.6030909367635097E-2</v>
      </c>
      <c r="G23">
        <v>6.9583318140480799E-2</v>
      </c>
      <c r="H23">
        <v>0.40539170719183198</v>
      </c>
      <c r="I23">
        <v>0.78099477176768906</v>
      </c>
      <c r="J23">
        <v>0.89607678474636998</v>
      </c>
      <c r="K23">
        <v>0.87064619428714496</v>
      </c>
      <c r="L23">
        <v>0.66410406819488499</v>
      </c>
      <c r="M23">
        <v>0.77383628136725602</v>
      </c>
      <c r="N23">
        <v>0.61833331662101398</v>
      </c>
      <c r="O23">
        <v>-0.21608432184641399</v>
      </c>
      <c r="P23">
        <v>-0.18836073197386899</v>
      </c>
    </row>
    <row r="24" spans="2:16">
      <c r="B24">
        <v>1.7338280760621101</v>
      </c>
      <c r="C24">
        <v>-1.6789901555467099</v>
      </c>
      <c r="D24">
        <v>-1.8368809489586E-3</v>
      </c>
      <c r="E24">
        <v>-1.46920699739683E-2</v>
      </c>
      <c r="F24">
        <v>9.2176434861083595E-2</v>
      </c>
      <c r="G24">
        <v>0.18967393848901501</v>
      </c>
      <c r="H24">
        <v>0.17147043205970999</v>
      </c>
      <c r="I24">
        <v>0.71875845764621205</v>
      </c>
      <c r="J24">
        <v>0.91792872581733398</v>
      </c>
      <c r="K24">
        <v>1.09866397709743</v>
      </c>
      <c r="L24">
        <v>0.90610429373352297</v>
      </c>
      <c r="M24">
        <v>0.71998153212550298</v>
      </c>
      <c r="N24">
        <v>0.58913992307610796</v>
      </c>
      <c r="O24">
        <v>0.58460576459910696</v>
      </c>
      <c r="P24">
        <v>-0.27987193789911102</v>
      </c>
    </row>
    <row r="25" spans="2:16">
      <c r="B25">
        <v>1.67095413878166</v>
      </c>
      <c r="C25">
        <v>-1.3245710355322899</v>
      </c>
      <c r="D25">
        <v>3.8036982671105099E-2</v>
      </c>
      <c r="E25">
        <v>0.40778825970925697</v>
      </c>
      <c r="F25">
        <v>0.28539044626215099</v>
      </c>
      <c r="G25">
        <v>-0.14816267538074801</v>
      </c>
      <c r="H25">
        <v>0.41565620052838698</v>
      </c>
      <c r="I25">
        <v>0.59175758013848101</v>
      </c>
      <c r="J25">
        <v>0.97139823164407701</v>
      </c>
      <c r="K25">
        <v>0.73898878650037203</v>
      </c>
      <c r="L25">
        <v>0.63000621414490998</v>
      </c>
      <c r="M25">
        <v>0.466100690008796</v>
      </c>
      <c r="N25">
        <v>0.37299807905381299</v>
      </c>
      <c r="O25">
        <v>-0.110440846915782</v>
      </c>
      <c r="P25">
        <v>-1.5172932316966301</v>
      </c>
    </row>
    <row r="26" spans="2:16">
      <c r="B26">
        <v>1.6485398017541899</v>
      </c>
      <c r="C26">
        <v>-0.61259323860277803</v>
      </c>
      <c r="D26">
        <v>9.3615161199745903E-2</v>
      </c>
      <c r="E26">
        <v>7.2511489461245998E-2</v>
      </c>
      <c r="F26">
        <v>-9.8065858510247295E-2</v>
      </c>
      <c r="G26">
        <v>-0.28295176452017601</v>
      </c>
      <c r="H26">
        <v>5.91675320769909E-3</v>
      </c>
      <c r="I26">
        <v>0.531440007939043</v>
      </c>
      <c r="J26">
        <v>0.950927863109574</v>
      </c>
      <c r="K26">
        <v>0.572775969341492</v>
      </c>
      <c r="L26">
        <v>0.73568348299788999</v>
      </c>
      <c r="M26">
        <v>0.406283538946347</v>
      </c>
      <c r="N26">
        <v>9.8741027867558603E-2</v>
      </c>
      <c r="O26">
        <v>-0.27153117282716899</v>
      </c>
      <c r="P26">
        <v>-0.17865995962741199</v>
      </c>
    </row>
    <row r="27" spans="2:16">
      <c r="B27">
        <v>1.98896477426198</v>
      </c>
      <c r="C27">
        <v>-1.5622159551858501</v>
      </c>
      <c r="D27">
        <v>0.14082440172788399</v>
      </c>
      <c r="E27">
        <v>0.27933956679496402</v>
      </c>
      <c r="F27">
        <v>0.105858352268768</v>
      </c>
      <c r="G27">
        <v>-0.82955353823700495</v>
      </c>
      <c r="H27">
        <v>-0.37778583112929998</v>
      </c>
      <c r="I27">
        <v>0.27776710789327003</v>
      </c>
      <c r="J27">
        <v>1.0033876197054701</v>
      </c>
      <c r="K27">
        <v>0.16675655056581201</v>
      </c>
      <c r="L27">
        <v>0.282608986459151</v>
      </c>
      <c r="M27">
        <v>0.193480619428611</v>
      </c>
      <c r="N27">
        <v>-6.1958919855103899E-2</v>
      </c>
      <c r="O27">
        <v>-0.48994194842077099</v>
      </c>
      <c r="P27">
        <v>-0.19875798243981099</v>
      </c>
    </row>
    <row r="28" spans="2:16">
      <c r="B28">
        <v>1.7570943789040201</v>
      </c>
      <c r="C28">
        <v>-0.96524719430972705</v>
      </c>
      <c r="D28">
        <v>2.3547389960979902E-2</v>
      </c>
      <c r="E28">
        <v>0.39826231549963997</v>
      </c>
      <c r="F28">
        <v>0.16593520642410001</v>
      </c>
      <c r="G28">
        <v>-0.30406207294367299</v>
      </c>
      <c r="H28">
        <v>5.1274522627355601E-2</v>
      </c>
      <c r="I28">
        <v>0.53910646107804105</v>
      </c>
      <c r="J28">
        <v>1.0801624079674499</v>
      </c>
      <c r="K28">
        <v>0.68624523574404295</v>
      </c>
      <c r="L28">
        <v>0.62510115353627904</v>
      </c>
      <c r="M28">
        <v>0.55679325559316495</v>
      </c>
      <c r="N28">
        <v>7.4939973866541401E-2</v>
      </c>
      <c r="O28">
        <v>0.23101999690085101</v>
      </c>
      <c r="P28">
        <v>-0.49001191308560899</v>
      </c>
    </row>
    <row r="29" spans="2:16">
      <c r="B29">
        <v>2.0009332475242401</v>
      </c>
      <c r="C29">
        <v>-2.0421087993776301</v>
      </c>
      <c r="D29">
        <v>0.100060393769758</v>
      </c>
      <c r="E29">
        <v>0.40434585873842499</v>
      </c>
      <c r="F29">
        <v>0.15906467050113199</v>
      </c>
      <c r="G29">
        <v>-9.4151311071415097E-2</v>
      </c>
      <c r="H29">
        <v>-0.224789354228668</v>
      </c>
      <c r="I29">
        <v>0.44630679203618501</v>
      </c>
      <c r="J29">
        <v>0.98217933614500597</v>
      </c>
      <c r="K29">
        <v>0.81873185508048596</v>
      </c>
      <c r="L29">
        <v>0.416882337590402</v>
      </c>
      <c r="M29">
        <v>0.27417234727455497</v>
      </c>
      <c r="N29">
        <v>0.15804686296484699</v>
      </c>
      <c r="O29">
        <v>-0.37422112734193202</v>
      </c>
      <c r="P29">
        <v>-0.17928529672681801</v>
      </c>
    </row>
    <row r="30" spans="2:16">
      <c r="B30">
        <v>1.8032525638255601</v>
      </c>
      <c r="C30">
        <v>-2.0083503269807599</v>
      </c>
      <c r="D30">
        <v>9.1466638865599803E-2</v>
      </c>
      <c r="E30">
        <v>0.375804556880457</v>
      </c>
      <c r="F30">
        <v>3.2731196145172101E-2</v>
      </c>
      <c r="G30">
        <v>-6.9584478050984097E-2</v>
      </c>
      <c r="H30">
        <v>0.246435068849051</v>
      </c>
      <c r="I30">
        <v>0.58880990931642896</v>
      </c>
      <c r="J30">
        <v>1.2406783873957701</v>
      </c>
      <c r="K30">
        <v>0.92288267224943898</v>
      </c>
      <c r="L30">
        <v>0.52709391356597901</v>
      </c>
      <c r="M30">
        <v>0.63294738024236996</v>
      </c>
      <c r="N30">
        <v>0.244296672568971</v>
      </c>
      <c r="O30">
        <v>-0.38020988489859497</v>
      </c>
      <c r="P30">
        <v>0.189042492732202</v>
      </c>
    </row>
    <row r="31" spans="2:16">
      <c r="B31">
        <v>1.9152380093450301</v>
      </c>
      <c r="C31">
        <v>-1.76229579859728</v>
      </c>
      <c r="D31">
        <v>2.4742239577536601E-2</v>
      </c>
      <c r="E31">
        <v>0.38205486161741797</v>
      </c>
      <c r="F31">
        <v>-1.3760312211161601E-2</v>
      </c>
      <c r="G31">
        <v>-0.32455350772994501</v>
      </c>
      <c r="H31">
        <v>0.18395486754888701</v>
      </c>
      <c r="I31">
        <v>0.589545404453933</v>
      </c>
      <c r="J31">
        <v>1.0361053119977099</v>
      </c>
      <c r="K31">
        <v>0.91372313758611001</v>
      </c>
      <c r="L31">
        <v>0.42564744358247703</v>
      </c>
      <c r="M31">
        <v>0.55189030272732098</v>
      </c>
      <c r="N31">
        <v>0.27777550442600601</v>
      </c>
      <c r="O31">
        <v>0.33989204049111699</v>
      </c>
      <c r="P31">
        <v>-0.42585291987177099</v>
      </c>
    </row>
    <row r="32" spans="2:16">
      <c r="B32">
        <v>1.5894239582023699</v>
      </c>
      <c r="C32">
        <v>-0.87611223006761596</v>
      </c>
      <c r="D32">
        <v>0.108722192351625</v>
      </c>
      <c r="E32">
        <v>0.15525233151617801</v>
      </c>
      <c r="F32">
        <v>0.27519207604325702</v>
      </c>
      <c r="G32">
        <v>-0.229676685757876</v>
      </c>
      <c r="H32">
        <v>7.3561896777026903E-2</v>
      </c>
      <c r="I32">
        <v>0.47083282727972098</v>
      </c>
      <c r="J32">
        <v>1.1526610587897601</v>
      </c>
      <c r="K32">
        <v>0.75832851671465895</v>
      </c>
      <c r="L32">
        <v>0.51346656440711402</v>
      </c>
      <c r="M32">
        <v>0.44432122527872903</v>
      </c>
      <c r="N32">
        <v>0.31158468392716399</v>
      </c>
      <c r="O32">
        <v>-0.20033561640077699</v>
      </c>
      <c r="P32">
        <v>-1.34777549825014</v>
      </c>
    </row>
    <row r="33" spans="2:16">
      <c r="B33">
        <v>1.6019793886492</v>
      </c>
      <c r="C33">
        <v>-1.1489478235986399</v>
      </c>
      <c r="D33">
        <v>-2.3442731735174801E-2</v>
      </c>
      <c r="E33">
        <v>0.14569113705831099</v>
      </c>
      <c r="F33">
        <v>0.20000800489832199</v>
      </c>
      <c r="G33">
        <v>0.129345516586826</v>
      </c>
      <c r="H33">
        <v>0.25871908098512297</v>
      </c>
      <c r="I33">
        <v>0.69835484823405403</v>
      </c>
      <c r="J33">
        <v>1.33850580180135</v>
      </c>
      <c r="K33">
        <v>0.95216407502359302</v>
      </c>
      <c r="L33">
        <v>0.77714899758643297</v>
      </c>
      <c r="M33">
        <v>0.63906668545945999</v>
      </c>
      <c r="N33">
        <v>0.53859162594950705</v>
      </c>
      <c r="O33">
        <v>0.36062039275562602</v>
      </c>
      <c r="P33">
        <v>-0.60000054680428805</v>
      </c>
    </row>
    <row r="34" spans="2:16">
      <c r="B34">
        <v>1.8881011134097301</v>
      </c>
      <c r="C34">
        <v>-1.4670155716914499</v>
      </c>
      <c r="D34">
        <v>9.7825479807386095E-2</v>
      </c>
      <c r="E34">
        <v>0.25673715654607399</v>
      </c>
      <c r="F34">
        <v>0.115221280979205</v>
      </c>
      <c r="G34">
        <v>-0.357596441318971</v>
      </c>
      <c r="H34">
        <v>0.32380189295477801</v>
      </c>
      <c r="I34">
        <v>0.45997985904723998</v>
      </c>
      <c r="J34">
        <v>0.61529963404070998</v>
      </c>
      <c r="K34">
        <v>0.68024621710093403</v>
      </c>
      <c r="L34">
        <v>0.39257493373276697</v>
      </c>
      <c r="M34">
        <v>0.24375199554621299</v>
      </c>
      <c r="N34">
        <v>9.6606284850101906E-2</v>
      </c>
      <c r="O34">
        <v>0.100526859541825</v>
      </c>
      <c r="P34">
        <v>-7.1878457452539402E-2</v>
      </c>
    </row>
    <row r="35" spans="2:16">
      <c r="B35">
        <v>1.89800425015793</v>
      </c>
      <c r="C35">
        <v>-2.25405044579094</v>
      </c>
      <c r="D35">
        <v>-8.4985391940592004E-3</v>
      </c>
      <c r="E35">
        <v>0.135075371472518</v>
      </c>
      <c r="F35">
        <v>0.16034117724285901</v>
      </c>
      <c r="G35">
        <v>0.141993634968438</v>
      </c>
      <c r="H35">
        <v>0.29448443123359402</v>
      </c>
      <c r="I35">
        <v>0.74328121491139798</v>
      </c>
      <c r="J35">
        <v>1.1455757036132801</v>
      </c>
      <c r="K35">
        <v>0.949928222784302</v>
      </c>
      <c r="L35">
        <v>0.72167776977077702</v>
      </c>
      <c r="M35">
        <v>0.58034760526681295</v>
      </c>
      <c r="N35">
        <v>0.42865435777055499</v>
      </c>
      <c r="O35">
        <v>0.18688420600963601</v>
      </c>
      <c r="P35">
        <v>-0.49210393371904998</v>
      </c>
    </row>
    <row r="36" spans="2:16">
      <c r="B36">
        <v>2.1607315343808602</v>
      </c>
      <c r="C36">
        <v>-1.89839612287437</v>
      </c>
      <c r="D36">
        <v>-3.3164394373228497E-2</v>
      </c>
      <c r="E36">
        <v>0.215904736913823</v>
      </c>
      <c r="F36">
        <v>5.1478080206270399E-2</v>
      </c>
      <c r="G36">
        <v>-0.63680763247705097</v>
      </c>
      <c r="H36">
        <v>-0.1814364863838</v>
      </c>
      <c r="I36">
        <v>0.25220157908968799</v>
      </c>
      <c r="J36">
        <v>1.0518126293440599</v>
      </c>
      <c r="K36">
        <v>0.88617345922223401</v>
      </c>
      <c r="L36">
        <v>0.27877017389431702</v>
      </c>
      <c r="M36">
        <v>0.36351208712295502</v>
      </c>
      <c r="N36">
        <v>0.241926153377822</v>
      </c>
      <c r="O36">
        <v>-0.38602208321894999</v>
      </c>
      <c r="P36">
        <v>-1.3259187982669201</v>
      </c>
    </row>
    <row r="37" spans="2:16">
      <c r="B37">
        <v>1.69785704180563</v>
      </c>
      <c r="C37">
        <v>-2.07519169744937</v>
      </c>
      <c r="D37">
        <v>-0.17845841701940801</v>
      </c>
      <c r="E37">
        <v>0.201281225469299</v>
      </c>
      <c r="F37">
        <v>-0.10558014576048499</v>
      </c>
      <c r="G37">
        <v>0.48119241937380902</v>
      </c>
      <c r="H37">
        <v>0.412432933103412</v>
      </c>
      <c r="I37">
        <v>0.94673354177777902</v>
      </c>
      <c r="J37">
        <v>1.65817763324943</v>
      </c>
      <c r="K37">
        <v>1.4446929152402099</v>
      </c>
      <c r="L37">
        <v>1.2842711023592199</v>
      </c>
      <c r="M37">
        <v>1.0891442955870401</v>
      </c>
      <c r="N37">
        <v>0.933018736075796</v>
      </c>
      <c r="O37">
        <v>0.39158181371120099</v>
      </c>
      <c r="P37">
        <v>0.72365678996244198</v>
      </c>
    </row>
    <row r="38" spans="2:16">
      <c r="B38">
        <v>1.6667185249109899</v>
      </c>
      <c r="C38">
        <v>-1.2598428221663001</v>
      </c>
      <c r="D38">
        <v>0.109096001427642</v>
      </c>
      <c r="E38">
        <v>0.37823056455776299</v>
      </c>
      <c r="F38">
        <v>0.19727941460905099</v>
      </c>
      <c r="G38">
        <v>-8.2140450346213104E-2</v>
      </c>
      <c r="H38">
        <v>0.17299855190829</v>
      </c>
      <c r="I38">
        <v>0.51033581064252198</v>
      </c>
      <c r="J38">
        <v>1.18896672630679</v>
      </c>
      <c r="K38">
        <v>0.77822590218940002</v>
      </c>
      <c r="L38">
        <v>0.52917328082010295</v>
      </c>
      <c r="M38">
        <v>0.43511210723010901</v>
      </c>
      <c r="N38">
        <v>0.21397413306372801</v>
      </c>
      <c r="O38">
        <v>0.14428740856893901</v>
      </c>
      <c r="P38">
        <v>-0.93940788117920404</v>
      </c>
    </row>
    <row r="39" spans="2:16">
      <c r="B39">
        <v>1.6838934203400699</v>
      </c>
      <c r="C39">
        <v>-1.22257959013863</v>
      </c>
      <c r="D39">
        <v>9.5653510030985295E-2</v>
      </c>
      <c r="E39">
        <v>0.16491102387374801</v>
      </c>
      <c r="F39">
        <v>0.212182053371053</v>
      </c>
      <c r="G39">
        <v>-3.1225381272714899E-2</v>
      </c>
      <c r="H39">
        <v>0.35996224980769198</v>
      </c>
      <c r="I39">
        <v>0.49875630630259798</v>
      </c>
      <c r="J39">
        <v>0.85717690365094501</v>
      </c>
      <c r="K39">
        <v>0.59773961059487102</v>
      </c>
      <c r="L39">
        <v>0.52998848587954595</v>
      </c>
      <c r="M39">
        <v>0.471268534426319</v>
      </c>
      <c r="N39">
        <v>0.22162608633966899</v>
      </c>
      <c r="O39">
        <v>0.131569757023595</v>
      </c>
      <c r="P39">
        <v>-0.96558365327477902</v>
      </c>
    </row>
    <row r="40" spans="2:16">
      <c r="B40">
        <v>1.9262090681398201</v>
      </c>
      <c r="C40">
        <v>-1.76208343133533</v>
      </c>
      <c r="D40">
        <v>-0.10998691488003801</v>
      </c>
      <c r="E40">
        <v>0.25894862060643198</v>
      </c>
      <c r="F40">
        <v>0.100268840640469</v>
      </c>
      <c r="G40">
        <v>-0.13579606838851399</v>
      </c>
      <c r="H40">
        <v>0.440223458363242</v>
      </c>
      <c r="I40">
        <v>0.69758434274440695</v>
      </c>
      <c r="J40">
        <v>0.96119579721589199</v>
      </c>
      <c r="K40">
        <v>1.1019525854788399</v>
      </c>
      <c r="L40">
        <v>0.65941976396638502</v>
      </c>
      <c r="M40">
        <v>0.61153973113566795</v>
      </c>
      <c r="N40">
        <v>0.57003023656255203</v>
      </c>
      <c r="O40">
        <v>0.55390345329771795</v>
      </c>
      <c r="P40">
        <v>0.110800641355736</v>
      </c>
    </row>
    <row r="41" spans="2:16">
      <c r="B41">
        <v>2.0687249725415202</v>
      </c>
      <c r="C41">
        <v>-1.4606291106568201</v>
      </c>
      <c r="D41">
        <v>6.75237606317865E-2</v>
      </c>
      <c r="E41">
        <v>0.478397588182088</v>
      </c>
      <c r="F41">
        <v>0.49883917011401302</v>
      </c>
      <c r="G41">
        <v>-0.43692834082146698</v>
      </c>
      <c r="H41">
        <v>-0.415565419633387</v>
      </c>
      <c r="I41">
        <v>0.26965829189880502</v>
      </c>
      <c r="J41">
        <v>0.59557542939395902</v>
      </c>
      <c r="K41">
        <v>0.675762975400102</v>
      </c>
      <c r="L41">
        <v>0.17854776258958199</v>
      </c>
      <c r="M41">
        <v>0.279834456254553</v>
      </c>
      <c r="N41">
        <v>2.89448588586287E-2</v>
      </c>
      <c r="O41">
        <v>-0.681897780505615</v>
      </c>
      <c r="P41">
        <v>-0.55528054440021601</v>
      </c>
    </row>
    <row r="42" spans="2:16">
      <c r="B42">
        <v>1.7420988085695299</v>
      </c>
      <c r="C42">
        <v>-1.57750501931114</v>
      </c>
      <c r="D42">
        <v>5.1206551206680301E-2</v>
      </c>
      <c r="E42">
        <v>0.316153041758093</v>
      </c>
      <c r="F42">
        <v>0.227218977317105</v>
      </c>
      <c r="G42">
        <v>-6.9460799065718906E-2</v>
      </c>
      <c r="H42">
        <v>0.34106244477485897</v>
      </c>
      <c r="I42">
        <v>0.69615792906610896</v>
      </c>
      <c r="J42">
        <v>1.1535993093847201</v>
      </c>
      <c r="K42">
        <v>1.0690553469820301</v>
      </c>
      <c r="L42">
        <v>0.62772419482110497</v>
      </c>
      <c r="M42">
        <v>0.52151895191561504</v>
      </c>
      <c r="N42">
        <v>0.353208577525505</v>
      </c>
      <c r="O42">
        <v>0.161003390740486</v>
      </c>
      <c r="P42">
        <v>-1.43927825461363</v>
      </c>
    </row>
    <row r="43" spans="2:16">
      <c r="B43">
        <v>1.8338601480967001</v>
      </c>
      <c r="C43">
        <v>-1.79725523869668</v>
      </c>
      <c r="D43">
        <v>5.0451218466182703E-2</v>
      </c>
      <c r="E43">
        <v>8.1558607292813806E-2</v>
      </c>
      <c r="F43">
        <v>0.15927561104131199</v>
      </c>
      <c r="G43">
        <v>-0.237364537842738</v>
      </c>
      <c r="H43">
        <v>-9.5465917125742802E-2</v>
      </c>
      <c r="I43">
        <v>0.50911313308948503</v>
      </c>
      <c r="J43">
        <v>0.92108948315612404</v>
      </c>
      <c r="K43">
        <v>0.85455317548493603</v>
      </c>
      <c r="L43">
        <v>0.72905199527440201</v>
      </c>
      <c r="M43">
        <v>0.51908022203381099</v>
      </c>
      <c r="N43">
        <v>0.52267765593621895</v>
      </c>
      <c r="O43">
        <v>-0.19868476462454601</v>
      </c>
      <c r="P43">
        <v>2.4348513849367301E-2</v>
      </c>
    </row>
    <row r="44" spans="2:16">
      <c r="B44">
        <v>2.0321507699299501</v>
      </c>
      <c r="C44">
        <v>-1.39447987174578</v>
      </c>
      <c r="D44">
        <v>0.112555384598924</v>
      </c>
      <c r="E44">
        <v>0.62592842935610704</v>
      </c>
      <c r="F44">
        <v>-0.11805206497208399</v>
      </c>
      <c r="G44">
        <v>-0.62704885723005699</v>
      </c>
      <c r="H44">
        <v>-0.58702366044255305</v>
      </c>
      <c r="I44">
        <v>0.26048168602910299</v>
      </c>
      <c r="J44">
        <v>0.87002299523460502</v>
      </c>
      <c r="K44">
        <v>0.60604544224172696</v>
      </c>
      <c r="L44">
        <v>0.26909190816649797</v>
      </c>
      <c r="M44">
        <v>-8.7445305243786894E-2</v>
      </c>
      <c r="N44">
        <v>-5.2859833741228698E-2</v>
      </c>
      <c r="O44">
        <v>-0.105993855590785</v>
      </c>
      <c r="P44">
        <v>-1.6115609097419401</v>
      </c>
    </row>
    <row r="45" spans="2:16">
      <c r="B45">
        <v>1.83016796717249</v>
      </c>
      <c r="C45">
        <v>-1.70236377683826</v>
      </c>
      <c r="D45">
        <v>-1.20971798811737E-2</v>
      </c>
      <c r="E45">
        <v>0.34010847555678198</v>
      </c>
      <c r="F45">
        <v>0.36100554993818901</v>
      </c>
      <c r="G45">
        <v>-0.13967646802057701</v>
      </c>
      <c r="H45">
        <v>0.53203151148112604</v>
      </c>
      <c r="I45">
        <v>0.54004576458555997</v>
      </c>
      <c r="J45">
        <v>0.93327382110532497</v>
      </c>
      <c r="K45">
        <v>1.04940632540379</v>
      </c>
      <c r="L45">
        <v>0.68970775233625303</v>
      </c>
      <c r="M45">
        <v>0.60686710258128995</v>
      </c>
      <c r="N45">
        <v>0.415437716071268</v>
      </c>
      <c r="O45">
        <v>5.6437747366021897E-2</v>
      </c>
      <c r="P45">
        <v>-0.66597610708643695</v>
      </c>
    </row>
    <row r="46" spans="2:16">
      <c r="B46">
        <v>1.85125803167336</v>
      </c>
      <c r="C46">
        <v>-1.5384016729071199</v>
      </c>
      <c r="D46">
        <v>9.6863108347929494E-2</v>
      </c>
      <c r="E46">
        <v>9.3258839855417303E-2</v>
      </c>
      <c r="F46">
        <v>0.158711640771527</v>
      </c>
      <c r="G46">
        <v>-0.182586863935155</v>
      </c>
      <c r="H46">
        <v>0.200355350994396</v>
      </c>
      <c r="I46">
        <v>0.48536920776970499</v>
      </c>
      <c r="J46">
        <v>0.92004367472180604</v>
      </c>
      <c r="K46">
        <v>0.60211231347346905</v>
      </c>
      <c r="L46">
        <v>0.477193226129696</v>
      </c>
      <c r="M46">
        <v>0.39023399796539399</v>
      </c>
      <c r="N46">
        <v>0.13544787191357299</v>
      </c>
      <c r="O46">
        <v>3.9125756141600403E-2</v>
      </c>
      <c r="P46">
        <v>-1.3425704435969501</v>
      </c>
    </row>
    <row r="47" spans="2:16">
      <c r="B47">
        <v>1.81070944748704</v>
      </c>
      <c r="C47">
        <v>-1.26153210372342</v>
      </c>
      <c r="D47">
        <v>5.6167876282795903E-4</v>
      </c>
      <c r="E47">
        <v>0.28552522487403997</v>
      </c>
      <c r="F47">
        <v>0.33435529813089199</v>
      </c>
      <c r="G47">
        <v>-0.134371411749096</v>
      </c>
      <c r="H47">
        <v>0.35481459859384501</v>
      </c>
      <c r="I47">
        <v>0.50922171536334904</v>
      </c>
      <c r="J47">
        <v>1.00567580899078</v>
      </c>
      <c r="K47">
        <v>0.92662231503524894</v>
      </c>
      <c r="L47">
        <v>0.56337851960055496</v>
      </c>
      <c r="M47">
        <v>0.47279716207838102</v>
      </c>
      <c r="N47">
        <v>0.37569511775354197</v>
      </c>
      <c r="O47">
        <v>4.52850985227881E-2</v>
      </c>
      <c r="P47">
        <v>-1.01014167828543</v>
      </c>
    </row>
    <row r="48" spans="2:16">
      <c r="B48">
        <v>1.7713292572332</v>
      </c>
      <c r="C48">
        <v>-2.17941550583854</v>
      </c>
      <c r="D48">
        <v>3.0059002027669899E-2</v>
      </c>
      <c r="E48">
        <v>0.37891254996874402</v>
      </c>
      <c r="F48">
        <v>8.2633588159938098E-2</v>
      </c>
      <c r="G48">
        <v>1.48427468010018E-3</v>
      </c>
      <c r="H48">
        <v>0.48765516272666298</v>
      </c>
      <c r="I48">
        <v>0.70424339101315803</v>
      </c>
      <c r="J48">
        <v>1.2803340310745499</v>
      </c>
      <c r="K48">
        <v>1.0763764455801601</v>
      </c>
      <c r="L48">
        <v>0.78102708791721898</v>
      </c>
      <c r="M48">
        <v>0.68527072024025104</v>
      </c>
      <c r="N48">
        <v>0.55599694117718301</v>
      </c>
      <c r="O48">
        <v>0.25855705618166103</v>
      </c>
      <c r="P48">
        <v>-0.53125230677089896</v>
      </c>
    </row>
    <row r="49" spans="2:16">
      <c r="B49">
        <v>1.7639787452815201</v>
      </c>
      <c r="C49">
        <v>-1.5109360959764699</v>
      </c>
      <c r="D49">
        <v>6.5513930807031398E-2</v>
      </c>
      <c r="E49">
        <v>0.23591752527020801</v>
      </c>
      <c r="F49">
        <v>-3.5476851614809398E-3</v>
      </c>
      <c r="G49">
        <v>-0.19576892344640501</v>
      </c>
      <c r="H49">
        <v>-0.14413248629999001</v>
      </c>
      <c r="I49">
        <v>0.57883302902011702</v>
      </c>
      <c r="J49">
        <v>1.3457005277310301</v>
      </c>
      <c r="K49">
        <v>0.64112894779657204</v>
      </c>
      <c r="L49">
        <v>0.58263165002778305</v>
      </c>
      <c r="M49">
        <v>0.72415479407276695</v>
      </c>
      <c r="N49">
        <v>0.38551464061295598</v>
      </c>
      <c r="O49">
        <v>0.26778949854637202</v>
      </c>
      <c r="P49">
        <v>-0.92166688599208102</v>
      </c>
    </row>
    <row r="50" spans="2:16">
      <c r="B50">
        <v>1.8372831554128899</v>
      </c>
      <c r="C50">
        <v>-2.4461293505971802</v>
      </c>
      <c r="D50">
        <v>0.116157893084368</v>
      </c>
      <c r="E50">
        <v>0.42527651835720598</v>
      </c>
      <c r="F50">
        <v>0.22972011605960599</v>
      </c>
      <c r="G50">
        <v>-0.44774521369057202</v>
      </c>
      <c r="H50">
        <v>0.20850660578165001</v>
      </c>
      <c r="I50">
        <v>0.53640828606351498</v>
      </c>
      <c r="J50">
        <v>1.1965914424625199</v>
      </c>
      <c r="K50">
        <v>0.73772291195297302</v>
      </c>
      <c r="L50">
        <v>0.55098712666128202</v>
      </c>
      <c r="M50">
        <v>0.49887861173605003</v>
      </c>
      <c r="N50">
        <v>0.21318639256380401</v>
      </c>
      <c r="O50">
        <v>-0.43337279268991502</v>
      </c>
      <c r="P50">
        <v>0.198123012857603</v>
      </c>
    </row>
    <row r="51" spans="2:16">
      <c r="B51">
        <v>1.91924032105139</v>
      </c>
      <c r="C51">
        <v>-1.9714948358139801</v>
      </c>
      <c r="D51">
        <v>-1.09980319587724E-2</v>
      </c>
      <c r="E51">
        <v>0.317386581765711</v>
      </c>
      <c r="F51">
        <v>3.3782353816742298E-3</v>
      </c>
      <c r="G51">
        <v>-0.41136570778843701</v>
      </c>
      <c r="H51">
        <v>0.51276602910387303</v>
      </c>
      <c r="I51">
        <v>0.71248777752024095</v>
      </c>
      <c r="J51">
        <v>1.43621940205344</v>
      </c>
      <c r="K51">
        <v>0.71504708836660102</v>
      </c>
      <c r="L51">
        <v>0.57175940125819402</v>
      </c>
      <c r="M51">
        <v>0.623316361777141</v>
      </c>
      <c r="N51">
        <v>0.55253830851090002</v>
      </c>
      <c r="O51">
        <v>0.37103692632655899</v>
      </c>
      <c r="P51">
        <v>-0.39533120459077198</v>
      </c>
    </row>
    <row r="52" spans="2:16">
      <c r="B52">
        <v>1.74270718396767</v>
      </c>
      <c r="C52">
        <v>-1.7488218936746001</v>
      </c>
      <c r="D52">
        <v>2.78870654543464E-2</v>
      </c>
      <c r="E52">
        <v>6.6015179251569994E-2</v>
      </c>
      <c r="F52">
        <v>0.17850912115987999</v>
      </c>
      <c r="G52">
        <v>0.13501840023177</v>
      </c>
      <c r="H52">
        <v>0.42267318849570301</v>
      </c>
      <c r="I52">
        <v>0.649928077280573</v>
      </c>
      <c r="J52">
        <v>1.25858755090493</v>
      </c>
      <c r="K52">
        <v>1.1207567096850699</v>
      </c>
      <c r="L52">
        <v>0.67875759166913696</v>
      </c>
      <c r="M52">
        <v>0.634218684094912</v>
      </c>
      <c r="N52">
        <v>0.45654452243927801</v>
      </c>
      <c r="O52">
        <v>-0.26974844707611401</v>
      </c>
      <c r="P52">
        <v>-0.68482885919666403</v>
      </c>
    </row>
    <row r="53" spans="2:16">
      <c r="B53">
        <v>1.7849495918466001</v>
      </c>
      <c r="C53">
        <v>-2.0210477264263398</v>
      </c>
      <c r="D53">
        <v>2.2757644574248E-2</v>
      </c>
      <c r="E53">
        <v>0.23747241620546899</v>
      </c>
      <c r="F53">
        <v>2.4727137187758701E-2</v>
      </c>
      <c r="G53">
        <v>0.15321538546017399</v>
      </c>
      <c r="H53">
        <v>0.55760051411785005</v>
      </c>
      <c r="I53">
        <v>0.70680810678797001</v>
      </c>
      <c r="J53">
        <v>1.4427796317935799</v>
      </c>
      <c r="K53">
        <v>0.9568320383533</v>
      </c>
      <c r="L53">
        <v>0.84533025695472996</v>
      </c>
      <c r="M53">
        <v>0.728520713828408</v>
      </c>
      <c r="N53">
        <v>0.51309466283952299</v>
      </c>
      <c r="O53">
        <v>-0.23032323450713499</v>
      </c>
      <c r="P53">
        <v>-0.623137076742866</v>
      </c>
    </row>
    <row r="54" spans="2:16">
      <c r="B54">
        <v>1.7014084900758799</v>
      </c>
      <c r="C54">
        <v>-0.69003690148061603</v>
      </c>
      <c r="D54">
        <v>0.197452056386619</v>
      </c>
      <c r="E54">
        <v>0.15363079683226799</v>
      </c>
      <c r="F54">
        <v>0.30123512243247202</v>
      </c>
      <c r="G54">
        <v>-0.52258237330529</v>
      </c>
      <c r="H54">
        <v>-9.3736190843565603E-2</v>
      </c>
      <c r="I54">
        <v>0.24288956567808001</v>
      </c>
      <c r="J54">
        <v>0.65651671147632895</v>
      </c>
      <c r="K54">
        <v>0.78622707020303095</v>
      </c>
      <c r="L54">
        <v>0.45183343439887902</v>
      </c>
      <c r="M54">
        <v>0.15428372309167801</v>
      </c>
      <c r="N54">
        <v>-0.108819851944017</v>
      </c>
      <c r="O54">
        <v>-0.44430793142785602</v>
      </c>
      <c r="P54">
        <v>-0.719948871707353</v>
      </c>
    </row>
    <row r="55" spans="2:16">
      <c r="B55">
        <v>1.82523570718342</v>
      </c>
      <c r="C55">
        <v>-1.4564769321031901</v>
      </c>
      <c r="D55">
        <v>-9.9415439059356899E-3</v>
      </c>
      <c r="E55">
        <v>0.56166527372494002</v>
      </c>
      <c r="F55">
        <v>0.26078280617627703</v>
      </c>
      <c r="G55">
        <v>-0.30221539726090302</v>
      </c>
      <c r="H55">
        <v>0.29947736556915699</v>
      </c>
      <c r="I55">
        <v>0.49653911836037401</v>
      </c>
      <c r="J55">
        <v>1.1386145527737901</v>
      </c>
      <c r="K55">
        <v>0.82389107501854297</v>
      </c>
      <c r="L55">
        <v>0.72804629200847304</v>
      </c>
      <c r="M55">
        <v>0.57837030890881502</v>
      </c>
      <c r="N55">
        <v>0.38233550201139199</v>
      </c>
      <c r="O55">
        <v>0.31045863174242999</v>
      </c>
      <c r="P55">
        <v>-0.590383790420556</v>
      </c>
    </row>
    <row r="56" spans="2:16">
      <c r="B56">
        <v>1.7810232669188399</v>
      </c>
      <c r="C56">
        <v>-1.50109493661775</v>
      </c>
      <c r="D56">
        <v>8.0226241065649795E-2</v>
      </c>
      <c r="E56">
        <v>0.15019357148694901</v>
      </c>
      <c r="F56">
        <v>0.16381099761596099</v>
      </c>
      <c r="G56">
        <v>-0.34887223401945999</v>
      </c>
      <c r="H56">
        <v>-0.101610184151407</v>
      </c>
      <c r="I56">
        <v>0.43212320010820798</v>
      </c>
      <c r="J56">
        <v>0.83147062011790696</v>
      </c>
      <c r="K56">
        <v>0.59154347782769201</v>
      </c>
      <c r="L56">
        <v>0.54934092134855605</v>
      </c>
      <c r="M56">
        <v>0.65582950579530697</v>
      </c>
      <c r="N56">
        <v>0.329662353130319</v>
      </c>
      <c r="O56">
        <v>-0.49231208538175197</v>
      </c>
      <c r="P56">
        <v>-1.3407447908457799</v>
      </c>
    </row>
    <row r="57" spans="2:16">
      <c r="B57">
        <v>1.7412356357413801</v>
      </c>
      <c r="C57">
        <v>-0.629102457937741</v>
      </c>
      <c r="D57">
        <v>0.108841536088055</v>
      </c>
      <c r="E57">
        <v>0.37962666524220001</v>
      </c>
      <c r="F57">
        <v>0.331775886936515</v>
      </c>
      <c r="G57">
        <v>-0.81588194929328295</v>
      </c>
      <c r="H57">
        <v>-0.79044566165994301</v>
      </c>
      <c r="I57">
        <v>0.221754225024691</v>
      </c>
      <c r="J57">
        <v>0.82565389923155197</v>
      </c>
      <c r="K57">
        <v>0.70835787398120897</v>
      </c>
      <c r="L57">
        <v>0.25874618813162797</v>
      </c>
      <c r="M57">
        <v>0.28866494926791297</v>
      </c>
      <c r="N57">
        <v>8.3407107535889893E-3</v>
      </c>
      <c r="O57">
        <v>-9.31629769630829E-2</v>
      </c>
      <c r="P57">
        <v>-0.74163535549448001</v>
      </c>
    </row>
    <row r="58" spans="2:16">
      <c r="B58">
        <v>1.8307046883698701</v>
      </c>
      <c r="C58">
        <v>-1.6754395134833799</v>
      </c>
      <c r="D58">
        <v>7.5015148527757994E-2</v>
      </c>
      <c r="E58">
        <v>0.37712620362976201</v>
      </c>
      <c r="F58">
        <v>0.26636528271757098</v>
      </c>
      <c r="G58">
        <v>-0.20463971037741199</v>
      </c>
      <c r="H58">
        <v>0.23861650375077401</v>
      </c>
      <c r="I58">
        <v>0.36010989722252801</v>
      </c>
      <c r="J58">
        <v>1.0593381401116999</v>
      </c>
      <c r="K58">
        <v>0.91544362675762803</v>
      </c>
      <c r="L58">
        <v>0.476509941616094</v>
      </c>
      <c r="M58">
        <v>0.34929514924187299</v>
      </c>
      <c r="N58">
        <v>0.29473735106465498</v>
      </c>
      <c r="O58">
        <v>0.54220746137860998</v>
      </c>
      <c r="P58">
        <v>-0.99217777271384799</v>
      </c>
    </row>
    <row r="59" spans="2:16">
      <c r="B59">
        <v>1.8715218156084901</v>
      </c>
      <c r="C59">
        <v>-1.6029660457004899</v>
      </c>
      <c r="D59">
        <v>0.101399675437195</v>
      </c>
      <c r="E59">
        <v>0.20578673894087399</v>
      </c>
      <c r="F59">
        <v>0.20361188434546501</v>
      </c>
      <c r="G59">
        <v>-0.50238745612889102</v>
      </c>
      <c r="H59">
        <v>7.0880249266657896E-2</v>
      </c>
      <c r="I59">
        <v>0.47525224147585599</v>
      </c>
      <c r="J59">
        <v>0.99498417721682497</v>
      </c>
      <c r="K59">
        <v>0.88505020044707805</v>
      </c>
      <c r="L59">
        <v>0.50766098916998603</v>
      </c>
      <c r="M59">
        <v>0.38792104257757898</v>
      </c>
      <c r="N59">
        <v>0.11864621150367601</v>
      </c>
      <c r="O59">
        <v>0.127722009396147</v>
      </c>
      <c r="P59">
        <v>-1.16300639002925</v>
      </c>
    </row>
    <row r="60" spans="2:16">
      <c r="B60">
        <v>1.7020828049423</v>
      </c>
      <c r="C60">
        <v>-1.43599225108896</v>
      </c>
      <c r="D60">
        <v>5.6306660889063997E-2</v>
      </c>
      <c r="E60">
        <v>0.28798210901564802</v>
      </c>
      <c r="F60">
        <v>-0.23021752241062701</v>
      </c>
      <c r="G60">
        <v>-2.8972692283888601E-2</v>
      </c>
      <c r="H60">
        <v>1.87872101439325E-2</v>
      </c>
      <c r="I60">
        <v>0.56660002901485895</v>
      </c>
      <c r="J60">
        <v>1.4463596033846</v>
      </c>
      <c r="K60">
        <v>0.87143626048882905</v>
      </c>
      <c r="L60">
        <v>0.73046972735343196</v>
      </c>
      <c r="M60">
        <v>0.74831760966199901</v>
      </c>
      <c r="N60">
        <v>0.55419844496605597</v>
      </c>
      <c r="O60">
        <v>0.20158722452477901</v>
      </c>
      <c r="P60">
        <v>-0.81664642867709303</v>
      </c>
    </row>
    <row r="61" spans="2:16">
      <c r="B61">
        <v>1.6964349725507</v>
      </c>
      <c r="C61">
        <v>-1.39782402555226</v>
      </c>
      <c r="D61">
        <v>4.4916486552648703E-2</v>
      </c>
      <c r="E61">
        <v>2.9870416001426502E-2</v>
      </c>
      <c r="F61">
        <v>0.27972084055759999</v>
      </c>
      <c r="G61">
        <v>-0.185490533815799</v>
      </c>
      <c r="H61">
        <v>0.49365953690919101</v>
      </c>
      <c r="I61">
        <v>0.63286475986060697</v>
      </c>
      <c r="J61">
        <v>1.1013529673986999</v>
      </c>
      <c r="K61">
        <v>0.75967014954923195</v>
      </c>
      <c r="L61">
        <v>0.82647947502131003</v>
      </c>
      <c r="M61">
        <v>0.44810353218580001</v>
      </c>
      <c r="N61">
        <v>0.353084915043269</v>
      </c>
      <c r="O61">
        <v>0.43073547063441697</v>
      </c>
      <c r="P61">
        <v>-1.14940782309272</v>
      </c>
    </row>
    <row r="62" spans="2:16">
      <c r="B62">
        <v>1.92297823317869</v>
      </c>
      <c r="C62">
        <v>-1.6327456417925399</v>
      </c>
      <c r="D62">
        <v>5.6708854934184302E-2</v>
      </c>
      <c r="E62">
        <v>0.39240933806703299</v>
      </c>
      <c r="F62">
        <v>6.6060067023723301E-2</v>
      </c>
      <c r="G62">
        <v>-0.43497442016209598</v>
      </c>
      <c r="H62">
        <v>-0.24445296896410401</v>
      </c>
      <c r="I62">
        <v>0.50157763118268495</v>
      </c>
      <c r="J62">
        <v>1.0066450989562801</v>
      </c>
      <c r="K62">
        <v>0.49114867525730999</v>
      </c>
      <c r="L62">
        <v>0.42044460483530899</v>
      </c>
      <c r="M62">
        <v>0.403290053811174</v>
      </c>
      <c r="N62">
        <v>0.20042979861871199</v>
      </c>
      <c r="O62">
        <v>0.19861670079876301</v>
      </c>
      <c r="P62">
        <v>-1.64590291512995</v>
      </c>
    </row>
    <row r="63" spans="2:16">
      <c r="B63">
        <v>1.86174440881794</v>
      </c>
      <c r="C63">
        <v>-1.70401399447295</v>
      </c>
      <c r="D63">
        <v>0.134930716221528</v>
      </c>
      <c r="E63">
        <v>0.37674262796197899</v>
      </c>
      <c r="F63">
        <v>0.15879766959647701</v>
      </c>
      <c r="G63">
        <v>-0.273403125672673</v>
      </c>
      <c r="H63">
        <v>-0.118621276405284</v>
      </c>
      <c r="I63">
        <v>0.36496176761448401</v>
      </c>
      <c r="J63">
        <v>0.84111321522654703</v>
      </c>
      <c r="K63">
        <v>0.42927377680722401</v>
      </c>
      <c r="L63">
        <v>0.42536771726963102</v>
      </c>
      <c r="M63">
        <v>0.277499846673055</v>
      </c>
      <c r="N63">
        <v>0.12917985168088</v>
      </c>
      <c r="O63">
        <v>6.0582602029387402E-2</v>
      </c>
      <c r="P63">
        <v>-0.62023252299188902</v>
      </c>
    </row>
    <row r="64" spans="2:16">
      <c r="B64">
        <v>1.4834879395545999</v>
      </c>
      <c r="C64">
        <v>3.0872220512187399E-2</v>
      </c>
      <c r="D64">
        <v>-1.8579823949272802E-2</v>
      </c>
      <c r="E64">
        <v>0.11649185576884701</v>
      </c>
      <c r="F64">
        <v>0.37101179937753898</v>
      </c>
      <c r="G64">
        <v>2.9613293407354899E-2</v>
      </c>
      <c r="H64">
        <v>0.35120779418688902</v>
      </c>
      <c r="I64">
        <v>0.67686936247972596</v>
      </c>
      <c r="J64">
        <v>1.0256476117898099</v>
      </c>
      <c r="K64">
        <v>0.82518764979824</v>
      </c>
      <c r="L64">
        <v>0.92831386096966395</v>
      </c>
      <c r="M64">
        <v>0.78994152477552104</v>
      </c>
      <c r="N64">
        <v>0.27428173282023699</v>
      </c>
      <c r="O64">
        <v>-7.4317202460123202E-2</v>
      </c>
      <c r="P64">
        <v>-1.3108062441671999</v>
      </c>
    </row>
    <row r="65" spans="2:16">
      <c r="B65">
        <v>1.6774347602533799</v>
      </c>
      <c r="C65">
        <v>-1.9847760176709199</v>
      </c>
      <c r="D65">
        <v>-4.1916941174967998E-2</v>
      </c>
      <c r="E65">
        <v>0.41139714501071201</v>
      </c>
      <c r="F65">
        <v>0.32028553998662401</v>
      </c>
      <c r="G65">
        <v>0.32452989889059602</v>
      </c>
      <c r="H65">
        <v>0.70563042747289795</v>
      </c>
      <c r="I65">
        <v>0.84825420621999303</v>
      </c>
      <c r="J65">
        <v>1.42885950340414</v>
      </c>
      <c r="K65">
        <v>1.1474277993325099</v>
      </c>
      <c r="L65">
        <v>0.76178308757009205</v>
      </c>
      <c r="M65">
        <v>0.72105806147853402</v>
      </c>
      <c r="N65">
        <v>0.84826348179647104</v>
      </c>
      <c r="O65">
        <v>1.7865044084454999E-2</v>
      </c>
      <c r="P65">
        <v>0.11466352861679199</v>
      </c>
    </row>
    <row r="66" spans="2:16">
      <c r="B66">
        <v>1.6252793248405499</v>
      </c>
      <c r="C66">
        <v>-1.2321931067869001</v>
      </c>
      <c r="D66">
        <v>5.6545777697786298E-3</v>
      </c>
      <c r="E66">
        <v>0.112136577537299</v>
      </c>
      <c r="F66">
        <v>4.9785636106758201E-2</v>
      </c>
      <c r="G66">
        <v>0.19197482968165999</v>
      </c>
      <c r="H66">
        <v>0.19542988578937001</v>
      </c>
      <c r="I66">
        <v>0.65012447832885201</v>
      </c>
      <c r="J66">
        <v>1.1611932631871</v>
      </c>
      <c r="K66">
        <v>0.89316662744327202</v>
      </c>
      <c r="L66">
        <v>0.78825357658153195</v>
      </c>
      <c r="M66">
        <v>0.75713791453700896</v>
      </c>
      <c r="N66">
        <v>0.66654365805567595</v>
      </c>
      <c r="O66">
        <v>-0.214439024149572</v>
      </c>
      <c r="P66">
        <v>0.22579788441344201</v>
      </c>
    </row>
    <row r="67" spans="2:16">
      <c r="B67">
        <v>1.7148263985733201</v>
      </c>
      <c r="C67">
        <v>-1.2108788020253201</v>
      </c>
      <c r="D67">
        <v>7.8974795513537602E-2</v>
      </c>
      <c r="E67">
        <v>0.28929277342230802</v>
      </c>
      <c r="F67">
        <v>0.205623152695733</v>
      </c>
      <c r="G67">
        <v>-0.134656224565324</v>
      </c>
      <c r="H67">
        <v>-5.2142430877422402E-2</v>
      </c>
      <c r="I67">
        <v>0.46804237284623801</v>
      </c>
      <c r="J67">
        <v>1.14306235165478</v>
      </c>
      <c r="K67">
        <v>0.83345881514567499</v>
      </c>
      <c r="L67">
        <v>0.52604969300024895</v>
      </c>
      <c r="M67">
        <v>0.52772413597194801</v>
      </c>
      <c r="N67">
        <v>0.23307147076134399</v>
      </c>
      <c r="O67">
        <v>0.13944729734804501</v>
      </c>
      <c r="P67">
        <v>0.55795378985085997</v>
      </c>
    </row>
    <row r="68" spans="2:16">
      <c r="B68">
        <v>1.80942000695375</v>
      </c>
      <c r="C68">
        <v>-0.96025780923651605</v>
      </c>
      <c r="D68">
        <v>7.26134172526917E-2</v>
      </c>
      <c r="E68">
        <v>0.17269703165158201</v>
      </c>
      <c r="F68">
        <v>0.177813503681648</v>
      </c>
      <c r="G68">
        <v>-0.474887212163627</v>
      </c>
      <c r="H68">
        <v>-8.5432449587627204E-2</v>
      </c>
      <c r="I68">
        <v>0.41699179065825998</v>
      </c>
      <c r="J68">
        <v>1.0021926866283</v>
      </c>
      <c r="K68">
        <v>0.75136219611305999</v>
      </c>
      <c r="L68">
        <v>0.49587818946251599</v>
      </c>
      <c r="M68">
        <v>0.36057113425412202</v>
      </c>
      <c r="N68">
        <v>8.0365119054362805E-2</v>
      </c>
      <c r="O68">
        <v>-0.33231104904910203</v>
      </c>
      <c r="P68">
        <v>-0.27999963745307399</v>
      </c>
    </row>
    <row r="69" spans="2:16">
      <c r="B69">
        <v>1.6152166220752799</v>
      </c>
      <c r="C69">
        <v>-1.11762744554797</v>
      </c>
      <c r="D69">
        <v>-1.7196849527701799E-2</v>
      </c>
      <c r="E69">
        <v>0.112141484345189</v>
      </c>
      <c r="F69">
        <v>0.12134770828234601</v>
      </c>
      <c r="G69">
        <v>7.7115272679699906E-2</v>
      </c>
      <c r="H69">
        <v>0.60715242436192596</v>
      </c>
      <c r="I69">
        <v>0.75800879437520496</v>
      </c>
      <c r="J69">
        <v>1.1803492212568001</v>
      </c>
      <c r="K69">
        <v>1.1286017209077099</v>
      </c>
      <c r="L69">
        <v>0.76857666663941404</v>
      </c>
      <c r="M69">
        <v>0.79256616622238096</v>
      </c>
      <c r="N69">
        <v>0.67413465485930901</v>
      </c>
      <c r="O69">
        <v>0.50223370604792505</v>
      </c>
      <c r="P69">
        <v>-0.206733219067848</v>
      </c>
    </row>
    <row r="70" spans="2:16">
      <c r="B70">
        <v>1.7432861404593101</v>
      </c>
      <c r="C70">
        <v>-1.8036342689698399</v>
      </c>
      <c r="D70">
        <v>0.105550511301196</v>
      </c>
      <c r="E70">
        <v>0.13871354107268399</v>
      </c>
      <c r="F70">
        <v>-0.471134270488406</v>
      </c>
      <c r="G70">
        <v>-0.15889621153755601</v>
      </c>
      <c r="H70">
        <v>-2.5639382280183899E-2</v>
      </c>
      <c r="I70">
        <v>0.50613749441708</v>
      </c>
      <c r="J70">
        <v>1.20650652490362</v>
      </c>
      <c r="K70">
        <v>0.69477306566250097</v>
      </c>
      <c r="L70">
        <v>0.575621572413065</v>
      </c>
      <c r="M70">
        <v>0.56002214926452798</v>
      </c>
      <c r="N70">
        <v>0.53906300739662605</v>
      </c>
      <c r="O70">
        <v>-0.191706085687077</v>
      </c>
      <c r="P70">
        <v>-0.81391015100502195</v>
      </c>
    </row>
    <row r="71" spans="2:16">
      <c r="B71">
        <v>1.9888351465173499</v>
      </c>
      <c r="C71">
        <v>-1.2138289229065999</v>
      </c>
      <c r="D71">
        <v>0.13166108529277201</v>
      </c>
      <c r="E71">
        <v>0.36586821347439902</v>
      </c>
      <c r="F71">
        <v>0.23218385115687101</v>
      </c>
      <c r="G71">
        <v>-0.92243337949871296</v>
      </c>
      <c r="H71">
        <v>-0.25096183620650298</v>
      </c>
      <c r="I71">
        <v>0.264177880813802</v>
      </c>
      <c r="J71">
        <v>0.76027629177307399</v>
      </c>
      <c r="K71">
        <v>0.57271727249836801</v>
      </c>
      <c r="L71">
        <v>0.219844536748005</v>
      </c>
      <c r="M71">
        <v>0.19369635651331299</v>
      </c>
      <c r="N71">
        <v>-0.15103968188744901</v>
      </c>
      <c r="O71">
        <v>-0.74933102835709298</v>
      </c>
      <c r="P71">
        <v>-0.57130093441317198</v>
      </c>
    </row>
    <row r="72" spans="2:16">
      <c r="B72">
        <v>1.55975843539143</v>
      </c>
      <c r="C72">
        <v>-0.79813150825460499</v>
      </c>
      <c r="D72">
        <v>-8.4824418812433799E-2</v>
      </c>
      <c r="E72">
        <v>0.15177400045479</v>
      </c>
      <c r="F72">
        <v>0.197027570593583</v>
      </c>
      <c r="G72">
        <v>0.126724328746467</v>
      </c>
      <c r="H72">
        <v>0.59045711076691398</v>
      </c>
      <c r="I72">
        <v>0.69289551892131696</v>
      </c>
      <c r="J72">
        <v>1.3135514362408101</v>
      </c>
      <c r="K72">
        <v>1.36551311490081</v>
      </c>
      <c r="L72">
        <v>0.84479461266034905</v>
      </c>
      <c r="M72">
        <v>0.92704515178578095</v>
      </c>
      <c r="N72">
        <v>0.66128370066570696</v>
      </c>
      <c r="O72">
        <v>0.30972645916976299</v>
      </c>
      <c r="P72">
        <v>0.285630136553924</v>
      </c>
    </row>
    <row r="73" spans="2:16">
      <c r="B73">
        <v>1.7079704607280299</v>
      </c>
      <c r="C73">
        <v>-1.2418095765002199</v>
      </c>
      <c r="D73">
        <v>5.2546324189417397E-2</v>
      </c>
      <c r="E73">
        <v>0.27078931251489902</v>
      </c>
      <c r="F73">
        <v>0.22991875152932501</v>
      </c>
      <c r="G73">
        <v>-0.24054382336900701</v>
      </c>
      <c r="H73">
        <v>2.0405084096021701E-2</v>
      </c>
      <c r="I73">
        <v>0.41974979115039501</v>
      </c>
      <c r="J73">
        <v>1.02890299638897</v>
      </c>
      <c r="K73">
        <v>0.669609155040649</v>
      </c>
      <c r="L73">
        <v>0.57034951805099598</v>
      </c>
      <c r="M73">
        <v>0.42362752580987001</v>
      </c>
      <c r="N73">
        <v>0.50493253935955695</v>
      </c>
      <c r="O73">
        <v>0.153912235890063</v>
      </c>
      <c r="P73">
        <v>0.12946164915816699</v>
      </c>
    </row>
    <row r="74" spans="2:16">
      <c r="B74">
        <v>1.80235601991876</v>
      </c>
      <c r="C74">
        <v>-0.84884129552211496</v>
      </c>
      <c r="D74">
        <v>0.11106561769223899</v>
      </c>
      <c r="E74">
        <v>0.17717310592056501</v>
      </c>
      <c r="F74">
        <v>5.8092069116560098E-2</v>
      </c>
      <c r="G74">
        <v>-0.37845899321987903</v>
      </c>
      <c r="H74">
        <v>-0.12145923477581</v>
      </c>
      <c r="I74">
        <v>0.403537399851356</v>
      </c>
      <c r="J74">
        <v>0.94363989367161905</v>
      </c>
      <c r="K74">
        <v>0.225562064088414</v>
      </c>
      <c r="L74">
        <v>0.37588630378232302</v>
      </c>
      <c r="M74">
        <v>0.25751546939481801</v>
      </c>
      <c r="N74">
        <v>2.3488725892569198E-3</v>
      </c>
      <c r="O74">
        <v>-0.198673957359252</v>
      </c>
      <c r="P74">
        <v>-0.52457660037565101</v>
      </c>
    </row>
    <row r="75" spans="2:16">
      <c r="B75">
        <v>1.82928994244548</v>
      </c>
      <c r="C75">
        <v>-1.5123492332966799</v>
      </c>
      <c r="D75">
        <v>-7.8295357706124405E-2</v>
      </c>
      <c r="E75">
        <v>0.16300072205493499</v>
      </c>
      <c r="F75">
        <v>0.58239641038633005</v>
      </c>
      <c r="G75">
        <v>6.8314723630141294E-2</v>
      </c>
      <c r="H75">
        <v>0.41047396881679599</v>
      </c>
      <c r="I75">
        <v>0.60797842047669104</v>
      </c>
      <c r="J75">
        <v>1.15016558166372</v>
      </c>
      <c r="K75">
        <v>1.15154422437918</v>
      </c>
      <c r="L75">
        <v>0.58665958626373804</v>
      </c>
      <c r="M75">
        <v>0.88420695211174904</v>
      </c>
      <c r="N75">
        <v>0.59897383954249495</v>
      </c>
      <c r="O75">
        <v>-9.4136221783027996E-2</v>
      </c>
      <c r="P75">
        <v>-0.239141275960846</v>
      </c>
    </row>
    <row r="76" spans="2:16">
      <c r="B76">
        <v>1.85020570011234</v>
      </c>
      <c r="C76">
        <v>-1.7838860623697399</v>
      </c>
      <c r="D76">
        <v>9.6608309189301994E-2</v>
      </c>
      <c r="E76">
        <v>0.37008808613513799</v>
      </c>
      <c r="F76">
        <v>5.1810518828081797E-2</v>
      </c>
      <c r="G76">
        <v>-7.76065638585135E-2</v>
      </c>
      <c r="H76">
        <v>3.0338505165121599E-2</v>
      </c>
      <c r="I76">
        <v>0.54036710565815305</v>
      </c>
      <c r="J76">
        <v>1.0198169635065499</v>
      </c>
      <c r="K76">
        <v>0.48049886473919201</v>
      </c>
      <c r="L76">
        <v>0.50252010225974897</v>
      </c>
      <c r="M76">
        <v>0.44875987674258999</v>
      </c>
      <c r="N76">
        <v>0.44093027614126801</v>
      </c>
      <c r="O76">
        <v>0.21772033266865901</v>
      </c>
      <c r="P76">
        <v>-0.45842864875373002</v>
      </c>
    </row>
    <row r="77" spans="2:16">
      <c r="B77">
        <v>1.5525393658067901</v>
      </c>
      <c r="C77">
        <v>-1.0978062833806499</v>
      </c>
      <c r="D77">
        <v>8.32934850468664E-2</v>
      </c>
      <c r="E77">
        <v>0.51091234572588695</v>
      </c>
      <c r="F77">
        <v>0.61901423119066201</v>
      </c>
      <c r="G77">
        <v>4.8067492522108103E-2</v>
      </c>
      <c r="H77">
        <v>0.27608132657853202</v>
      </c>
      <c r="I77">
        <v>0.684602281930213</v>
      </c>
      <c r="J77">
        <v>0.89612462058138798</v>
      </c>
      <c r="K77">
        <v>0.86645176934012802</v>
      </c>
      <c r="L77">
        <v>0.61163830890391702</v>
      </c>
      <c r="M77">
        <v>0.55581604397721496</v>
      </c>
      <c r="N77">
        <v>0.50468991915237704</v>
      </c>
      <c r="O77">
        <v>-0.29030644052115001</v>
      </c>
      <c r="P77">
        <v>-0.739935291887031</v>
      </c>
    </row>
    <row r="78" spans="2:16">
      <c r="B78">
        <v>1.9792947844439199</v>
      </c>
      <c r="C78">
        <v>-2.14248533925708</v>
      </c>
      <c r="D78">
        <v>8.2723149015021702E-2</v>
      </c>
      <c r="E78">
        <v>0.15222981803959401</v>
      </c>
      <c r="F78">
        <v>0.21231064970229299</v>
      </c>
      <c r="G78">
        <v>-0.360679300814362</v>
      </c>
      <c r="H78">
        <v>0.35243782281540698</v>
      </c>
      <c r="I78">
        <v>0.40782935384761898</v>
      </c>
      <c r="J78">
        <v>1.05690692502149</v>
      </c>
      <c r="K78">
        <v>0.691455968750601</v>
      </c>
      <c r="L78">
        <v>0.56268906924692097</v>
      </c>
      <c r="M78">
        <v>0.36051458090494798</v>
      </c>
      <c r="N78">
        <v>0.43724459577949298</v>
      </c>
      <c r="O78">
        <v>1.23126213601267E-2</v>
      </c>
      <c r="P78">
        <v>-0.73668908819351997</v>
      </c>
    </row>
    <row r="79" spans="2:16">
      <c r="B79">
        <v>1.81873576761383</v>
      </c>
      <c r="C79">
        <v>-1.60236586318519</v>
      </c>
      <c r="D79">
        <v>0.12177730214656</v>
      </c>
      <c r="E79">
        <v>9.0628115485779495E-2</v>
      </c>
      <c r="F79">
        <v>5.21960526762291E-2</v>
      </c>
      <c r="G79">
        <v>-0.205858264569977</v>
      </c>
      <c r="H79">
        <v>0.15913161093799599</v>
      </c>
      <c r="I79">
        <v>0.50950041818179803</v>
      </c>
      <c r="J79">
        <v>1.15466202197737</v>
      </c>
      <c r="K79">
        <v>0.92748124698328305</v>
      </c>
      <c r="L79">
        <v>0.44640699671221201</v>
      </c>
      <c r="M79">
        <v>0.37996595097986102</v>
      </c>
      <c r="N79">
        <v>0.32555058314798901</v>
      </c>
      <c r="O79">
        <v>-0.51053801243926</v>
      </c>
      <c r="P79">
        <v>-1.3219248239510999</v>
      </c>
    </row>
    <row r="80" spans="2:16">
      <c r="B80">
        <v>2.0050326772710001</v>
      </c>
      <c r="C80">
        <v>-1.88056992573218</v>
      </c>
      <c r="D80">
        <v>3.76474738061418E-2</v>
      </c>
      <c r="E80">
        <v>0.108423848170631</v>
      </c>
      <c r="F80">
        <v>0.13687227839737601</v>
      </c>
      <c r="G80">
        <v>-0.24136873221081401</v>
      </c>
      <c r="H80">
        <v>3.3254571925837299E-2</v>
      </c>
      <c r="I80">
        <v>0.41069591687025098</v>
      </c>
      <c r="J80">
        <v>1.0303964854058201</v>
      </c>
      <c r="K80">
        <v>0.771624475974933</v>
      </c>
      <c r="L80">
        <v>0.81329454574295501</v>
      </c>
      <c r="M80">
        <v>0.42670415546977702</v>
      </c>
      <c r="N80">
        <v>0.61160756021854601</v>
      </c>
      <c r="O80">
        <v>0.106700560514179</v>
      </c>
      <c r="P80">
        <v>-0.20439820284826399</v>
      </c>
    </row>
    <row r="81" spans="2:16">
      <c r="B81">
        <v>1.85152728968713</v>
      </c>
      <c r="C81">
        <v>-1.4681427928450499</v>
      </c>
      <c r="D81">
        <v>2.3759918774094502E-2</v>
      </c>
      <c r="E81">
        <v>0.413491547345821</v>
      </c>
      <c r="F81">
        <v>0.20425798878044499</v>
      </c>
      <c r="G81">
        <v>-0.26766961537210798</v>
      </c>
      <c r="H81">
        <v>-0.112084418267922</v>
      </c>
      <c r="I81">
        <v>0.60424588291696502</v>
      </c>
      <c r="J81">
        <v>1.0187629279150401</v>
      </c>
      <c r="K81">
        <v>0.91040757464111099</v>
      </c>
      <c r="L81">
        <v>0.69105218460445605</v>
      </c>
      <c r="M81">
        <v>0.49270585679448697</v>
      </c>
      <c r="N81">
        <v>0.43562349257592098</v>
      </c>
      <c r="O81">
        <v>-0.39902145553917401</v>
      </c>
      <c r="P81">
        <v>-1.0350570765782801</v>
      </c>
    </row>
    <row r="82" spans="2:16">
      <c r="B82">
        <v>1.7741115345761</v>
      </c>
      <c r="C82">
        <v>-0.72227656346274005</v>
      </c>
      <c r="D82">
        <v>4.4678420952664603E-2</v>
      </c>
      <c r="E82">
        <v>0.40076856745457901</v>
      </c>
      <c r="F82">
        <v>0.27569176150564501</v>
      </c>
      <c r="G82">
        <v>-0.75026590744669297</v>
      </c>
      <c r="H82">
        <v>-0.77851540143489895</v>
      </c>
      <c r="I82">
        <v>0.45953199658622002</v>
      </c>
      <c r="J82">
        <v>0.78876821801516905</v>
      </c>
      <c r="K82">
        <v>0.83919967812915297</v>
      </c>
      <c r="L82">
        <v>0.535946617876634</v>
      </c>
      <c r="M82">
        <v>0.45243087491473599</v>
      </c>
      <c r="N82">
        <v>0.112475686328061</v>
      </c>
      <c r="O82">
        <v>2.07798316584662E-2</v>
      </c>
      <c r="P82">
        <v>-0.66803128633678099</v>
      </c>
    </row>
    <row r="83" spans="2:16">
      <c r="B83">
        <v>1.54481171676302</v>
      </c>
      <c r="C83">
        <v>-1.5085488233812301</v>
      </c>
      <c r="D83">
        <v>-3.8559198763755201E-2</v>
      </c>
      <c r="E83">
        <v>0.121489718759904</v>
      </c>
      <c r="F83">
        <v>0.22214037020837099</v>
      </c>
      <c r="G83">
        <v>0.31894838115156898</v>
      </c>
      <c r="H83">
        <v>0.67269901729070403</v>
      </c>
      <c r="I83">
        <v>0.78150205716985699</v>
      </c>
      <c r="J83">
        <v>1.6264425414941499</v>
      </c>
      <c r="K83">
        <v>1.1512099041497701</v>
      </c>
      <c r="L83">
        <v>0.894573421933201</v>
      </c>
      <c r="M83">
        <v>0.83611979740535403</v>
      </c>
      <c r="N83">
        <v>0.90735868143972698</v>
      </c>
      <c r="O83">
        <v>0.129475263016777</v>
      </c>
      <c r="P83">
        <v>-0.15035006568616899</v>
      </c>
    </row>
    <row r="84" spans="2:16">
      <c r="B84">
        <v>1.7897442432956401</v>
      </c>
      <c r="C84">
        <v>-1.5243105736970799</v>
      </c>
      <c r="D84">
        <v>0.10124167148633</v>
      </c>
      <c r="E84">
        <v>0.56189279273108705</v>
      </c>
      <c r="F84">
        <v>0.23244457228176099</v>
      </c>
      <c r="G84">
        <v>-0.41066663868869402</v>
      </c>
      <c r="H84">
        <v>-0.67067645277930799</v>
      </c>
      <c r="I84">
        <v>0.56386613826801302</v>
      </c>
      <c r="J84">
        <v>1.11737145484555</v>
      </c>
      <c r="K84">
        <v>0.70873526774079798</v>
      </c>
      <c r="L84">
        <v>0.51569373743121005</v>
      </c>
      <c r="M84">
        <v>0.38337259344945401</v>
      </c>
      <c r="N84">
        <v>0.19216908147546899</v>
      </c>
      <c r="O84">
        <v>-0.26855120412462802</v>
      </c>
      <c r="P84">
        <v>-8.3827111304177498E-2</v>
      </c>
    </row>
    <row r="85" spans="2:16">
      <c r="B85">
        <v>1.9403169860335201</v>
      </c>
      <c r="C85">
        <v>-1.65553005774312</v>
      </c>
      <c r="D85">
        <v>0.14787015868568601</v>
      </c>
      <c r="E85">
        <v>0.297848978437464</v>
      </c>
      <c r="F85">
        <v>0.21716041665633701</v>
      </c>
      <c r="G85">
        <v>-0.66643239839979396</v>
      </c>
      <c r="H85">
        <v>4.8081400158811301E-2</v>
      </c>
      <c r="I85">
        <v>0.30122698750392501</v>
      </c>
      <c r="J85">
        <v>0.82974028627252105</v>
      </c>
      <c r="K85">
        <v>0.68796110318269599</v>
      </c>
      <c r="L85">
        <v>0.25482935750309899</v>
      </c>
      <c r="M85">
        <v>0.19296749327346699</v>
      </c>
      <c r="N85">
        <v>-1.28947265394676E-2</v>
      </c>
      <c r="O85">
        <v>-0.44272114585186501</v>
      </c>
      <c r="P85">
        <v>-0.353921205585638</v>
      </c>
    </row>
    <row r="86" spans="2:16">
      <c r="B86">
        <v>1.65927193651351</v>
      </c>
      <c r="C86">
        <v>-1.0476811383648701</v>
      </c>
      <c r="D86">
        <v>9.5603318853908395E-2</v>
      </c>
      <c r="E86">
        <v>0.29537129954338998</v>
      </c>
      <c r="F86">
        <v>0.27087781061223498</v>
      </c>
      <c r="G86">
        <v>-8.2401849396814705E-2</v>
      </c>
      <c r="H86">
        <v>0.105006127221916</v>
      </c>
      <c r="I86">
        <v>0.60870207211805805</v>
      </c>
      <c r="J86">
        <v>1.0080207090723601</v>
      </c>
      <c r="K86">
        <v>0.68836935423805501</v>
      </c>
      <c r="L86">
        <v>0.52042283088517405</v>
      </c>
      <c r="M86">
        <v>0.24356534057906701</v>
      </c>
      <c r="N86">
        <v>0.40635063684877398</v>
      </c>
      <c r="O86">
        <v>-0.41668574978669498</v>
      </c>
      <c r="P86">
        <v>5.7335489348883502E-2</v>
      </c>
    </row>
    <row r="87" spans="2:16">
      <c r="B87">
        <v>1.71609280507464</v>
      </c>
      <c r="C87">
        <v>-1.36443895256426</v>
      </c>
      <c r="D87">
        <v>3.5882715935748301E-2</v>
      </c>
      <c r="E87">
        <v>0.29248707454004202</v>
      </c>
      <c r="F87">
        <v>0.58362706142755205</v>
      </c>
      <c r="G87">
        <v>-6.1500467604144099E-2</v>
      </c>
      <c r="H87">
        <v>0.25637588129227301</v>
      </c>
      <c r="I87">
        <v>0.62592475707580097</v>
      </c>
      <c r="J87">
        <v>1.2236441661180599</v>
      </c>
      <c r="K87">
        <v>1.0209319275508499</v>
      </c>
      <c r="L87">
        <v>0.69734858360168095</v>
      </c>
      <c r="M87">
        <v>0.45415652663850098</v>
      </c>
      <c r="N87">
        <v>0.550088900391562</v>
      </c>
      <c r="O87">
        <v>-0.35220077857269799</v>
      </c>
      <c r="P87">
        <v>-0.814911128968416</v>
      </c>
    </row>
    <row r="88" spans="2:16">
      <c r="B88">
        <v>1.95250383616747</v>
      </c>
      <c r="C88">
        <v>-1.9058566551729099</v>
      </c>
      <c r="D88">
        <v>7.1328174733595096E-2</v>
      </c>
      <c r="E88">
        <v>0.22897590017942401</v>
      </c>
      <c r="F88">
        <v>0.13680360338859901</v>
      </c>
      <c r="G88">
        <v>-0.106007269863962</v>
      </c>
      <c r="H88">
        <v>-6.8672696319621696E-2</v>
      </c>
      <c r="I88">
        <v>0.41968533463840002</v>
      </c>
      <c r="J88">
        <v>1.01715023849047</v>
      </c>
      <c r="K88">
        <v>0.76080889328187995</v>
      </c>
      <c r="L88">
        <v>0.47701879481826898</v>
      </c>
      <c r="M88">
        <v>0.39273648838763098</v>
      </c>
      <c r="N88">
        <v>-6.4419315452218906E-2</v>
      </c>
      <c r="O88">
        <v>-0.31404175795289402</v>
      </c>
      <c r="P88">
        <v>-0.645071106206342</v>
      </c>
    </row>
    <row r="89" spans="2:16">
      <c r="B89">
        <v>1.55698393435422</v>
      </c>
      <c r="C89">
        <v>-0.517109564687395</v>
      </c>
      <c r="D89">
        <v>8.7076345103801495E-2</v>
      </c>
      <c r="E89">
        <v>0.40270044964592799</v>
      </c>
      <c r="F89">
        <v>0.127400865055662</v>
      </c>
      <c r="G89">
        <v>-0.522714739073598</v>
      </c>
      <c r="H89">
        <v>0.17725313367957601</v>
      </c>
      <c r="I89">
        <v>0.60087277388831495</v>
      </c>
      <c r="J89">
        <v>0.86078620148837304</v>
      </c>
      <c r="K89">
        <v>0.93819355776222202</v>
      </c>
      <c r="L89">
        <v>0.53904630775871298</v>
      </c>
      <c r="M89">
        <v>0.50441469837048003</v>
      </c>
      <c r="N89">
        <v>0.24347667843556101</v>
      </c>
      <c r="O89">
        <v>-0.196993527687475</v>
      </c>
      <c r="P89">
        <v>0.14534007098589399</v>
      </c>
    </row>
    <row r="90" spans="2:16">
      <c r="B90">
        <v>1.96998836028771</v>
      </c>
      <c r="C90">
        <v>-2.0392549901745101</v>
      </c>
      <c r="D90">
        <v>0.13081866110836199</v>
      </c>
      <c r="E90">
        <v>0.26743622282428497</v>
      </c>
      <c r="F90">
        <v>0.20333619105088499</v>
      </c>
      <c r="G90">
        <v>-0.199050919505672</v>
      </c>
      <c r="H90">
        <v>9.48189717998658E-2</v>
      </c>
      <c r="I90">
        <v>0.31832976594718898</v>
      </c>
      <c r="J90">
        <v>1.0580083955870401</v>
      </c>
      <c r="K90">
        <v>0.672639858701501</v>
      </c>
      <c r="L90">
        <v>0.31539404353203898</v>
      </c>
      <c r="M90">
        <v>0.24058924524839401</v>
      </c>
      <c r="N90">
        <v>3.2006842406846897E-2</v>
      </c>
      <c r="O90">
        <v>0.47129058198325902</v>
      </c>
      <c r="P90">
        <v>-0.24312318144915401</v>
      </c>
    </row>
    <row r="91" spans="2:16">
      <c r="B91">
        <v>1.82247875350996</v>
      </c>
      <c r="C91">
        <v>-1.63671479050708</v>
      </c>
      <c r="D91">
        <v>9.5629217470861103E-2</v>
      </c>
      <c r="E91">
        <v>0.50427985711688195</v>
      </c>
      <c r="F91">
        <v>0.24149363291776299</v>
      </c>
      <c r="G91">
        <v>-0.206407257525485</v>
      </c>
      <c r="H91">
        <v>-0.100306615738156</v>
      </c>
      <c r="I91">
        <v>0.56814769963891298</v>
      </c>
      <c r="J91">
        <v>0.82348643774101604</v>
      </c>
      <c r="K91">
        <v>1.05249333271516</v>
      </c>
      <c r="L91">
        <v>0.44093048059510198</v>
      </c>
      <c r="M91">
        <v>0.44464841746487699</v>
      </c>
      <c r="N91">
        <v>0.17994319134440401</v>
      </c>
      <c r="O91">
        <v>-0.53662745801879197</v>
      </c>
      <c r="P91">
        <v>-0.1346957523575</v>
      </c>
    </row>
    <row r="92" spans="2:16">
      <c r="B92">
        <v>1.82167008998387</v>
      </c>
      <c r="C92">
        <v>-1.58339174020582</v>
      </c>
      <c r="D92">
        <v>4.75682925543413E-2</v>
      </c>
      <c r="E92">
        <v>0.28014978678295499</v>
      </c>
      <c r="F92">
        <v>8.1007947050523596E-2</v>
      </c>
      <c r="G92">
        <v>-0.35074985618607102</v>
      </c>
      <c r="H92">
        <v>0.111821799489548</v>
      </c>
      <c r="I92">
        <v>0.45608910396190799</v>
      </c>
      <c r="J92">
        <v>1.2347057787705999</v>
      </c>
      <c r="K92">
        <v>0.569134096413483</v>
      </c>
      <c r="L92">
        <v>0.58177466551448698</v>
      </c>
      <c r="M92">
        <v>0.60935947926219303</v>
      </c>
      <c r="N92">
        <v>0.485105453009474</v>
      </c>
      <c r="O92">
        <v>0.25597301808397499</v>
      </c>
      <c r="P92">
        <v>-0.43549637435086702</v>
      </c>
    </row>
    <row r="93" spans="2:16">
      <c r="B93">
        <v>1.6398926862710099</v>
      </c>
      <c r="C93">
        <v>-1.4722203222149099</v>
      </c>
      <c r="D93">
        <v>7.6221386740407293E-2</v>
      </c>
      <c r="E93">
        <v>0.43481265339511399</v>
      </c>
      <c r="F93">
        <v>0.14540934452085599</v>
      </c>
      <c r="G93">
        <v>-8.5968247807499107E-2</v>
      </c>
      <c r="H93">
        <v>0.328091741812987</v>
      </c>
      <c r="I93">
        <v>0.64307318806278602</v>
      </c>
      <c r="J93">
        <v>1.2717191822433001</v>
      </c>
      <c r="K93">
        <v>0.888656874412874</v>
      </c>
      <c r="L93">
        <v>0.66004748651217005</v>
      </c>
      <c r="M93">
        <v>0.69688900950292398</v>
      </c>
      <c r="N93">
        <v>0.49511627669583902</v>
      </c>
      <c r="O93">
        <v>0.245331267856124</v>
      </c>
      <c r="P93">
        <v>-0.29391651498303401</v>
      </c>
    </row>
    <row r="94" spans="2:16">
      <c r="B94">
        <v>1.8146131715315901</v>
      </c>
      <c r="C94">
        <v>-1.4293719646745899</v>
      </c>
      <c r="D94">
        <v>-3.6778657152511898E-2</v>
      </c>
      <c r="E94">
        <v>0.33863052383233699</v>
      </c>
      <c r="F94">
        <v>5.7993496677423602E-2</v>
      </c>
      <c r="G94">
        <v>-0.19080376121876699</v>
      </c>
      <c r="H94">
        <v>0.30732267823673998</v>
      </c>
      <c r="I94">
        <v>0.56191888465886797</v>
      </c>
      <c r="J94">
        <v>1.2192911548835801</v>
      </c>
      <c r="K94">
        <v>1.0328005821891</v>
      </c>
      <c r="L94">
        <v>0.943423411645958</v>
      </c>
      <c r="M94">
        <v>0.63444566600445196</v>
      </c>
      <c r="N94">
        <v>0.56741678029310405</v>
      </c>
      <c r="O94">
        <v>-0.120999445883891</v>
      </c>
      <c r="P94">
        <v>0.233494294564601</v>
      </c>
    </row>
    <row r="95" spans="2:16">
      <c r="B95">
        <v>2.1848356667259998</v>
      </c>
      <c r="C95">
        <v>-2.5077651058652699</v>
      </c>
      <c r="D95">
        <v>4.8900072034262403E-3</v>
      </c>
      <c r="E95">
        <v>0.28099039642075602</v>
      </c>
      <c r="F95">
        <v>2.6336642500370398E-2</v>
      </c>
      <c r="G95">
        <v>-0.117555818372317</v>
      </c>
      <c r="H95">
        <v>-0.30336286074077001</v>
      </c>
      <c r="I95">
        <v>0.47377402594366902</v>
      </c>
      <c r="J95">
        <v>0.90843355363118705</v>
      </c>
      <c r="K95">
        <v>0.80984420926703904</v>
      </c>
      <c r="L95">
        <v>0.51840590155521205</v>
      </c>
      <c r="M95">
        <v>0.40384096752405302</v>
      </c>
      <c r="N95">
        <v>0.519248704875239</v>
      </c>
      <c r="O95">
        <v>8.5341827668526701E-2</v>
      </c>
      <c r="P95">
        <v>-1.51757549981136</v>
      </c>
    </row>
    <row r="96" spans="2:16">
      <c r="B96">
        <v>1.65545290358266</v>
      </c>
      <c r="C96">
        <v>-1.55829180328293</v>
      </c>
      <c r="D96">
        <v>8.2979609209664004E-2</v>
      </c>
      <c r="E96">
        <v>0.32888733498643702</v>
      </c>
      <c r="F96">
        <v>0.26236913129835499</v>
      </c>
      <c r="G96">
        <v>-9.8792436551955104E-2</v>
      </c>
      <c r="H96">
        <v>0.41906884648433301</v>
      </c>
      <c r="I96">
        <v>0.67131351117053895</v>
      </c>
      <c r="J96">
        <v>1.0634780541071001</v>
      </c>
      <c r="K96">
        <v>1.08374960157907</v>
      </c>
      <c r="L96">
        <v>0.60582176514483599</v>
      </c>
      <c r="M96">
        <v>0.58504246455820197</v>
      </c>
      <c r="N96">
        <v>0.49321067405693902</v>
      </c>
      <c r="O96">
        <v>0.49808731266158202</v>
      </c>
      <c r="P96">
        <v>0.17654997641964501</v>
      </c>
    </row>
    <row r="97" spans="2:16">
      <c r="B97">
        <v>1.7436523674978499</v>
      </c>
      <c r="C97">
        <v>-1.0336506728930701</v>
      </c>
      <c r="D97">
        <v>8.3963341517690998E-2</v>
      </c>
      <c r="E97">
        <v>0.5953287661651</v>
      </c>
      <c r="F97">
        <v>0.175111938265195</v>
      </c>
      <c r="G97">
        <v>-0.50706962177244397</v>
      </c>
      <c r="H97">
        <v>1.40154045417521E-2</v>
      </c>
      <c r="I97">
        <v>0.50013388552786697</v>
      </c>
      <c r="J97">
        <v>1.07787889584728</v>
      </c>
      <c r="K97">
        <v>0.76961549772818105</v>
      </c>
      <c r="L97">
        <v>0.52086926470538697</v>
      </c>
      <c r="M97">
        <v>0.41619293998828</v>
      </c>
      <c r="N97">
        <v>0.24369016231424701</v>
      </c>
      <c r="O97">
        <v>-0.57260912965069</v>
      </c>
      <c r="P97">
        <v>-0.52023364996654897</v>
      </c>
    </row>
    <row r="98" spans="2:16">
      <c r="B98">
        <v>1.87578673011629</v>
      </c>
      <c r="C98">
        <v>-1.2269105574847501</v>
      </c>
      <c r="D98">
        <v>0.112919227722012</v>
      </c>
      <c r="E98">
        <v>0.58317512944840999</v>
      </c>
      <c r="F98">
        <v>0.37374718154869901</v>
      </c>
      <c r="G98">
        <v>-0.80374592400606704</v>
      </c>
      <c r="H98">
        <v>-0.158185145161445</v>
      </c>
      <c r="I98">
        <v>0.39540535272329602</v>
      </c>
      <c r="J98">
        <v>0.96350611630532002</v>
      </c>
      <c r="K98">
        <v>0.41892759739885499</v>
      </c>
      <c r="L98">
        <v>0.19053743363654599</v>
      </c>
      <c r="M98">
        <v>0.28751058382283601</v>
      </c>
      <c r="N98">
        <v>-6.8403352586277602E-3</v>
      </c>
      <c r="O98">
        <v>-0.187949080088855</v>
      </c>
      <c r="P98">
        <v>-1.38262277162738</v>
      </c>
    </row>
    <row r="99" spans="2:16">
      <c r="B99">
        <v>1.72654408707906</v>
      </c>
      <c r="C99">
        <v>-1.7007096341349</v>
      </c>
      <c r="D99">
        <v>8.2501339275981595E-3</v>
      </c>
      <c r="E99">
        <v>0.18410102951892501</v>
      </c>
      <c r="F99">
        <v>0.25755923302033401</v>
      </c>
      <c r="G99">
        <v>0.134177204469724</v>
      </c>
      <c r="H99">
        <v>0.59863693461107903</v>
      </c>
      <c r="I99">
        <v>0.72390706820200801</v>
      </c>
      <c r="J99">
        <v>1.20386899415501</v>
      </c>
      <c r="K99">
        <v>0.98199371263201596</v>
      </c>
      <c r="L99">
        <v>0.65792246005466004</v>
      </c>
      <c r="M99">
        <v>0.51251635912474502</v>
      </c>
      <c r="N99">
        <v>0.48898899741630503</v>
      </c>
      <c r="O99">
        <v>-0.21452848452464601</v>
      </c>
      <c r="P99">
        <v>5.2843447011889602E-2</v>
      </c>
    </row>
    <row r="100" spans="2:16">
      <c r="B100">
        <v>1.86775343437557</v>
      </c>
      <c r="C100">
        <v>-1.95736576811459</v>
      </c>
      <c r="D100">
        <v>8.7315906634793605E-2</v>
      </c>
      <c r="E100">
        <v>0.15073654286782201</v>
      </c>
      <c r="F100">
        <v>0.18175870201876501</v>
      </c>
      <c r="G100">
        <v>-5.2477053095743601E-3</v>
      </c>
      <c r="H100">
        <v>0.30077177876916</v>
      </c>
      <c r="I100">
        <v>0.55015015820176705</v>
      </c>
      <c r="J100">
        <v>1.0719210197626099</v>
      </c>
      <c r="K100">
        <v>0.80041106524038896</v>
      </c>
      <c r="L100">
        <v>0.52420716554733304</v>
      </c>
      <c r="M100">
        <v>0.49066081713825299</v>
      </c>
      <c r="N100">
        <v>0.23298473156304</v>
      </c>
      <c r="O100">
        <v>-0.44213724561601497</v>
      </c>
      <c r="P100">
        <v>-0.58364073048814102</v>
      </c>
    </row>
    <row r="101" spans="2:16">
      <c r="B101">
        <v>1.7473182902687101</v>
      </c>
      <c r="C101">
        <v>-1.6444695322744001</v>
      </c>
      <c r="D101">
        <v>-9.5588734518557896E-3</v>
      </c>
      <c r="E101">
        <v>0.31015493663197202</v>
      </c>
      <c r="F101">
        <v>0.24915857927148899</v>
      </c>
      <c r="G101">
        <v>-8.7498055868574398E-2</v>
      </c>
      <c r="H101">
        <v>0.457694898925954</v>
      </c>
      <c r="I101">
        <v>0.71322686327141904</v>
      </c>
      <c r="J101">
        <v>1.14289300342805</v>
      </c>
      <c r="K101">
        <v>0.89480117980583596</v>
      </c>
      <c r="L101">
        <v>0.88786744438036902</v>
      </c>
      <c r="M101">
        <v>0.53141517039710195</v>
      </c>
      <c r="N101">
        <v>0.50549056628799804</v>
      </c>
      <c r="O101">
        <v>-0.19363803604233601</v>
      </c>
      <c r="P101">
        <v>-0.45290850783546999</v>
      </c>
    </row>
    <row r="102" spans="2:16">
      <c r="B102">
        <v>1.84798536643323</v>
      </c>
      <c r="C102">
        <v>-1.2854143297068801</v>
      </c>
      <c r="D102">
        <v>-9.2709901847452494E-2</v>
      </c>
      <c r="E102">
        <v>0.253700200896529</v>
      </c>
      <c r="F102">
        <v>0.26850321243179098</v>
      </c>
      <c r="G102">
        <v>8.0630296526914794E-2</v>
      </c>
      <c r="H102">
        <v>0.37008173716427101</v>
      </c>
      <c r="I102">
        <v>0.73249509938623303</v>
      </c>
      <c r="J102">
        <v>1.13027781879855</v>
      </c>
      <c r="K102">
        <v>1.10038108342562</v>
      </c>
      <c r="L102">
        <v>0.66311413726420598</v>
      </c>
      <c r="M102">
        <v>0.60570388142651099</v>
      </c>
      <c r="N102">
        <v>0.57407795739894196</v>
      </c>
      <c r="O102">
        <v>0.18556905450706099</v>
      </c>
      <c r="P102">
        <v>-1.40326131780717</v>
      </c>
    </row>
    <row r="103" spans="2:16">
      <c r="B103">
        <v>1.81890460378485</v>
      </c>
      <c r="C103">
        <v>-1.6196461451247901</v>
      </c>
      <c r="D103">
        <v>0.11161690022764301</v>
      </c>
      <c r="E103">
        <v>0.54798357819058396</v>
      </c>
      <c r="F103">
        <v>0.19594484214636901</v>
      </c>
      <c r="G103">
        <v>-0.20975980829164501</v>
      </c>
      <c r="H103">
        <v>-0.17989215535150299</v>
      </c>
      <c r="I103">
        <v>0.53417428523509503</v>
      </c>
      <c r="J103">
        <v>0.80703166899523804</v>
      </c>
      <c r="K103">
        <v>0.49369666132810802</v>
      </c>
      <c r="L103">
        <v>0.430640682675762</v>
      </c>
      <c r="M103">
        <v>0.403098382794849</v>
      </c>
      <c r="N103">
        <v>0.16327402476867001</v>
      </c>
      <c r="O103">
        <v>-0.49200799434640002</v>
      </c>
      <c r="P103">
        <v>-1.06962327473208</v>
      </c>
    </row>
    <row r="104" spans="2:16">
      <c r="B104">
        <v>2.9640635440772098</v>
      </c>
      <c r="C104">
        <v>-2.1345382368794801</v>
      </c>
      <c r="D104">
        <v>-0.10874227622452801</v>
      </c>
      <c r="E104">
        <v>0.70623199007375503</v>
      </c>
      <c r="F104">
        <v>0.49452543426752898</v>
      </c>
      <c r="G104">
        <v>4.0276484500475801E-2</v>
      </c>
      <c r="H104">
        <v>0.241752925470793</v>
      </c>
      <c r="I104">
        <v>0.83281511062816405</v>
      </c>
      <c r="J104">
        <v>1.4841220957000301</v>
      </c>
      <c r="K104">
        <v>1.1622817979051501</v>
      </c>
      <c r="L104">
        <v>1.08313209225039</v>
      </c>
      <c r="M104">
        <v>1.4403237052695701</v>
      </c>
      <c r="N104">
        <v>1.5426340150672899</v>
      </c>
      <c r="O104">
        <v>1.02263172711865</v>
      </c>
      <c r="P104">
        <v>0.47382340107415499</v>
      </c>
    </row>
    <row r="105" spans="2:16">
      <c r="B105">
        <v>3.2673586452689198</v>
      </c>
      <c r="C105">
        <v>-2.6850381381442001</v>
      </c>
      <c r="D105">
        <v>-8.4538040170405296E-2</v>
      </c>
      <c r="E105">
        <v>0.25795650501599399</v>
      </c>
      <c r="F105">
        <v>0.514280553338472</v>
      </c>
      <c r="G105">
        <v>-0.20623418102539401</v>
      </c>
      <c r="H105">
        <v>1.9679012577301602E-2</v>
      </c>
      <c r="I105">
        <v>0.788498444104617</v>
      </c>
      <c r="J105">
        <v>1.24724926674706</v>
      </c>
      <c r="K105">
        <v>1.0073755638499799</v>
      </c>
      <c r="L105">
        <v>0.82084179050565997</v>
      </c>
      <c r="M105">
        <v>0.87791055167863097</v>
      </c>
      <c r="N105">
        <v>1.8477621033837499</v>
      </c>
      <c r="O105">
        <v>1.33465145334637</v>
      </c>
      <c r="P105">
        <v>0.58482028694052002</v>
      </c>
    </row>
    <row r="106" spans="2:16">
      <c r="B106">
        <v>2.8629069342758999</v>
      </c>
      <c r="C106">
        <v>-1.84853952609988</v>
      </c>
      <c r="D106">
        <v>-0.17861701238335401</v>
      </c>
      <c r="E106">
        <v>0.86884953033382895</v>
      </c>
      <c r="F106">
        <v>0.50768597105603996</v>
      </c>
      <c r="G106">
        <v>0.122511731591766</v>
      </c>
      <c r="H106">
        <v>0.36430844305170801</v>
      </c>
      <c r="I106">
        <v>0.86072735387402399</v>
      </c>
      <c r="J106">
        <v>1.71127404671596</v>
      </c>
      <c r="K106">
        <v>1.20135658243181</v>
      </c>
      <c r="L106">
        <v>1.30375313504812</v>
      </c>
      <c r="M106">
        <v>1.57460587569456</v>
      </c>
      <c r="N106">
        <v>2.51015380898275</v>
      </c>
      <c r="O106">
        <v>1.2589473103095199</v>
      </c>
      <c r="P106">
        <v>0.413796898063167</v>
      </c>
    </row>
    <row r="107" spans="2:16">
      <c r="B107">
        <v>3.0736322652827202</v>
      </c>
      <c r="C107">
        <v>-2.00426615034899</v>
      </c>
      <c r="D107">
        <v>-5.55248722563235E-2</v>
      </c>
      <c r="E107">
        <v>0.90069789337147399</v>
      </c>
      <c r="F107">
        <v>0.58234253074145503</v>
      </c>
      <c r="G107">
        <v>-1.0813872880922599E-2</v>
      </c>
      <c r="H107">
        <v>-1.9939133613987598E-3</v>
      </c>
      <c r="I107">
        <v>0.48822423685851601</v>
      </c>
      <c r="J107">
        <v>1.2696734136654799</v>
      </c>
      <c r="K107">
        <v>0.88691972234641203</v>
      </c>
      <c r="L107">
        <v>0.75836497086971999</v>
      </c>
      <c r="M107">
        <v>1.2163324472371799</v>
      </c>
      <c r="N107">
        <v>0.94070589118699399</v>
      </c>
      <c r="O107">
        <v>3.2323320607262501E-3</v>
      </c>
      <c r="P107">
        <v>-2.9018866015031099E-2</v>
      </c>
    </row>
    <row r="108" spans="2:16">
      <c r="B108">
        <v>2.8299527645254399</v>
      </c>
      <c r="C108">
        <v>-1.9086804886109101</v>
      </c>
      <c r="D108">
        <v>-6.8329188337156697E-3</v>
      </c>
      <c r="E108">
        <v>0.73535821095570797</v>
      </c>
      <c r="F108">
        <v>0.57820812801959498</v>
      </c>
      <c r="G108">
        <v>6.5185815602552002E-2</v>
      </c>
      <c r="H108">
        <v>0.30009496500494798</v>
      </c>
      <c r="I108">
        <v>0.52271580610925406</v>
      </c>
      <c r="J108">
        <v>1.31019040272392</v>
      </c>
      <c r="K108">
        <v>0.91223077908482397</v>
      </c>
      <c r="L108">
        <v>1.1088318073422101</v>
      </c>
      <c r="M108">
        <v>1.4652990105733401</v>
      </c>
      <c r="N108">
        <v>1.5087735925746599</v>
      </c>
      <c r="O108">
        <v>1.0650839766729501</v>
      </c>
      <c r="P108">
        <v>0.20610659939154699</v>
      </c>
    </row>
    <row r="109" spans="2:16">
      <c r="B109">
        <v>3.1835483424192299</v>
      </c>
      <c r="C109">
        <v>-2.4905756559904102</v>
      </c>
      <c r="D109">
        <v>-9.4565553609629399E-2</v>
      </c>
      <c r="E109">
        <v>0.90949015471616201</v>
      </c>
      <c r="F109">
        <v>0.60971383261464596</v>
      </c>
      <c r="G109">
        <v>-0.17944746520911101</v>
      </c>
      <c r="H109">
        <v>6.0470367829501603E-2</v>
      </c>
      <c r="I109">
        <v>0.52465892884291299</v>
      </c>
      <c r="J109">
        <v>1.1457051837261101</v>
      </c>
      <c r="K109">
        <v>0.965276417260167</v>
      </c>
      <c r="L109">
        <v>0.85300323776788101</v>
      </c>
      <c r="M109">
        <v>1.01489474869917</v>
      </c>
      <c r="N109">
        <v>2.08298011685245</v>
      </c>
      <c r="O109">
        <v>-0.169844149277604</v>
      </c>
      <c r="P109">
        <v>6.0461087884569303E-2</v>
      </c>
    </row>
    <row r="110" spans="2:16">
      <c r="B110">
        <v>2.7793973922550999</v>
      </c>
      <c r="C110">
        <v>-2.8444043768411298</v>
      </c>
      <c r="D110">
        <v>-0.11801651130870799</v>
      </c>
      <c r="E110">
        <v>0.66513567006159202</v>
      </c>
      <c r="F110">
        <v>0.63390914131586396</v>
      </c>
      <c r="G110">
        <v>0.219220272642766</v>
      </c>
      <c r="H110">
        <v>0.503872117430608</v>
      </c>
      <c r="I110">
        <v>1.14078903432585</v>
      </c>
      <c r="J110">
        <v>1.8732909382537399</v>
      </c>
      <c r="K110">
        <v>1.4618154066332301</v>
      </c>
      <c r="L110">
        <v>1.2594954126865701</v>
      </c>
      <c r="M110">
        <v>2.1162721864066301</v>
      </c>
      <c r="N110">
        <v>0.80950318943659305</v>
      </c>
      <c r="O110">
        <v>0.47442667529825899</v>
      </c>
      <c r="P110">
        <v>0.75865093456308397</v>
      </c>
    </row>
    <row r="111" spans="2:16">
      <c r="B111">
        <v>2.9769851067550599</v>
      </c>
      <c r="C111">
        <v>-1.83166555592437</v>
      </c>
      <c r="D111">
        <v>-0.18015188959006001</v>
      </c>
      <c r="E111">
        <v>0.602206031313964</v>
      </c>
      <c r="F111">
        <v>0.85180887232819502</v>
      </c>
      <c r="G111">
        <v>0.22560382010853999</v>
      </c>
      <c r="H111">
        <v>0.20232777660201301</v>
      </c>
      <c r="I111">
        <v>1.01072710944285</v>
      </c>
      <c r="J111">
        <v>1.44306968720852</v>
      </c>
      <c r="K111">
        <v>1.3472285440504199</v>
      </c>
      <c r="L111">
        <v>1.13432102143156</v>
      </c>
      <c r="M111">
        <v>1.58489890935901</v>
      </c>
      <c r="N111">
        <v>1.5464858772938399</v>
      </c>
      <c r="O111">
        <v>1.23918135546686</v>
      </c>
      <c r="P111">
        <v>0.66395888408139803</v>
      </c>
    </row>
    <row r="112" spans="2:16">
      <c r="B112">
        <v>2.7254937294398198</v>
      </c>
      <c r="C112">
        <v>-2.3741303424716098</v>
      </c>
      <c r="D112">
        <v>-0.14326593911173099</v>
      </c>
      <c r="E112">
        <v>0.60391181096591895</v>
      </c>
      <c r="F112">
        <v>0.70350470457759495</v>
      </c>
      <c r="G112">
        <v>0.56698229496343899</v>
      </c>
      <c r="H112">
        <v>0.576029606905754</v>
      </c>
      <c r="I112">
        <v>0.94500259653775898</v>
      </c>
      <c r="J112">
        <v>1.78267202043638</v>
      </c>
      <c r="K112">
        <v>1.51348438273333</v>
      </c>
      <c r="L112">
        <v>1.5019356161772901</v>
      </c>
      <c r="M112">
        <v>1.5339606771612999</v>
      </c>
      <c r="N112">
        <v>1.916034522114</v>
      </c>
      <c r="O112">
        <v>1.24008052834816</v>
      </c>
      <c r="P112">
        <v>0.78349337736573998</v>
      </c>
    </row>
    <row r="113" spans="2:16">
      <c r="B113">
        <v>2.88000630256896</v>
      </c>
      <c r="C113">
        <v>-1.87937979224771</v>
      </c>
      <c r="D113">
        <v>1.04532803734558E-2</v>
      </c>
      <c r="E113">
        <v>0.87119729762696896</v>
      </c>
      <c r="F113">
        <v>0.78011127879295505</v>
      </c>
      <c r="G113">
        <v>-0.20441894014134199</v>
      </c>
      <c r="H113">
        <v>0.16258562778859301</v>
      </c>
      <c r="I113">
        <v>0.67564240248177099</v>
      </c>
      <c r="J113">
        <v>1.09535363110317</v>
      </c>
      <c r="K113">
        <v>0.88278043800372497</v>
      </c>
      <c r="L113">
        <v>0.72291320303522799</v>
      </c>
      <c r="M113">
        <v>1.37420427418781</v>
      </c>
      <c r="N113">
        <v>1.1578345685414699</v>
      </c>
      <c r="O113">
        <v>0.54529344868613805</v>
      </c>
      <c r="P113">
        <v>1.93707580422091E-3</v>
      </c>
    </row>
    <row r="114" spans="2:16">
      <c r="B114">
        <v>3.0493818572058702</v>
      </c>
      <c r="C114">
        <v>-2.4248772219951098</v>
      </c>
      <c r="D114">
        <v>-0.138702668029346</v>
      </c>
      <c r="E114">
        <v>0.633217227654013</v>
      </c>
      <c r="F114">
        <v>0.77980169844772895</v>
      </c>
      <c r="G114">
        <v>0.12375752910146701</v>
      </c>
      <c r="H114">
        <v>0.155579963079193</v>
      </c>
      <c r="I114">
        <v>0.84341387410609603</v>
      </c>
      <c r="J114">
        <v>1.49794142289257</v>
      </c>
      <c r="K114">
        <v>1.2364607484453201</v>
      </c>
      <c r="L114">
        <v>1.0624896399504</v>
      </c>
      <c r="M114">
        <v>0.92418681812870696</v>
      </c>
      <c r="N114">
        <v>1.5303436197134701</v>
      </c>
      <c r="O114">
        <v>0.73656531830051197</v>
      </c>
      <c r="P114">
        <v>1.2959350927717901</v>
      </c>
    </row>
    <row r="115" spans="2:16">
      <c r="B115">
        <v>2.9968136305395601</v>
      </c>
      <c r="C115">
        <v>-2.0782558401484001</v>
      </c>
      <c r="D115">
        <v>-8.7245733297371203E-2</v>
      </c>
      <c r="E115">
        <v>0.898246702835097</v>
      </c>
      <c r="F115">
        <v>0.845325149971908</v>
      </c>
      <c r="G115">
        <v>-2.37503793504436E-2</v>
      </c>
      <c r="H115">
        <v>0.141011659743072</v>
      </c>
      <c r="I115">
        <v>0.62454713818827701</v>
      </c>
      <c r="J115">
        <v>1.4907954466611399</v>
      </c>
      <c r="K115">
        <v>0.95455539202176098</v>
      </c>
      <c r="L115">
        <v>1.03978213308318</v>
      </c>
      <c r="M115">
        <v>0.73117315045282405</v>
      </c>
      <c r="N115">
        <v>1.7773529305216</v>
      </c>
      <c r="O115">
        <v>0.829571853954298</v>
      </c>
      <c r="P115">
        <v>1.1874084011780299</v>
      </c>
    </row>
    <row r="116" spans="2:16">
      <c r="B116">
        <v>2.91185584854518</v>
      </c>
      <c r="C116">
        <v>-1.96358624982562</v>
      </c>
      <c r="D116">
        <v>-0.115623991919204</v>
      </c>
      <c r="E116">
        <v>0.79811893418662405</v>
      </c>
      <c r="F116">
        <v>0.46769378683894602</v>
      </c>
      <c r="G116">
        <v>8.9336102941834306E-2</v>
      </c>
      <c r="H116">
        <v>0.34871767140334797</v>
      </c>
      <c r="I116">
        <v>0.79149792403678998</v>
      </c>
      <c r="J116">
        <v>1.59663037362229</v>
      </c>
      <c r="K116">
        <v>1.1770852396860001</v>
      </c>
      <c r="L116">
        <v>1.0454582375213399</v>
      </c>
      <c r="M116">
        <v>0.70289136658415996</v>
      </c>
      <c r="N116">
        <v>1.4300887076273101</v>
      </c>
      <c r="O116">
        <v>1.05947921676001</v>
      </c>
      <c r="P116">
        <v>1.07607631012879</v>
      </c>
    </row>
    <row r="117" spans="2:16">
      <c r="B117">
        <v>2.7499486335136201</v>
      </c>
      <c r="C117">
        <v>-1.86238168579213</v>
      </c>
      <c r="D117">
        <v>-0.14925373556386801</v>
      </c>
      <c r="E117">
        <v>0.93071881475542195</v>
      </c>
      <c r="F117">
        <v>0.78112229554638302</v>
      </c>
      <c r="G117">
        <v>0.28696433440790697</v>
      </c>
      <c r="H117">
        <v>0.426412467402349</v>
      </c>
      <c r="I117">
        <v>0.92774866030568104</v>
      </c>
      <c r="J117">
        <v>1.6620007908188801</v>
      </c>
      <c r="K117">
        <v>1.3222634649014</v>
      </c>
      <c r="L117">
        <v>1.25572582455778</v>
      </c>
      <c r="M117">
        <v>1.42531428591786</v>
      </c>
      <c r="N117">
        <v>2.2278585125842598</v>
      </c>
      <c r="O117">
        <v>0.63292684353184403</v>
      </c>
      <c r="P117">
        <v>3.7974617678470997E-2</v>
      </c>
    </row>
    <row r="118" spans="2:16">
      <c r="B118">
        <v>2.9659676252829299</v>
      </c>
      <c r="C118">
        <v>-1.5386550342030301</v>
      </c>
      <c r="D118">
        <v>-0.163286487901314</v>
      </c>
      <c r="E118">
        <v>0.56397871997086901</v>
      </c>
      <c r="F118">
        <v>0.53875376027198696</v>
      </c>
      <c r="G118">
        <v>-6.07364856788674E-2</v>
      </c>
      <c r="H118">
        <v>0.19148096408923801</v>
      </c>
      <c r="I118">
        <v>0.84191745447851896</v>
      </c>
      <c r="J118">
        <v>1.51100872791853</v>
      </c>
      <c r="K118">
        <v>1.21430726399286</v>
      </c>
      <c r="L118">
        <v>1.00447713192406</v>
      </c>
      <c r="M118">
        <v>0.69050212246768805</v>
      </c>
      <c r="N118">
        <v>1.56753197747757</v>
      </c>
      <c r="O118">
        <v>1.17187236153416</v>
      </c>
      <c r="P118">
        <v>1.2658143694079</v>
      </c>
    </row>
    <row r="119" spans="2:16">
      <c r="B119">
        <v>2.8326370179064901</v>
      </c>
      <c r="C119">
        <v>-2.3589935620907099</v>
      </c>
      <c r="D119">
        <v>-0.14493852304501101</v>
      </c>
      <c r="E119">
        <v>0.67584722743911096</v>
      </c>
      <c r="F119">
        <v>0.57824834622712595</v>
      </c>
      <c r="G119">
        <v>0.363669716785879</v>
      </c>
      <c r="H119">
        <v>0.39621234520868198</v>
      </c>
      <c r="I119">
        <v>0.94620376416999996</v>
      </c>
      <c r="J119">
        <v>1.6927250994758001</v>
      </c>
      <c r="K119">
        <v>1.35193964721751</v>
      </c>
      <c r="L119">
        <v>1.0927493225618401</v>
      </c>
      <c r="M119">
        <v>1.9162845933464301</v>
      </c>
      <c r="N119">
        <v>1.7373887500123699</v>
      </c>
      <c r="O119">
        <v>0.58589157325909103</v>
      </c>
      <c r="P119">
        <v>0.56815284929332299</v>
      </c>
    </row>
    <row r="120" spans="2:16">
      <c r="B120">
        <v>2.9270890009235799</v>
      </c>
      <c r="C120">
        <v>-2.1096715317494499</v>
      </c>
      <c r="D120">
        <v>-6.3187050098152106E-2</v>
      </c>
      <c r="E120">
        <v>0.81652974667970402</v>
      </c>
      <c r="F120">
        <v>0.63758537647782698</v>
      </c>
      <c r="G120">
        <v>-1.0967478207487801E-2</v>
      </c>
      <c r="H120">
        <v>0.22362363944496899</v>
      </c>
      <c r="I120">
        <v>0.79060243241862904</v>
      </c>
      <c r="J120">
        <v>1.50926221216796</v>
      </c>
      <c r="K120">
        <v>1.2142761793003101</v>
      </c>
      <c r="L120">
        <v>1.13401891760517</v>
      </c>
      <c r="M120">
        <v>1.5333937755843401</v>
      </c>
      <c r="N120">
        <v>2.1631602469716</v>
      </c>
      <c r="O120">
        <v>1.1842457410796401</v>
      </c>
      <c r="P120">
        <v>0.25467205409510502</v>
      </c>
    </row>
    <row r="121" spans="2:16">
      <c r="B121">
        <v>2.8593212696018901</v>
      </c>
      <c r="C121">
        <v>-1.8286894932664901</v>
      </c>
      <c r="D121">
        <v>-0.1197200460491</v>
      </c>
      <c r="E121">
        <v>0.87192189508621498</v>
      </c>
      <c r="F121">
        <v>0.588595097415471</v>
      </c>
      <c r="G121">
        <v>5.7162923897161502E-2</v>
      </c>
      <c r="H121">
        <v>0.15756029042382599</v>
      </c>
      <c r="I121">
        <v>0.71013262435396196</v>
      </c>
      <c r="J121">
        <v>1.4477666568261101</v>
      </c>
      <c r="K121">
        <v>1.1168458097232701</v>
      </c>
      <c r="L121">
        <v>1.1604474113746801</v>
      </c>
      <c r="M121">
        <v>1.16294713779609</v>
      </c>
      <c r="N121">
        <v>1.21088106134259</v>
      </c>
      <c r="O121">
        <v>1.1091858446293199</v>
      </c>
      <c r="P121">
        <v>1.0226230600105599</v>
      </c>
    </row>
    <row r="122" spans="2:16">
      <c r="B122">
        <v>2.9813416287806298</v>
      </c>
      <c r="C122">
        <v>-2.23799200986624</v>
      </c>
      <c r="D122">
        <v>-6.6172758324306399E-2</v>
      </c>
      <c r="E122">
        <v>0.69356067600613902</v>
      </c>
      <c r="F122">
        <v>0.61944283903097197</v>
      </c>
      <c r="G122">
        <v>-4.52469739670701E-2</v>
      </c>
      <c r="H122">
        <v>0.17771603444319001</v>
      </c>
      <c r="I122">
        <v>0.62799559282731998</v>
      </c>
      <c r="J122">
        <v>1.3481304533807501</v>
      </c>
      <c r="K122">
        <v>1.1891060779078</v>
      </c>
      <c r="L122">
        <v>1.0659231596193699</v>
      </c>
      <c r="M122">
        <v>1.5152342933232901</v>
      </c>
      <c r="N122">
        <v>1.6029182424083299</v>
      </c>
      <c r="O122">
        <v>0.131853208598111</v>
      </c>
      <c r="P122">
        <v>-9.9766528733950796E-2</v>
      </c>
    </row>
    <row r="123" spans="2:16">
      <c r="B123">
        <v>2.9674136680312801</v>
      </c>
      <c r="C123">
        <v>-2.17732520679498</v>
      </c>
      <c r="D123">
        <v>-0.183045489582364</v>
      </c>
      <c r="E123">
        <v>0.71814238478644599</v>
      </c>
      <c r="F123">
        <v>0.75697164250215399</v>
      </c>
      <c r="G123">
        <v>0.109132457508358</v>
      </c>
      <c r="H123">
        <v>0.38497959151440397</v>
      </c>
      <c r="I123">
        <v>0.77775130927176395</v>
      </c>
      <c r="J123">
        <v>1.4846709139352801</v>
      </c>
      <c r="K123">
        <v>1.2488168060903799</v>
      </c>
      <c r="L123">
        <v>1.13669939452128</v>
      </c>
      <c r="M123">
        <v>1.6384930039899299</v>
      </c>
      <c r="N123">
        <v>1.581696289773</v>
      </c>
      <c r="O123">
        <v>1.1414195115327801</v>
      </c>
      <c r="P123">
        <v>0.36695552179450502</v>
      </c>
    </row>
    <row r="124" spans="2:16">
      <c r="B124">
        <v>2.7831878197954998</v>
      </c>
      <c r="C124">
        <v>-2.1112116571018502</v>
      </c>
      <c r="D124">
        <v>-0.19621650100259</v>
      </c>
      <c r="E124">
        <v>0.87309678782164801</v>
      </c>
      <c r="F124">
        <v>0.37576647317934903</v>
      </c>
      <c r="G124">
        <v>0.50786410080584499</v>
      </c>
      <c r="H124">
        <v>0.42993133105422199</v>
      </c>
      <c r="I124">
        <v>1.0892455633901099</v>
      </c>
      <c r="J124">
        <v>1.8036357551048801</v>
      </c>
      <c r="K124">
        <v>1.4064548677750699</v>
      </c>
      <c r="L124">
        <v>1.21438769645501</v>
      </c>
      <c r="M124">
        <v>1.70133427017227</v>
      </c>
      <c r="N124">
        <v>2.1396467070163601</v>
      </c>
      <c r="O124">
        <v>0.30450479586854501</v>
      </c>
      <c r="P124">
        <v>1.36767352241149</v>
      </c>
    </row>
    <row r="125" spans="2:16">
      <c r="B125">
        <v>2.9731131758349001</v>
      </c>
      <c r="C125">
        <v>-2.3717898498449901</v>
      </c>
      <c r="D125">
        <v>-1.1784521083361799E-2</v>
      </c>
      <c r="E125">
        <v>0.73239830619038204</v>
      </c>
      <c r="F125">
        <v>0.56507788542219795</v>
      </c>
      <c r="G125">
        <v>5.0015817485958597E-2</v>
      </c>
      <c r="H125">
        <v>0.19888476800600499</v>
      </c>
      <c r="I125">
        <v>0.61729821841603505</v>
      </c>
      <c r="J125">
        <v>1.18422343686832</v>
      </c>
      <c r="K125">
        <v>1.07509860619594</v>
      </c>
      <c r="L125">
        <v>1.0005644025342999</v>
      </c>
      <c r="M125">
        <v>1.1242846003887299</v>
      </c>
      <c r="N125">
        <v>0.70546774569749604</v>
      </c>
      <c r="O125">
        <v>2.1065975370063899</v>
      </c>
      <c r="P125">
        <v>1.00531577846696</v>
      </c>
    </row>
    <row r="126" spans="2:16">
      <c r="B126">
        <v>2.93304782219621</v>
      </c>
      <c r="C126">
        <v>-2.0378149758431099</v>
      </c>
      <c r="D126">
        <v>-2.98508299862398E-2</v>
      </c>
      <c r="E126">
        <v>0.76564762896683203</v>
      </c>
      <c r="F126">
        <v>0.45367625169185199</v>
      </c>
      <c r="G126">
        <v>-3.44963474915021E-2</v>
      </c>
      <c r="H126">
        <v>0.24998738023523601</v>
      </c>
      <c r="I126">
        <v>0.71702972550738497</v>
      </c>
      <c r="J126">
        <v>1.3504484709086799</v>
      </c>
      <c r="K126">
        <v>0.97107764081483405</v>
      </c>
      <c r="L126">
        <v>1.0050885297705801</v>
      </c>
      <c r="M126">
        <v>1.44800310530608</v>
      </c>
      <c r="N126">
        <v>1.4560197631832701</v>
      </c>
      <c r="O126">
        <v>0.83450901149332701</v>
      </c>
      <c r="P126">
        <v>0.56511652426819603</v>
      </c>
    </row>
    <row r="127" spans="2:16">
      <c r="B127">
        <v>2.89427816669606</v>
      </c>
      <c r="C127">
        <v>-1.5093075261689599</v>
      </c>
      <c r="D127">
        <v>-0.13614096759053901</v>
      </c>
      <c r="E127">
        <v>0.588814889529781</v>
      </c>
      <c r="F127">
        <v>0.72617682545132001</v>
      </c>
      <c r="G127">
        <v>4.4239238617590198E-3</v>
      </c>
      <c r="H127">
        <v>0.206344424170294</v>
      </c>
      <c r="I127">
        <v>0.93532146471643196</v>
      </c>
      <c r="J127">
        <v>1.42538571353793</v>
      </c>
      <c r="K127">
        <v>1.11930691501211</v>
      </c>
      <c r="L127">
        <v>1.0577621361576199</v>
      </c>
      <c r="M127">
        <v>0.83781346605169804</v>
      </c>
      <c r="N127">
        <v>1.9703506185381501</v>
      </c>
      <c r="O127">
        <v>0.75004747418116202</v>
      </c>
      <c r="P127">
        <v>1.18414789767111</v>
      </c>
    </row>
    <row r="128" spans="2:16">
      <c r="B128">
        <v>3.1006700575012598</v>
      </c>
      <c r="C128">
        <v>-2.01769457348342</v>
      </c>
      <c r="D128">
        <v>-0.12742144687123599</v>
      </c>
      <c r="E128">
        <v>0.55892457842586396</v>
      </c>
      <c r="F128">
        <v>0.58671875531661799</v>
      </c>
      <c r="G128">
        <v>-0.22172855125139501</v>
      </c>
      <c r="H128">
        <v>5.3118667683501901E-3</v>
      </c>
      <c r="I128">
        <v>0.69581748085903705</v>
      </c>
      <c r="J128">
        <v>1.3400974692085299</v>
      </c>
      <c r="K128">
        <v>0.86877230455047205</v>
      </c>
      <c r="L128">
        <v>1.0450424750420799</v>
      </c>
      <c r="M128">
        <v>1.4563831112016401</v>
      </c>
      <c r="N128">
        <v>1.3984969929414801</v>
      </c>
      <c r="O128">
        <v>0.17008413719819501</v>
      </c>
      <c r="P128">
        <v>1.14143558147734</v>
      </c>
    </row>
    <row r="129" spans="2:16">
      <c r="B129">
        <v>2.8827090162778299</v>
      </c>
      <c r="C129">
        <v>-1.58005792087763</v>
      </c>
      <c r="D129">
        <v>-0.161156573670139</v>
      </c>
      <c r="E129">
        <v>0.69375316598213099</v>
      </c>
      <c r="F129">
        <v>0.27163715388406401</v>
      </c>
      <c r="G129">
        <v>0.147172326875779</v>
      </c>
      <c r="H129">
        <v>0.30052599144674902</v>
      </c>
      <c r="I129">
        <v>0.75535672577380897</v>
      </c>
      <c r="J129">
        <v>1.6314822230500401</v>
      </c>
      <c r="K129">
        <v>1.2622122511351399</v>
      </c>
      <c r="L129">
        <v>1.1287716447141201</v>
      </c>
      <c r="M129">
        <v>1.57584838596622</v>
      </c>
      <c r="N129">
        <v>1.5743287308937399</v>
      </c>
      <c r="O129">
        <v>1.19281263285877</v>
      </c>
      <c r="P129">
        <v>0.287282695153876</v>
      </c>
    </row>
    <row r="130" spans="2:16">
      <c r="B130">
        <v>3.1706810368229599</v>
      </c>
      <c r="C130">
        <v>-2.53259231032564</v>
      </c>
      <c r="D130">
        <v>-8.2075006867104797E-2</v>
      </c>
      <c r="E130">
        <v>0.70713908711925599</v>
      </c>
      <c r="F130">
        <v>0.43674873192935898</v>
      </c>
      <c r="G130">
        <v>-0.16769866114711601</v>
      </c>
      <c r="H130">
        <v>6.3023262429548104E-3</v>
      </c>
      <c r="I130">
        <v>0.72408477018679196</v>
      </c>
      <c r="J130">
        <v>1.3058413248212499</v>
      </c>
      <c r="K130">
        <v>1.0660391386580299</v>
      </c>
      <c r="L130">
        <v>0.91419507548969303</v>
      </c>
      <c r="M130">
        <v>0.775479139655881</v>
      </c>
      <c r="N130">
        <v>1.02650474308647</v>
      </c>
      <c r="O130">
        <v>2.1430769386740498</v>
      </c>
      <c r="P130">
        <v>1.00497700873843</v>
      </c>
    </row>
    <row r="131" spans="2:16">
      <c r="B131">
        <v>3.0692975414433699</v>
      </c>
      <c r="C131">
        <v>-2.0284539833720099</v>
      </c>
      <c r="D131">
        <v>-0.17287127187659301</v>
      </c>
      <c r="E131">
        <v>0.65118136643362201</v>
      </c>
      <c r="F131">
        <v>0.43120560971441302</v>
      </c>
      <c r="G131">
        <v>-7.6435194582174498E-3</v>
      </c>
      <c r="H131">
        <v>0.16298339867391501</v>
      </c>
      <c r="I131">
        <v>0.70696619704141705</v>
      </c>
      <c r="J131">
        <v>1.5686236766803501</v>
      </c>
      <c r="K131">
        <v>1.30845313888225</v>
      </c>
      <c r="L131">
        <v>1.00398340371914</v>
      </c>
      <c r="M131">
        <v>2.05613569355714</v>
      </c>
      <c r="N131">
        <v>1.6220444630384501</v>
      </c>
      <c r="O131">
        <v>0.55455525593097199</v>
      </c>
      <c r="P131">
        <v>0.64846631749036598</v>
      </c>
    </row>
    <row r="132" spans="2:16">
      <c r="B132">
        <v>2.84330166900105</v>
      </c>
      <c r="C132">
        <v>-2.1651692450530802</v>
      </c>
      <c r="D132">
        <v>-0.10421923728164</v>
      </c>
      <c r="E132">
        <v>0.72303352098743101</v>
      </c>
      <c r="F132">
        <v>0.54734036804522401</v>
      </c>
      <c r="G132">
        <v>0.13490329640829599</v>
      </c>
      <c r="H132">
        <v>0.346808499777645</v>
      </c>
      <c r="I132">
        <v>0.99777828314439199</v>
      </c>
      <c r="J132">
        <v>1.6694377689628499</v>
      </c>
      <c r="K132">
        <v>1.4224722899648199</v>
      </c>
      <c r="L132">
        <v>1.3035496827775801</v>
      </c>
      <c r="M132">
        <v>1.4784626680767099</v>
      </c>
      <c r="N132">
        <v>1.4918611350384401</v>
      </c>
      <c r="O132">
        <v>1.0945945939794</v>
      </c>
      <c r="P132">
        <v>0.49530581895051401</v>
      </c>
    </row>
    <row r="133" spans="2:16">
      <c r="B133">
        <v>3.1625575298870898</v>
      </c>
      <c r="C133">
        <v>-2.2060218879104201</v>
      </c>
      <c r="D133">
        <v>-4.4811338052716899E-2</v>
      </c>
      <c r="E133">
        <v>0.64915649475036297</v>
      </c>
      <c r="F133">
        <v>0.40070744138467401</v>
      </c>
      <c r="G133">
        <v>-0.26847649111708799</v>
      </c>
      <c r="H133">
        <v>-0.136855154778596</v>
      </c>
      <c r="I133">
        <v>0.525535632070119</v>
      </c>
      <c r="J133">
        <v>1.20377259832032</v>
      </c>
      <c r="K133">
        <v>0.80497725713538404</v>
      </c>
      <c r="L133">
        <v>0.67703767877883902</v>
      </c>
      <c r="M133">
        <v>1.3506876582151299</v>
      </c>
      <c r="N133">
        <v>1.79761991313154</v>
      </c>
      <c r="O133">
        <v>0.90521720456147203</v>
      </c>
      <c r="P133">
        <v>1.4030481324073101</v>
      </c>
    </row>
    <row r="134" spans="2:16">
      <c r="B134">
        <v>2.9007400516265802</v>
      </c>
      <c r="C134">
        <v>-1.8683221674755499</v>
      </c>
      <c r="D134">
        <v>-9.6898977596667199E-2</v>
      </c>
      <c r="E134">
        <v>0.91921766673489202</v>
      </c>
      <c r="F134">
        <v>0.49951278734512</v>
      </c>
      <c r="G134">
        <v>-4.5420291084039303E-3</v>
      </c>
      <c r="H134">
        <v>0.18948150453253801</v>
      </c>
      <c r="I134">
        <v>0.64742493599235895</v>
      </c>
      <c r="J134">
        <v>1.5326123453593701</v>
      </c>
      <c r="K134">
        <v>1.0420242100716199</v>
      </c>
      <c r="L134">
        <v>1.06233456201198</v>
      </c>
      <c r="M134">
        <v>1.5395857337149601</v>
      </c>
      <c r="N134">
        <v>2.0622023678738399</v>
      </c>
      <c r="O134">
        <v>0.227394511714368</v>
      </c>
      <c r="P134">
        <v>0.89510073735978102</v>
      </c>
    </row>
    <row r="135" spans="2:16">
      <c r="B135">
        <v>3.0730322970268502</v>
      </c>
      <c r="C135">
        <v>-2.2381102752341699</v>
      </c>
      <c r="D135">
        <v>-0.221936173261644</v>
      </c>
      <c r="E135">
        <v>0.68735376303280105</v>
      </c>
      <c r="F135">
        <v>0.67417369629259105</v>
      </c>
      <c r="G135">
        <v>1.84993993503073E-2</v>
      </c>
      <c r="H135">
        <v>0.42747278900392599</v>
      </c>
      <c r="I135">
        <v>0.78805965099715003</v>
      </c>
      <c r="J135">
        <v>1.4670708137196899</v>
      </c>
      <c r="K135">
        <v>1.2591086854670399</v>
      </c>
      <c r="L135">
        <v>0.97854570015156705</v>
      </c>
      <c r="M135">
        <v>1.5022937942293899</v>
      </c>
      <c r="N135">
        <v>1.30585703182276</v>
      </c>
      <c r="O135">
        <v>1.47292054741359</v>
      </c>
      <c r="P135">
        <v>1.34435006761751</v>
      </c>
    </row>
    <row r="136" spans="2:16">
      <c r="B136">
        <v>3.0861899717811898</v>
      </c>
      <c r="C136">
        <v>-1.6514562689627701</v>
      </c>
      <c r="D136">
        <v>-0.12923971101133799</v>
      </c>
      <c r="E136">
        <v>0.78434448924654299</v>
      </c>
      <c r="F136">
        <v>0.49034732923392599</v>
      </c>
      <c r="G136">
        <v>-6.22586712606698E-2</v>
      </c>
      <c r="H136">
        <v>-3.13614270061255E-2</v>
      </c>
      <c r="I136">
        <v>0.64399081277155601</v>
      </c>
      <c r="J136">
        <v>1.3013335088173601</v>
      </c>
      <c r="K136">
        <v>1.0900350308278799</v>
      </c>
      <c r="L136">
        <v>0.85017757499563895</v>
      </c>
      <c r="M136">
        <v>1.1704189883526199</v>
      </c>
      <c r="N136">
        <v>1.43203529203541</v>
      </c>
      <c r="O136">
        <v>0.74941869189106503</v>
      </c>
      <c r="P136">
        <v>0.263053015376149</v>
      </c>
    </row>
    <row r="137" spans="2:16">
      <c r="B137">
        <v>2.97610054730912</v>
      </c>
      <c r="C137">
        <v>-1.8545151418621999</v>
      </c>
      <c r="D137">
        <v>-0.12653797621361099</v>
      </c>
      <c r="E137">
        <v>0.70977235246134796</v>
      </c>
      <c r="F137">
        <v>0.49051340020312301</v>
      </c>
      <c r="G137">
        <v>-0.16406188740972899</v>
      </c>
      <c r="H137">
        <v>0.21823783083547801</v>
      </c>
      <c r="I137">
        <v>0.82818760680371395</v>
      </c>
      <c r="J137">
        <v>1.47004258629969</v>
      </c>
      <c r="K137">
        <v>1.3226703955316399</v>
      </c>
      <c r="L137">
        <v>1.03036490632188</v>
      </c>
      <c r="M137">
        <v>2.0740703051509701</v>
      </c>
      <c r="N137">
        <v>1.15222055429181</v>
      </c>
      <c r="O137">
        <v>1.0487915094276701</v>
      </c>
      <c r="P137">
        <v>0.487677109493177</v>
      </c>
    </row>
    <row r="138" spans="2:16">
      <c r="B138">
        <v>2.9519035855429698</v>
      </c>
      <c r="C138">
        <v>-2.1250633957972802</v>
      </c>
      <c r="D138">
        <v>-0.10932235494604201</v>
      </c>
      <c r="E138">
        <v>0.71862295510274199</v>
      </c>
      <c r="F138">
        <v>0.69634853081539005</v>
      </c>
      <c r="G138">
        <v>5.32638209548153E-2</v>
      </c>
      <c r="H138">
        <v>0.24986980751851601</v>
      </c>
      <c r="I138">
        <v>0.87072691776989397</v>
      </c>
      <c r="J138">
        <v>1.4282026603448801</v>
      </c>
      <c r="K138">
        <v>1.16757416082729</v>
      </c>
      <c r="L138">
        <v>1.0779285775415099</v>
      </c>
      <c r="M138">
        <v>0.82663216751451196</v>
      </c>
      <c r="N138">
        <v>1.4712638733214201</v>
      </c>
      <c r="O138">
        <v>1.03540405229767</v>
      </c>
      <c r="P138">
        <v>0.33627146457596502</v>
      </c>
    </row>
    <row r="139" spans="2:16">
      <c r="B139">
        <v>2.7968580468146702</v>
      </c>
      <c r="C139">
        <v>-2.1574432541650301</v>
      </c>
      <c r="D139">
        <v>-0.13809757304664</v>
      </c>
      <c r="E139">
        <v>0.64965323371843997</v>
      </c>
      <c r="F139">
        <v>0.78042168903384002</v>
      </c>
      <c r="G139">
        <v>0.172550437830959</v>
      </c>
      <c r="H139">
        <v>0.36670431622608202</v>
      </c>
      <c r="I139">
        <v>1.1674633512185699</v>
      </c>
      <c r="J139">
        <v>1.77129445259207</v>
      </c>
      <c r="K139">
        <v>1.3925300048498499</v>
      </c>
      <c r="L139">
        <v>1.19982210577035</v>
      </c>
      <c r="M139">
        <v>1.8313792946869301</v>
      </c>
      <c r="N139">
        <v>2.2681609907881102</v>
      </c>
      <c r="O139">
        <v>1.1243646562377001</v>
      </c>
      <c r="P139">
        <v>0.67639756746391999</v>
      </c>
    </row>
    <row r="140" spans="2:16">
      <c r="B140">
        <v>3.04858884538978</v>
      </c>
      <c r="C140">
        <v>-2.70427496234031</v>
      </c>
      <c r="D140">
        <v>-7.2504187506492304E-2</v>
      </c>
      <c r="E140">
        <v>0.77495886960058802</v>
      </c>
      <c r="F140">
        <v>0.47469667203249899</v>
      </c>
      <c r="G140">
        <v>0.114550702881038</v>
      </c>
      <c r="H140">
        <v>0.16929210943612</v>
      </c>
      <c r="I140">
        <v>0.749117924724511</v>
      </c>
      <c r="J140">
        <v>1.3447721985673</v>
      </c>
      <c r="K140">
        <v>1.0465825615501401</v>
      </c>
      <c r="L140">
        <v>1.13392138427224</v>
      </c>
      <c r="M140">
        <v>1.12929940788289</v>
      </c>
      <c r="N140">
        <v>2.3260607452956701</v>
      </c>
      <c r="O140">
        <v>0.70674716806733195</v>
      </c>
      <c r="P140">
        <v>0.326691756685908</v>
      </c>
    </row>
    <row r="141" spans="2:16">
      <c r="B141">
        <v>3.0251697640277899</v>
      </c>
      <c r="C141">
        <v>-2.4806561642913998</v>
      </c>
      <c r="D141">
        <v>-0.12570547277087099</v>
      </c>
      <c r="E141">
        <v>0.65913908121874598</v>
      </c>
      <c r="F141">
        <v>0.62507414879925705</v>
      </c>
      <c r="G141">
        <v>0.26895896820307202</v>
      </c>
      <c r="H141">
        <v>0.47302302380824601</v>
      </c>
      <c r="I141">
        <v>0.75167949773056997</v>
      </c>
      <c r="J141">
        <v>1.3893277360646701</v>
      </c>
      <c r="K141">
        <v>1.2605603991926899</v>
      </c>
      <c r="L141">
        <v>1.10662884010082</v>
      </c>
      <c r="M141">
        <v>1.5520443694367101</v>
      </c>
      <c r="N141">
        <v>2.0764274690471098</v>
      </c>
      <c r="O141">
        <v>1.20055076548617</v>
      </c>
      <c r="P141">
        <v>1.27220311344899</v>
      </c>
    </row>
    <row r="142" spans="2:16">
      <c r="B142">
        <v>3.0901654400691898</v>
      </c>
      <c r="C142">
        <v>-2.9237524400015098</v>
      </c>
      <c r="D142">
        <v>-0.15315468064058199</v>
      </c>
      <c r="E142">
        <v>0.59789465797241104</v>
      </c>
      <c r="F142">
        <v>0.49289110242134099</v>
      </c>
      <c r="G142">
        <v>0.20562191993215601</v>
      </c>
      <c r="H142">
        <v>0.21556702038402301</v>
      </c>
      <c r="I142">
        <v>1.1365445635535301</v>
      </c>
      <c r="J142">
        <v>1.5613117862660599</v>
      </c>
      <c r="K142">
        <v>1.30306516178114</v>
      </c>
      <c r="L142">
        <v>1.0492007177614799</v>
      </c>
      <c r="M142">
        <v>1.6398379403014001</v>
      </c>
      <c r="N142">
        <v>1.5516347102598</v>
      </c>
      <c r="O142">
        <v>0.98786645662768602</v>
      </c>
      <c r="P142">
        <v>1.49349994201682</v>
      </c>
    </row>
    <row r="143" spans="2:16">
      <c r="B143">
        <v>2.7947255869445899</v>
      </c>
      <c r="C143">
        <v>-1.2670251610596399</v>
      </c>
      <c r="D143">
        <v>-7.4129178330159307E-2</v>
      </c>
      <c r="E143">
        <v>1.0152291557601101</v>
      </c>
      <c r="F143">
        <v>0.63122353683576304</v>
      </c>
      <c r="G143">
        <v>-3.0199357512552798E-2</v>
      </c>
      <c r="H143">
        <v>0.295377987968647</v>
      </c>
      <c r="I143">
        <v>0.54312956447928196</v>
      </c>
      <c r="J143">
        <v>1.4122175565125199</v>
      </c>
      <c r="K143">
        <v>1.1229204477652399</v>
      </c>
      <c r="L143">
        <v>0.87841248145151596</v>
      </c>
      <c r="M143">
        <v>1.1774942119848399</v>
      </c>
      <c r="N143">
        <v>1.06911014483394</v>
      </c>
      <c r="O143">
        <v>0.82196486275759795</v>
      </c>
      <c r="P143">
        <v>6.1367892442952501E-2</v>
      </c>
    </row>
    <row r="144" spans="2:16">
      <c r="B144">
        <v>3.1844358022861501</v>
      </c>
      <c r="C144">
        <v>-1.98210680996234</v>
      </c>
      <c r="D144">
        <v>-4.8192723486876803E-2</v>
      </c>
      <c r="E144">
        <v>0.64770208544276997</v>
      </c>
      <c r="F144">
        <v>0.56883390725504701</v>
      </c>
      <c r="G144">
        <v>-0.34489391776608802</v>
      </c>
      <c r="H144">
        <v>-0.14108255842023901</v>
      </c>
      <c r="I144">
        <v>0.40378594146402802</v>
      </c>
      <c r="J144">
        <v>1.0669315587717501</v>
      </c>
      <c r="K144">
        <v>0.94839970938658902</v>
      </c>
      <c r="L144">
        <v>0.67964242000974096</v>
      </c>
      <c r="M144">
        <v>1.4110294740167499</v>
      </c>
      <c r="N144">
        <v>1.31938858176611</v>
      </c>
      <c r="O144">
        <v>0.843517403529082</v>
      </c>
      <c r="P144">
        <v>1.1207490313275901</v>
      </c>
    </row>
    <row r="145" spans="2:16">
      <c r="B145">
        <v>2.8736633858259499</v>
      </c>
      <c r="C145">
        <v>-2.6607100336649299</v>
      </c>
      <c r="D145">
        <v>-9.45670388517066E-2</v>
      </c>
      <c r="E145">
        <v>0.57453132258759698</v>
      </c>
      <c r="F145">
        <v>0.50885591412605402</v>
      </c>
      <c r="G145">
        <v>0.19063785883363699</v>
      </c>
      <c r="H145">
        <v>0.35753948658699303</v>
      </c>
      <c r="I145">
        <v>1.04913369169673</v>
      </c>
      <c r="J145">
        <v>1.6174906248735199</v>
      </c>
      <c r="K145">
        <v>1.3868832111438101</v>
      </c>
      <c r="L145">
        <v>1.08456537145839</v>
      </c>
      <c r="M145">
        <v>1.06147718779443</v>
      </c>
      <c r="N145">
        <v>1.94974388183178</v>
      </c>
      <c r="O145">
        <v>2.0199021308937102</v>
      </c>
      <c r="P145">
        <v>0.57058639005601397</v>
      </c>
    </row>
    <row r="146" spans="2:16">
      <c r="B146">
        <v>2.82130661272376</v>
      </c>
      <c r="C146">
        <v>-1.9626876692547801</v>
      </c>
      <c r="D146">
        <v>-0.13648409090215599</v>
      </c>
      <c r="E146">
        <v>1.07703015436337</v>
      </c>
      <c r="F146">
        <v>0.64081600180086695</v>
      </c>
      <c r="G146">
        <v>7.8249620354232705E-2</v>
      </c>
      <c r="H146">
        <v>0.47308063880665502</v>
      </c>
      <c r="I146">
        <v>0.75693682969031095</v>
      </c>
      <c r="J146">
        <v>1.42695004635694</v>
      </c>
      <c r="K146">
        <v>1.17492363967972</v>
      </c>
      <c r="L146">
        <v>1.24220891523605</v>
      </c>
      <c r="M146">
        <v>1.36322993546769</v>
      </c>
      <c r="N146">
        <v>1.6716485393703899</v>
      </c>
      <c r="O146">
        <v>0.97119304451447297</v>
      </c>
      <c r="P146">
        <v>1.1874424818731</v>
      </c>
    </row>
    <row r="147" spans="2:16">
      <c r="B147">
        <v>3.0313089719426598</v>
      </c>
      <c r="C147">
        <v>-2.1865402778235099</v>
      </c>
      <c r="D147">
        <v>-0.11026837761449</v>
      </c>
      <c r="E147">
        <v>0.71867958412697197</v>
      </c>
      <c r="F147">
        <v>0.49449366407091899</v>
      </c>
      <c r="G147">
        <v>-2.2466999518050701E-2</v>
      </c>
      <c r="H147">
        <v>0.19327381152539799</v>
      </c>
      <c r="I147">
        <v>0.71738690505840796</v>
      </c>
      <c r="J147">
        <v>1.4442750052656701</v>
      </c>
      <c r="K147">
        <v>1.04419502965442</v>
      </c>
      <c r="L147">
        <v>1.09866753750824</v>
      </c>
      <c r="M147">
        <v>1.4238054071362201</v>
      </c>
      <c r="N147">
        <v>1.3825488140782201</v>
      </c>
      <c r="O147">
        <v>0.83125135397697103</v>
      </c>
      <c r="P147">
        <v>0.31993837622468602</v>
      </c>
    </row>
    <row r="148" spans="2:16">
      <c r="B148">
        <v>3.0717015935639602</v>
      </c>
      <c r="C148">
        <v>-2.1552669129341702</v>
      </c>
      <c r="D148">
        <v>-0.18208189498334901</v>
      </c>
      <c r="E148">
        <v>0.63994263889809799</v>
      </c>
      <c r="F148">
        <v>0.57830459243991295</v>
      </c>
      <c r="G148">
        <v>8.7776752857674695E-2</v>
      </c>
      <c r="H148">
        <v>0.29530091578131701</v>
      </c>
      <c r="I148">
        <v>0.75754024617998095</v>
      </c>
      <c r="J148">
        <v>1.39353760619858</v>
      </c>
      <c r="K148">
        <v>1.1138714351446399</v>
      </c>
      <c r="L148">
        <v>0.97757284439909298</v>
      </c>
      <c r="M148">
        <v>1.18978750587784</v>
      </c>
      <c r="N148">
        <v>1.5113395543333501</v>
      </c>
      <c r="O148">
        <v>0.71069655567203205</v>
      </c>
      <c r="P148">
        <v>0.69467170234432496</v>
      </c>
    </row>
    <row r="149" spans="2:16">
      <c r="B149">
        <v>2.8337163235912599</v>
      </c>
      <c r="C149">
        <v>-2.2062384005671198</v>
      </c>
      <c r="D149">
        <v>-6.1545674263673897E-2</v>
      </c>
      <c r="E149">
        <v>0.86012066918383601</v>
      </c>
      <c r="F149">
        <v>0.68298240232451701</v>
      </c>
      <c r="G149">
        <v>-1.30679087451782E-2</v>
      </c>
      <c r="H149">
        <v>0.35776535120123998</v>
      </c>
      <c r="I149">
        <v>0.81609798917187404</v>
      </c>
      <c r="J149">
        <v>1.4598820476944001</v>
      </c>
      <c r="K149">
        <v>1.2841188657179801</v>
      </c>
      <c r="L149">
        <v>1.0249476862659399</v>
      </c>
      <c r="M149">
        <v>1.6861258016479399</v>
      </c>
      <c r="N149">
        <v>1.41393366549155</v>
      </c>
      <c r="O149">
        <v>1.1102047934130399</v>
      </c>
      <c r="P149">
        <v>0.66850242470218202</v>
      </c>
    </row>
    <row r="150" spans="2:16">
      <c r="B150">
        <v>2.86191723524971</v>
      </c>
      <c r="C150">
        <v>-1.9636074353720701</v>
      </c>
      <c r="D150">
        <v>-0.21409374224726199</v>
      </c>
      <c r="E150">
        <v>0.84897361334533805</v>
      </c>
      <c r="F150">
        <v>0.52136001553738898</v>
      </c>
      <c r="G150">
        <v>0.28871162062075501</v>
      </c>
      <c r="H150">
        <v>0.27469492912746002</v>
      </c>
      <c r="I150">
        <v>0.91731799044790396</v>
      </c>
      <c r="J150">
        <v>1.8122435362596701</v>
      </c>
      <c r="K150">
        <v>1.43007608698587</v>
      </c>
      <c r="L150">
        <v>1.0509661518418001</v>
      </c>
      <c r="M150">
        <v>1.7900049038580801</v>
      </c>
      <c r="N150">
        <v>2.3092715783681701</v>
      </c>
      <c r="O150">
        <v>0.68935423786071204</v>
      </c>
      <c r="P150">
        <v>0.50237885191215603</v>
      </c>
    </row>
    <row r="151" spans="2:16">
      <c r="B151">
        <v>3.08176974889055</v>
      </c>
      <c r="C151">
        <v>-2.1884053812239599</v>
      </c>
      <c r="D151">
        <v>4.8394230832683703E-2</v>
      </c>
      <c r="E151">
        <v>1.0266287596647801</v>
      </c>
      <c r="F151">
        <v>0.53948692234512396</v>
      </c>
      <c r="G151">
        <v>-0.40846906532771099</v>
      </c>
      <c r="H151">
        <v>-0.208534801120489</v>
      </c>
      <c r="I151">
        <v>0.35355320841971499</v>
      </c>
      <c r="J151">
        <v>1.1024573518821199</v>
      </c>
      <c r="K151">
        <v>0.80240926427640702</v>
      </c>
      <c r="L151">
        <v>0.73880959717029504</v>
      </c>
      <c r="M151">
        <v>1.2812930664704201</v>
      </c>
      <c r="N151">
        <v>0.77434671117740494</v>
      </c>
      <c r="O151">
        <v>-0.193453885638879</v>
      </c>
      <c r="P151">
        <v>2.3181517604867001</v>
      </c>
    </row>
    <row r="152" spans="2:16">
      <c r="B152">
        <v>3.0224532439908698</v>
      </c>
      <c r="C152">
        <v>-2.4823551441490399</v>
      </c>
      <c r="D152">
        <v>-0.111552745152646</v>
      </c>
      <c r="E152">
        <v>0.378878330661711</v>
      </c>
      <c r="F152">
        <v>0.53677166822679101</v>
      </c>
      <c r="G152">
        <v>8.8526657842444897E-3</v>
      </c>
      <c r="H152">
        <v>0.28800232609413801</v>
      </c>
      <c r="I152">
        <v>0.98744870253554995</v>
      </c>
      <c r="J152">
        <v>1.6473836753081501</v>
      </c>
      <c r="K152">
        <v>1.12051725827781</v>
      </c>
      <c r="L152">
        <v>0.990019236255961</v>
      </c>
      <c r="M152">
        <v>1.14545266590712</v>
      </c>
      <c r="N152">
        <v>2.2120349538457602</v>
      </c>
      <c r="O152">
        <v>1.1843993129218</v>
      </c>
      <c r="P152">
        <v>1.2529816194682699</v>
      </c>
    </row>
    <row r="153" spans="2:16">
      <c r="B153">
        <v>2.9255398635327201</v>
      </c>
      <c r="C153">
        <v>-2.52151728951055</v>
      </c>
      <c r="D153">
        <v>-6.8012348498454098E-2</v>
      </c>
      <c r="E153">
        <v>0.67548250415758504</v>
      </c>
      <c r="F153">
        <v>0.71556188904812301</v>
      </c>
      <c r="G153">
        <v>0.19457214283650301</v>
      </c>
      <c r="H153">
        <v>0.214969581262726</v>
      </c>
      <c r="I153">
        <v>0.87857372800782896</v>
      </c>
      <c r="J153">
        <v>1.4227082878839299</v>
      </c>
      <c r="K153">
        <v>1.26260508018221</v>
      </c>
      <c r="L153">
        <v>1.2124898879072099</v>
      </c>
      <c r="M153">
        <v>1.1577124478481</v>
      </c>
      <c r="N153">
        <v>0.90305913395575899</v>
      </c>
      <c r="O153">
        <v>0.696352693514809</v>
      </c>
      <c r="P153">
        <v>0.36903710011674901</v>
      </c>
    </row>
    <row r="154" spans="2:16">
      <c r="B154">
        <v>2.8095487134531401</v>
      </c>
      <c r="C154">
        <v>-2.22474613501194</v>
      </c>
      <c r="D154">
        <v>-0.166994108055697</v>
      </c>
      <c r="E154">
        <v>0.44443252727746302</v>
      </c>
      <c r="F154">
        <v>0.62865863521403997</v>
      </c>
      <c r="G154">
        <v>0.34557590810012601</v>
      </c>
      <c r="H154">
        <v>0.55664728459337998</v>
      </c>
      <c r="I154">
        <v>1.1045189029183899</v>
      </c>
      <c r="J154">
        <v>1.73603880026748</v>
      </c>
      <c r="K154">
        <v>1.4114235279882399</v>
      </c>
      <c r="L154">
        <v>1.20760036811788</v>
      </c>
      <c r="M154">
        <v>1.2854863991711201</v>
      </c>
      <c r="N154">
        <v>2.0779532793526898</v>
      </c>
      <c r="O154">
        <v>0.65693837787028897</v>
      </c>
      <c r="P154">
        <v>0.747549544709459</v>
      </c>
    </row>
    <row r="155" spans="2:16">
      <c r="B155">
        <v>2.97677618041903</v>
      </c>
      <c r="C155">
        <v>-1.52107130771859</v>
      </c>
      <c r="D155">
        <v>-4.0912723769389099E-2</v>
      </c>
      <c r="E155">
        <v>0.33503168133292999</v>
      </c>
      <c r="F155">
        <v>0.56036256902427595</v>
      </c>
      <c r="G155">
        <v>-0.115024151796996</v>
      </c>
      <c r="H155">
        <v>7.3755274270079205E-2</v>
      </c>
      <c r="I155">
        <v>0.87043099766964604</v>
      </c>
      <c r="J155">
        <v>1.1979761077506601</v>
      </c>
      <c r="K155">
        <v>1.1199843486191201</v>
      </c>
      <c r="L155">
        <v>0.93368697498005704</v>
      </c>
      <c r="M155">
        <v>0.56963046886517799</v>
      </c>
      <c r="N155">
        <v>1.72603736761138</v>
      </c>
      <c r="O155">
        <v>1.0331807149462899</v>
      </c>
      <c r="P155">
        <v>1.6700852703786799</v>
      </c>
    </row>
    <row r="156" spans="2:16">
      <c r="B156">
        <v>3.0956212242865599</v>
      </c>
      <c r="C156">
        <v>-2.6406574121781601</v>
      </c>
      <c r="D156">
        <v>-1.7907873814696398E-2</v>
      </c>
      <c r="E156">
        <v>0.93254259039241605</v>
      </c>
      <c r="F156">
        <v>0.61726071138689398</v>
      </c>
      <c r="G156">
        <v>-0.25210428447817201</v>
      </c>
      <c r="H156">
        <v>0.13611744137360199</v>
      </c>
      <c r="I156">
        <v>0.65503026650000995</v>
      </c>
      <c r="J156">
        <v>1.3773055490422801</v>
      </c>
      <c r="K156">
        <v>1.0299887673969901</v>
      </c>
      <c r="L156">
        <v>0.99925197452252801</v>
      </c>
      <c r="M156">
        <v>1.4876784387100299</v>
      </c>
      <c r="N156">
        <v>1.3866665714306301</v>
      </c>
      <c r="O156">
        <v>1.33095049783824</v>
      </c>
      <c r="P156">
        <v>0.77339721863167099</v>
      </c>
    </row>
    <row r="157" spans="2:16">
      <c r="B157">
        <v>2.89676634365884</v>
      </c>
      <c r="C157">
        <v>-2.31019783245375</v>
      </c>
      <c r="D157">
        <v>2.2959070075270101E-2</v>
      </c>
      <c r="E157">
        <v>0.65784145644190595</v>
      </c>
      <c r="F157">
        <v>0.50728858354316197</v>
      </c>
      <c r="G157">
        <v>-4.5725867511027397E-2</v>
      </c>
      <c r="H157">
        <v>0.108492804680559</v>
      </c>
      <c r="I157">
        <v>0.82725174392803202</v>
      </c>
      <c r="J157">
        <v>1.2655065461628101</v>
      </c>
      <c r="K157">
        <v>0.84582879160763502</v>
      </c>
      <c r="L157">
        <v>0.94913590302261497</v>
      </c>
      <c r="M157">
        <v>1.67053901066966</v>
      </c>
      <c r="N157">
        <v>2.0214181313037698</v>
      </c>
      <c r="O157">
        <v>0.75953462249813297</v>
      </c>
      <c r="P157">
        <v>1.34890958170977</v>
      </c>
    </row>
    <row r="158" spans="2:16">
      <c r="B158">
        <v>3.01986273113689</v>
      </c>
      <c r="C158">
        <v>-2.2553958181213001</v>
      </c>
      <c r="D158">
        <v>-9.7433819553917694E-2</v>
      </c>
      <c r="E158">
        <v>0.74334303685060599</v>
      </c>
      <c r="F158">
        <v>0.58821260303113998</v>
      </c>
      <c r="G158">
        <v>-1.78487014905446E-2</v>
      </c>
      <c r="H158">
        <v>3.63293018766815E-2</v>
      </c>
      <c r="I158">
        <v>0.73045375494695797</v>
      </c>
      <c r="J158">
        <v>1.39221446167569</v>
      </c>
      <c r="K158">
        <v>1.21004915305932</v>
      </c>
      <c r="L158">
        <v>1.0634115046376</v>
      </c>
      <c r="M158">
        <v>1.1820880012053101</v>
      </c>
      <c r="N158">
        <v>1.5976554348645</v>
      </c>
      <c r="O158">
        <v>0.96540890679094005</v>
      </c>
      <c r="P158">
        <v>0.39553420601739903</v>
      </c>
    </row>
    <row r="159" spans="2:16">
      <c r="B159">
        <v>2.8913815372585598</v>
      </c>
      <c r="C159">
        <v>-2.2123878810544499</v>
      </c>
      <c r="D159">
        <v>-8.6532059212694704E-2</v>
      </c>
      <c r="E159">
        <v>0.85266227847023901</v>
      </c>
      <c r="F159">
        <v>0.48901283643538901</v>
      </c>
      <c r="G159">
        <v>8.2364240636703195E-2</v>
      </c>
      <c r="H159">
        <v>0.40045021873173098</v>
      </c>
      <c r="I159">
        <v>0.83743566857547602</v>
      </c>
      <c r="J159">
        <v>1.5518572698134101</v>
      </c>
      <c r="K159">
        <v>1.27026415680213</v>
      </c>
      <c r="L159">
        <v>1.2214339999434101</v>
      </c>
      <c r="M159">
        <v>0.66006698533627195</v>
      </c>
      <c r="N159">
        <v>2.54873246490981</v>
      </c>
      <c r="O159">
        <v>1.6276345318612699</v>
      </c>
      <c r="P159">
        <v>-3.7534584547581198E-2</v>
      </c>
    </row>
    <row r="160" spans="2:16">
      <c r="B160">
        <v>2.9826958684307798</v>
      </c>
      <c r="C160">
        <v>-2.26166202381894</v>
      </c>
      <c r="D160">
        <v>-9.0045823994088406E-2</v>
      </c>
      <c r="E160">
        <v>0.72322876758464305</v>
      </c>
      <c r="F160">
        <v>0.49163760850903399</v>
      </c>
      <c r="G160">
        <v>2.9567799941729301E-2</v>
      </c>
      <c r="H160">
        <v>0.24546032688624</v>
      </c>
      <c r="I160">
        <v>0.81894645822219203</v>
      </c>
      <c r="J160">
        <v>1.4524625079821001</v>
      </c>
      <c r="K160">
        <v>1.1990032283959999</v>
      </c>
      <c r="L160">
        <v>1.0445601635152399</v>
      </c>
      <c r="M160">
        <v>1.6144661506518201</v>
      </c>
      <c r="N160">
        <v>1.64994939415072</v>
      </c>
      <c r="O160">
        <v>1.0773296158036301</v>
      </c>
      <c r="P160">
        <v>1.1242364754152601</v>
      </c>
    </row>
    <row r="161" spans="2:16">
      <c r="B161">
        <v>2.7354934329870702</v>
      </c>
      <c r="C161">
        <v>-1.6929729274994001</v>
      </c>
      <c r="D161">
        <v>-0.280486473382073</v>
      </c>
      <c r="E161">
        <v>0.50981101361574399</v>
      </c>
      <c r="F161">
        <v>0.66141078009075704</v>
      </c>
      <c r="G161">
        <v>0.55530083451239198</v>
      </c>
      <c r="H161">
        <v>0.61988001942011195</v>
      </c>
      <c r="I161">
        <v>1.29622544923028</v>
      </c>
      <c r="J161">
        <v>2.0809612134804301</v>
      </c>
      <c r="K161">
        <v>1.6267183798616001</v>
      </c>
      <c r="L161">
        <v>1.5705712304939901</v>
      </c>
      <c r="M161">
        <v>1.9847415092815299</v>
      </c>
      <c r="N161">
        <v>2.1376997092377001</v>
      </c>
      <c r="O161">
        <v>0.98922771765290896</v>
      </c>
      <c r="P161">
        <v>0.70248337554900397</v>
      </c>
    </row>
    <row r="162" spans="2:16">
      <c r="B162">
        <v>2.8194070483416702</v>
      </c>
      <c r="C162">
        <v>-1.74269080223227</v>
      </c>
      <c r="D162">
        <v>-0.14360814681980599</v>
      </c>
      <c r="E162">
        <v>0.73437659679279899</v>
      </c>
      <c r="F162">
        <v>0.60192471492530997</v>
      </c>
      <c r="G162">
        <v>9.9068651215602294E-2</v>
      </c>
      <c r="H162">
        <v>0.46764951781041397</v>
      </c>
      <c r="I162">
        <v>0.95658398290459001</v>
      </c>
      <c r="J162">
        <v>1.59071365283017</v>
      </c>
      <c r="K162">
        <v>1.2386245305338699</v>
      </c>
      <c r="L162">
        <v>1.18094301742579</v>
      </c>
      <c r="M162">
        <v>0.925965152493331</v>
      </c>
      <c r="N162">
        <v>2.6186971378752402</v>
      </c>
      <c r="O162">
        <v>0.51806994925122096</v>
      </c>
      <c r="P162">
        <v>1.22415742586568</v>
      </c>
    </row>
    <row r="163" spans="2:16">
      <c r="B163">
        <v>2.8008925081846399</v>
      </c>
      <c r="C163">
        <v>-1.9530825789219699</v>
      </c>
      <c r="D163">
        <v>-8.7135055576120501E-2</v>
      </c>
      <c r="E163">
        <v>0.84604134643761297</v>
      </c>
      <c r="F163">
        <v>0.77951417886771301</v>
      </c>
      <c r="G163">
        <v>0.22647782780895401</v>
      </c>
      <c r="H163">
        <v>0.19791986367320699</v>
      </c>
      <c r="I163">
        <v>0.72349960585816997</v>
      </c>
      <c r="J163">
        <v>1.5743068382707199</v>
      </c>
      <c r="K163">
        <v>1.09461695983998</v>
      </c>
      <c r="L163">
        <v>1.1667406738292301</v>
      </c>
      <c r="M163">
        <v>1.23415487015448</v>
      </c>
      <c r="N163">
        <v>0.83259579097646397</v>
      </c>
      <c r="O163">
        <v>1.14808145925884</v>
      </c>
      <c r="P163">
        <v>0.67146028408891201</v>
      </c>
    </row>
    <row r="164" spans="2:16">
      <c r="B164">
        <v>3.06158817949972</v>
      </c>
      <c r="C164">
        <v>-2.31240555205753</v>
      </c>
      <c r="D164">
        <v>-7.0316695587364197E-2</v>
      </c>
      <c r="E164">
        <v>0.88106980989882799</v>
      </c>
      <c r="F164">
        <v>0.44931958169051001</v>
      </c>
      <c r="G164">
        <v>-7.0458006653229405E-2</v>
      </c>
      <c r="H164">
        <v>0.133909198490722</v>
      </c>
      <c r="I164">
        <v>0.56915145326350103</v>
      </c>
      <c r="J164">
        <v>1.4321833841332701</v>
      </c>
      <c r="K164">
        <v>1.14816572636555</v>
      </c>
      <c r="L164">
        <v>1.0499474628153</v>
      </c>
      <c r="M164">
        <v>1.35038204548415</v>
      </c>
      <c r="N164">
        <v>1.9928417608293001</v>
      </c>
      <c r="O164">
        <v>0.77673028294385205</v>
      </c>
      <c r="P164">
        <v>0.105530178473189</v>
      </c>
    </row>
    <row r="165" spans="2:16">
      <c r="B165">
        <v>2.94365648954762</v>
      </c>
      <c r="C165">
        <v>-2.2258114266710902</v>
      </c>
      <c r="D165">
        <v>-7.1364933945191403E-2</v>
      </c>
      <c r="E165">
        <v>0.65320072695254805</v>
      </c>
      <c r="F165">
        <v>0.37597644428829402</v>
      </c>
      <c r="G165">
        <v>9.1702924273051198E-2</v>
      </c>
      <c r="H165">
        <v>0.20573796069377201</v>
      </c>
      <c r="I165">
        <v>0.85224009176586402</v>
      </c>
      <c r="J165">
        <v>1.4257520602472</v>
      </c>
      <c r="K165">
        <v>1.07559445415251</v>
      </c>
      <c r="L165">
        <v>1.12035870870999</v>
      </c>
      <c r="M165">
        <v>1.60468681510938</v>
      </c>
      <c r="N165">
        <v>1.4943479374973501</v>
      </c>
      <c r="O165">
        <v>1.38724062398245</v>
      </c>
      <c r="P165">
        <v>1.1880327177969801</v>
      </c>
    </row>
    <row r="166" spans="2:16">
      <c r="B166">
        <v>2.8952925569744101</v>
      </c>
      <c r="C166">
        <v>-2.1738208565825001</v>
      </c>
      <c r="D166">
        <v>-0.192464194290001</v>
      </c>
      <c r="E166">
        <v>0.62505780543061396</v>
      </c>
      <c r="F166">
        <v>0.74333499345531695</v>
      </c>
      <c r="G166">
        <v>0.37473020732434098</v>
      </c>
      <c r="H166">
        <v>0.5323284226692</v>
      </c>
      <c r="I166">
        <v>0.98246135935524104</v>
      </c>
      <c r="J166">
        <v>1.5985171632948101</v>
      </c>
      <c r="K166">
        <v>1.4447355051728401</v>
      </c>
      <c r="L166">
        <v>1.1292047985951701</v>
      </c>
      <c r="M166">
        <v>1.6440231265497001</v>
      </c>
      <c r="N166">
        <v>1.76381022602882</v>
      </c>
      <c r="O166">
        <v>0.36748262990358799</v>
      </c>
      <c r="P166">
        <v>1.65130166917196</v>
      </c>
    </row>
    <row r="167" spans="2:16">
      <c r="B167">
        <v>3.01481419837928</v>
      </c>
      <c r="C167">
        <v>-1.72160145312871</v>
      </c>
      <c r="D167">
        <v>-0.16664803212229101</v>
      </c>
      <c r="E167">
        <v>0.55727706891381301</v>
      </c>
      <c r="F167">
        <v>0.62998281196350203</v>
      </c>
      <c r="G167">
        <v>0.16188253638934599</v>
      </c>
      <c r="H167">
        <v>0.17512255100829199</v>
      </c>
      <c r="I167">
        <v>0.81964457707557803</v>
      </c>
      <c r="J167">
        <v>1.4089416384690101</v>
      </c>
      <c r="K167">
        <v>1.19077666147998</v>
      </c>
      <c r="L167">
        <v>1.02962526138538</v>
      </c>
      <c r="M167">
        <v>1.0903798774951601</v>
      </c>
      <c r="N167">
        <v>1.9593638666783399</v>
      </c>
      <c r="O167">
        <v>0.976257161237994</v>
      </c>
      <c r="P167">
        <v>0.61626409376912294</v>
      </c>
    </row>
    <row r="168" spans="2:16">
      <c r="B168">
        <v>2.9059366300633198</v>
      </c>
      <c r="C168">
        <v>-2.0874259918726898</v>
      </c>
      <c r="D168">
        <v>-5.8873872566217303E-2</v>
      </c>
      <c r="E168">
        <v>0.77135781145555804</v>
      </c>
      <c r="F168">
        <v>0.45591223820652599</v>
      </c>
      <c r="G168">
        <v>9.4922243483321605E-3</v>
      </c>
      <c r="H168">
        <v>0.23891958812202699</v>
      </c>
      <c r="I168">
        <v>0.85031992237825904</v>
      </c>
      <c r="J168">
        <v>1.4855869502025101</v>
      </c>
      <c r="K168">
        <v>1.0260242568722699</v>
      </c>
      <c r="L168">
        <v>1.0109013196582901</v>
      </c>
      <c r="M168">
        <v>1.02929623595666</v>
      </c>
      <c r="N168">
        <v>1.68047989109784</v>
      </c>
      <c r="O168">
        <v>0.92008166845220596</v>
      </c>
      <c r="P168">
        <v>0.29469906518758199</v>
      </c>
    </row>
    <row r="169" spans="2:16">
      <c r="B169">
        <v>2.9708351434092402</v>
      </c>
      <c r="C169">
        <v>-2.17438694211079</v>
      </c>
      <c r="D169">
        <v>-6.8672610486417901E-2</v>
      </c>
      <c r="E169">
        <v>0.53773618444472504</v>
      </c>
      <c r="F169">
        <v>0.49923060989813101</v>
      </c>
      <c r="G169">
        <v>-7.7726197063810704E-2</v>
      </c>
      <c r="H169">
        <v>0.166798913405033</v>
      </c>
      <c r="I169">
        <v>0.819243563437838</v>
      </c>
      <c r="J169">
        <v>1.4017348227150499</v>
      </c>
      <c r="K169">
        <v>1.0400214843785001</v>
      </c>
      <c r="L169">
        <v>1.0334529202237399</v>
      </c>
      <c r="M169">
        <v>1.28637548335569</v>
      </c>
      <c r="N169">
        <v>2.3173526475183301</v>
      </c>
      <c r="O169">
        <v>1.22085020134605</v>
      </c>
      <c r="P169">
        <v>0.40587395065030202</v>
      </c>
    </row>
    <row r="170" spans="2:16">
      <c r="B170">
        <v>2.9062724330280898</v>
      </c>
      <c r="C170">
        <v>-2.05637122615172</v>
      </c>
      <c r="D170">
        <v>-4.2917693466854097E-2</v>
      </c>
      <c r="E170">
        <v>0.63100757003564101</v>
      </c>
      <c r="F170">
        <v>0.70956642366769596</v>
      </c>
      <c r="G170">
        <v>-7.7432731612307806E-2</v>
      </c>
      <c r="H170">
        <v>0.241077591598234</v>
      </c>
      <c r="I170">
        <v>0.79662128812543898</v>
      </c>
      <c r="J170">
        <v>1.4683181317701499</v>
      </c>
      <c r="K170">
        <v>1.12686157366337</v>
      </c>
      <c r="L170">
        <v>0.86849194719132505</v>
      </c>
      <c r="M170">
        <v>1.51781891946971</v>
      </c>
      <c r="N170">
        <v>1.43921170013531</v>
      </c>
      <c r="O170">
        <v>0.63515759483666001</v>
      </c>
      <c r="P170">
        <v>1.3774378090435699</v>
      </c>
    </row>
    <row r="171" spans="2:16">
      <c r="B171">
        <v>2.9893075436625902</v>
      </c>
      <c r="C171">
        <v>-2.2344479589631199</v>
      </c>
      <c r="D171">
        <v>7.0322837417275599E-3</v>
      </c>
      <c r="E171">
        <v>0.70183580918948396</v>
      </c>
      <c r="F171">
        <v>0.51022924197444597</v>
      </c>
      <c r="G171">
        <v>-0.22837147147528999</v>
      </c>
      <c r="H171">
        <v>-9.2052973656460702E-2</v>
      </c>
      <c r="I171">
        <v>0.68565386497021097</v>
      </c>
      <c r="J171">
        <v>1.27714921067054</v>
      </c>
      <c r="K171">
        <v>0.94968724125320703</v>
      </c>
      <c r="L171">
        <v>0.94365330048142804</v>
      </c>
      <c r="M171">
        <v>0.89659202594055898</v>
      </c>
      <c r="N171">
        <v>1.2417557043784999</v>
      </c>
      <c r="O171">
        <v>0.83492376707292904</v>
      </c>
      <c r="P171">
        <v>0.119633144493119</v>
      </c>
    </row>
    <row r="172" spans="2:16">
      <c r="B172">
        <v>2.7969676464784001</v>
      </c>
      <c r="C172">
        <v>-1.92302608145248</v>
      </c>
      <c r="D172">
        <v>-0.19966600067212201</v>
      </c>
      <c r="E172">
        <v>0.699717365428702</v>
      </c>
      <c r="F172">
        <v>0.72046187678002005</v>
      </c>
      <c r="G172">
        <v>0.25041895599326902</v>
      </c>
      <c r="H172">
        <v>0.55877757590023203</v>
      </c>
      <c r="I172">
        <v>1.14733781441215</v>
      </c>
      <c r="J172">
        <v>1.8761139443010399</v>
      </c>
      <c r="K172">
        <v>1.5003956556973099</v>
      </c>
      <c r="L172">
        <v>1.3676047726848199</v>
      </c>
      <c r="M172">
        <v>1.8334112387877799</v>
      </c>
      <c r="N172">
        <v>1.7593359895772001</v>
      </c>
      <c r="O172">
        <v>1.3104398122816201</v>
      </c>
      <c r="P172">
        <v>0.76896474515374202</v>
      </c>
    </row>
    <row r="173" spans="2:16">
      <c r="B173">
        <v>2.9078382394836502</v>
      </c>
      <c r="C173">
        <v>-1.8170518413443799</v>
      </c>
      <c r="D173">
        <v>-0.15732627886431899</v>
      </c>
      <c r="E173">
        <v>0.81763414193664097</v>
      </c>
      <c r="F173">
        <v>0.66866053695709604</v>
      </c>
      <c r="G173">
        <v>6.5596350881795499E-3</v>
      </c>
      <c r="H173">
        <v>0.277706419112839</v>
      </c>
      <c r="I173">
        <v>0.80494473451345805</v>
      </c>
      <c r="J173">
        <v>1.6765183532027299</v>
      </c>
      <c r="K173">
        <v>1.32872320612258</v>
      </c>
      <c r="L173">
        <v>1.03548671598394</v>
      </c>
      <c r="M173">
        <v>1.8525992608364401</v>
      </c>
      <c r="N173">
        <v>2.1759497360019902</v>
      </c>
      <c r="O173">
        <v>0.34172941089721398</v>
      </c>
      <c r="P173">
        <v>1.49256894400589</v>
      </c>
    </row>
    <row r="174" spans="2:16">
      <c r="B174">
        <v>2.7383306058070702</v>
      </c>
      <c r="C174">
        <v>-1.6106986498484599</v>
      </c>
      <c r="D174">
        <v>-0.1342366088402</v>
      </c>
      <c r="E174">
        <v>0.85746736277705504</v>
      </c>
      <c r="F174">
        <v>0.89237442206580797</v>
      </c>
      <c r="G174">
        <v>0.25265191749542099</v>
      </c>
      <c r="H174">
        <v>0.39057888776554101</v>
      </c>
      <c r="I174">
        <v>0.75415353709420496</v>
      </c>
      <c r="J174">
        <v>1.6383207642430799</v>
      </c>
      <c r="K174">
        <v>1.12767108629765</v>
      </c>
      <c r="L174">
        <v>1.1533084687131601</v>
      </c>
      <c r="M174">
        <v>1.12232414547545</v>
      </c>
      <c r="N174">
        <v>1.9817158103800001</v>
      </c>
      <c r="O174">
        <v>1.2162994893885</v>
      </c>
      <c r="P174">
        <v>1.12773140784951</v>
      </c>
    </row>
    <row r="175" spans="2:16">
      <c r="B175">
        <v>3.1352327286713999</v>
      </c>
      <c r="C175">
        <v>-2.10708689126505</v>
      </c>
      <c r="D175">
        <v>-0.175694383826065</v>
      </c>
      <c r="E175">
        <v>0.80106750120983305</v>
      </c>
      <c r="F175">
        <v>0.52140545958346596</v>
      </c>
      <c r="G175">
        <v>-5.8781200643660603E-2</v>
      </c>
      <c r="H175">
        <v>0.103853246954155</v>
      </c>
      <c r="I175">
        <v>0.72077567015624699</v>
      </c>
      <c r="J175">
        <v>1.28482940032722</v>
      </c>
      <c r="K175">
        <v>0.89172521921491199</v>
      </c>
      <c r="L175">
        <v>0.76392768681143597</v>
      </c>
      <c r="M175">
        <v>1.70083935645601</v>
      </c>
      <c r="N175">
        <v>1.4340711407642299</v>
      </c>
      <c r="O175">
        <v>1.4185157815035001</v>
      </c>
      <c r="P175">
        <v>1.19482551334868</v>
      </c>
    </row>
    <row r="176" spans="2:16">
      <c r="B176">
        <v>2.86083912375936</v>
      </c>
      <c r="C176">
        <v>-2.0414875345086601</v>
      </c>
      <c r="D176">
        <v>-0.12518858361740201</v>
      </c>
      <c r="E176">
        <v>0.78135675985584996</v>
      </c>
      <c r="F176">
        <v>0.61364122682006905</v>
      </c>
      <c r="G176">
        <v>0.118449609736857</v>
      </c>
      <c r="H176">
        <v>0.253571619323328</v>
      </c>
      <c r="I176">
        <v>0.86876653530398296</v>
      </c>
      <c r="J176">
        <v>1.56909628365385</v>
      </c>
      <c r="K176">
        <v>1.31556899840373</v>
      </c>
      <c r="L176">
        <v>1.1825140360600499</v>
      </c>
      <c r="M176">
        <v>2.0245201425783099</v>
      </c>
      <c r="N176">
        <v>1.63380420058971</v>
      </c>
      <c r="O176">
        <v>0.92695407000283403</v>
      </c>
      <c r="P176">
        <v>0.39921013350769702</v>
      </c>
    </row>
    <row r="177" spans="2:16">
      <c r="B177">
        <v>2.9419646880650898</v>
      </c>
      <c r="C177">
        <v>-2.2953702789382602</v>
      </c>
      <c r="D177">
        <v>-3.0508832139826601E-2</v>
      </c>
      <c r="E177">
        <v>0.72091872222951003</v>
      </c>
      <c r="F177">
        <v>0.685168186107181</v>
      </c>
      <c r="G177">
        <v>-2.79506132902958E-2</v>
      </c>
      <c r="H177">
        <v>-1.7608993477366601E-2</v>
      </c>
      <c r="I177">
        <v>0.77875307838371699</v>
      </c>
      <c r="J177">
        <v>1.462296107972</v>
      </c>
      <c r="K177">
        <v>0.87781365122320099</v>
      </c>
      <c r="L177">
        <v>0.80180305141642005</v>
      </c>
      <c r="M177">
        <v>0.76082473296269204</v>
      </c>
      <c r="N177">
        <v>1.9006971271826201</v>
      </c>
      <c r="O177">
        <v>0.10902027143558</v>
      </c>
      <c r="P177">
        <v>0.60024007877893903</v>
      </c>
    </row>
    <row r="178" spans="2:16">
      <c r="B178">
        <v>2.8761412408760099</v>
      </c>
      <c r="C178">
        <v>-1.5973398515162101</v>
      </c>
      <c r="D178">
        <v>-4.9108116133931498E-2</v>
      </c>
      <c r="E178">
        <v>0.81777725265948997</v>
      </c>
      <c r="F178">
        <v>0.59168181369446804</v>
      </c>
      <c r="G178">
        <v>0.10271107079506001</v>
      </c>
      <c r="H178">
        <v>0.143463028961266</v>
      </c>
      <c r="I178">
        <v>0.77771424310187498</v>
      </c>
      <c r="J178">
        <v>1.39063566837124</v>
      </c>
      <c r="K178">
        <v>0.92071913392257299</v>
      </c>
      <c r="L178">
        <v>0.96273067425325898</v>
      </c>
      <c r="M178">
        <v>1.4370502388753299</v>
      </c>
      <c r="N178">
        <v>1.5867177392168901</v>
      </c>
      <c r="O178">
        <v>0.75386113339138305</v>
      </c>
      <c r="P178">
        <v>0.18992897941143599</v>
      </c>
    </row>
    <row r="179" spans="2:16">
      <c r="B179">
        <v>3.2913764689880298</v>
      </c>
      <c r="C179">
        <v>-2.71210974491752</v>
      </c>
      <c r="D179">
        <v>-0.20528132320211401</v>
      </c>
      <c r="E179">
        <v>0.698942921456425</v>
      </c>
      <c r="F179">
        <v>0.62979859021256301</v>
      </c>
      <c r="G179">
        <v>-4.0162283818623398E-2</v>
      </c>
      <c r="H179">
        <v>0.138891244850953</v>
      </c>
      <c r="I179">
        <v>0.74997908961493098</v>
      </c>
      <c r="J179">
        <v>1.3058446212754</v>
      </c>
      <c r="K179">
        <v>1.1215035711066399</v>
      </c>
      <c r="L179">
        <v>0.82477497886407902</v>
      </c>
      <c r="M179">
        <v>1.6303437962940599</v>
      </c>
      <c r="N179">
        <v>2.3954185910693102</v>
      </c>
      <c r="O179">
        <v>0.11996755427725</v>
      </c>
      <c r="P179">
        <v>1.1681247156461101</v>
      </c>
    </row>
    <row r="180" spans="2:16">
      <c r="B180">
        <v>2.95898162042903</v>
      </c>
      <c r="C180">
        <v>-1.6037206218130899</v>
      </c>
      <c r="D180">
        <v>-0.15334034437928701</v>
      </c>
      <c r="E180">
        <v>0.48555879429507298</v>
      </c>
      <c r="F180">
        <v>0.49607648048909397</v>
      </c>
      <c r="G180">
        <v>0.17005791211322099</v>
      </c>
      <c r="H180">
        <v>0.22212302869224601</v>
      </c>
      <c r="I180">
        <v>0.97906323087940705</v>
      </c>
      <c r="J180">
        <v>1.5481583545342199</v>
      </c>
      <c r="K180">
        <v>1.2688692735801199</v>
      </c>
      <c r="L180">
        <v>1.0353486865452499</v>
      </c>
      <c r="M180">
        <v>1.456251544121</v>
      </c>
      <c r="N180">
        <v>1.9284535015258599</v>
      </c>
      <c r="O180">
        <v>0.70804881952340204</v>
      </c>
      <c r="P180">
        <v>0.61137042826272203</v>
      </c>
    </row>
    <row r="181" spans="2:16">
      <c r="B181">
        <v>2.90678385082593</v>
      </c>
      <c r="C181">
        <v>-2.4263249214131899</v>
      </c>
      <c r="D181">
        <v>-7.8580191987540904E-2</v>
      </c>
      <c r="E181">
        <v>0.69030974599043105</v>
      </c>
      <c r="F181">
        <v>0.48678339057859399</v>
      </c>
      <c r="G181">
        <v>0.101665612787181</v>
      </c>
      <c r="H181">
        <v>0.33100528442904698</v>
      </c>
      <c r="I181">
        <v>0.909263955862747</v>
      </c>
      <c r="J181">
        <v>1.46199399939913</v>
      </c>
      <c r="K181">
        <v>1.07156191969993</v>
      </c>
      <c r="L181">
        <v>1.5693991985895801</v>
      </c>
      <c r="M181">
        <v>1.4255690371223499</v>
      </c>
      <c r="N181">
        <v>2.47338852670326</v>
      </c>
      <c r="O181">
        <v>0.95637855184659304</v>
      </c>
      <c r="P181">
        <v>1.30649683315086</v>
      </c>
    </row>
    <row r="182" spans="2:16">
      <c r="B182">
        <v>2.98834467633541</v>
      </c>
      <c r="C182">
        <v>-2.33432287496698</v>
      </c>
      <c r="D182">
        <v>-8.0809353563178907E-2</v>
      </c>
      <c r="E182">
        <v>0.66650791197733406</v>
      </c>
      <c r="F182">
        <v>0.51458848381642497</v>
      </c>
      <c r="G182">
        <v>8.2399034391779401E-4</v>
      </c>
      <c r="H182">
        <v>0.211381773749727</v>
      </c>
      <c r="I182">
        <v>0.792628115056627</v>
      </c>
      <c r="J182">
        <v>1.4457862497531599</v>
      </c>
      <c r="K182">
        <v>1.11411473080991</v>
      </c>
      <c r="L182">
        <v>1.07941107772153</v>
      </c>
      <c r="M182">
        <v>0.99496571375534404</v>
      </c>
      <c r="N182">
        <v>1.2899208251018399</v>
      </c>
      <c r="O182">
        <v>0.82593851175736499</v>
      </c>
      <c r="P182">
        <v>0.447664126813338</v>
      </c>
    </row>
    <row r="183" spans="2:16">
      <c r="B183">
        <v>3.0043950656935898</v>
      </c>
      <c r="C183">
        <v>-2.10016643986605</v>
      </c>
      <c r="D183">
        <v>-8.03618056426883E-2</v>
      </c>
      <c r="E183">
        <v>0.76216592758177504</v>
      </c>
      <c r="F183">
        <v>0.69039884070347002</v>
      </c>
      <c r="G183">
        <v>-0.16856321714988201</v>
      </c>
      <c r="H183">
        <v>-0.150758462157951</v>
      </c>
      <c r="I183">
        <v>0.69456220910036304</v>
      </c>
      <c r="J183">
        <v>1.26100710515609</v>
      </c>
      <c r="K183">
        <v>1.0210302378327401</v>
      </c>
      <c r="L183">
        <v>1.2088009480108799</v>
      </c>
      <c r="M183">
        <v>1.7906369707668901</v>
      </c>
      <c r="N183">
        <v>1.4536496465655</v>
      </c>
      <c r="O183">
        <v>1.3413396878912101</v>
      </c>
      <c r="P183">
        <v>0.591632517917412</v>
      </c>
    </row>
    <row r="184" spans="2:16">
      <c r="B184">
        <v>2.8317546469830899</v>
      </c>
      <c r="C184">
        <v>-2.6914604899523402</v>
      </c>
      <c r="D184">
        <v>-5.4095575476439499E-2</v>
      </c>
      <c r="E184">
        <v>0.52026799852447503</v>
      </c>
      <c r="F184">
        <v>0.54846269644429302</v>
      </c>
      <c r="G184">
        <v>0.35579892094627302</v>
      </c>
      <c r="H184">
        <v>0.33297382775427897</v>
      </c>
      <c r="I184">
        <v>0.96530035041237905</v>
      </c>
      <c r="J184">
        <v>1.7873218871335099</v>
      </c>
      <c r="K184">
        <v>1.16901639499039</v>
      </c>
      <c r="L184">
        <v>1.16749587291583</v>
      </c>
      <c r="M184">
        <v>1.2064313286413</v>
      </c>
      <c r="N184">
        <v>2.3401873409749299</v>
      </c>
      <c r="O184">
        <v>0.34340289519470202</v>
      </c>
      <c r="P184">
        <v>0.73475252696939297</v>
      </c>
    </row>
    <row r="185" spans="2:16">
      <c r="B185">
        <v>2.75296525197033</v>
      </c>
      <c r="C185">
        <v>-1.9668935722452301</v>
      </c>
      <c r="D185">
        <v>-6.5919323422116094E-2</v>
      </c>
      <c r="E185">
        <v>0.61444948273045896</v>
      </c>
      <c r="F185">
        <v>0.49139895415733198</v>
      </c>
      <c r="G185">
        <v>0.20483255126778499</v>
      </c>
      <c r="H185">
        <v>0.33207929218943499</v>
      </c>
      <c r="I185">
        <v>1.0847858594264399</v>
      </c>
      <c r="J185">
        <v>1.7819311951316099</v>
      </c>
      <c r="K185">
        <v>1.1294163986021999</v>
      </c>
      <c r="L185">
        <v>1.1978405938704</v>
      </c>
      <c r="M185">
        <v>2.1434393020777298</v>
      </c>
      <c r="N185">
        <v>1.6598863184189701</v>
      </c>
      <c r="O185">
        <v>1.4227878242440599</v>
      </c>
      <c r="P185">
        <v>1.5254800884987201</v>
      </c>
    </row>
    <row r="186" spans="2:16">
      <c r="B186">
        <v>2.90711667069476</v>
      </c>
      <c r="C186">
        <v>-1.37961856105809</v>
      </c>
      <c r="D186">
        <v>-7.7296790517466504E-2</v>
      </c>
      <c r="E186">
        <v>0.873032429187651</v>
      </c>
      <c r="F186">
        <v>0.55343558855395603</v>
      </c>
      <c r="G186">
        <v>-2.30805939564914E-2</v>
      </c>
      <c r="H186">
        <v>0.19847888852774501</v>
      </c>
      <c r="I186">
        <v>0.61243709095997301</v>
      </c>
      <c r="J186">
        <v>1.4743658295423501</v>
      </c>
      <c r="K186">
        <v>0.93586467702091702</v>
      </c>
      <c r="L186">
        <v>0.96277224363217995</v>
      </c>
      <c r="M186">
        <v>1.1692833517741199</v>
      </c>
      <c r="N186">
        <v>1.1334957359542399</v>
      </c>
      <c r="O186">
        <v>0.51984855986168299</v>
      </c>
      <c r="P186">
        <v>7.1420286770483302E-2</v>
      </c>
    </row>
    <row r="187" spans="2:16">
      <c r="B187">
        <v>2.8663867099462701</v>
      </c>
      <c r="C187">
        <v>-2.2777945201046501</v>
      </c>
      <c r="D187">
        <v>-2.6384708386607999E-2</v>
      </c>
      <c r="E187">
        <v>0.66445707941185495</v>
      </c>
      <c r="F187">
        <v>0.53566063714422896</v>
      </c>
      <c r="G187">
        <v>0.12730960985152301</v>
      </c>
      <c r="H187">
        <v>0.122743854334658</v>
      </c>
      <c r="I187">
        <v>0.83541001318115005</v>
      </c>
      <c r="J187">
        <v>1.38752170433988</v>
      </c>
      <c r="K187">
        <v>1.10492317604784</v>
      </c>
      <c r="L187">
        <v>1.1658080846699399</v>
      </c>
      <c r="M187">
        <v>1.07740311867804</v>
      </c>
      <c r="N187">
        <v>1.55790881562616</v>
      </c>
      <c r="O187">
        <v>6.2760555105895593E-2</v>
      </c>
      <c r="P187">
        <v>1.24496108030164</v>
      </c>
    </row>
    <row r="188" spans="2:16">
      <c r="B188">
        <v>2.9371760234873299</v>
      </c>
      <c r="C188">
        <v>-2.3201476225386402</v>
      </c>
      <c r="D188">
        <v>-8.0547805511732601E-2</v>
      </c>
      <c r="E188">
        <v>0.64710864785637101</v>
      </c>
      <c r="F188">
        <v>0.53508054125025195</v>
      </c>
      <c r="G188">
        <v>6.9705577734819002E-2</v>
      </c>
      <c r="H188">
        <v>0.248009458308804</v>
      </c>
      <c r="I188">
        <v>0.88420822096577401</v>
      </c>
      <c r="J188">
        <v>1.49511968756181</v>
      </c>
      <c r="K188">
        <v>1.0387702226822799</v>
      </c>
      <c r="L188">
        <v>1.15632396190478</v>
      </c>
      <c r="M188">
        <v>1.1198071458737</v>
      </c>
      <c r="N188">
        <v>1.53047878436699</v>
      </c>
      <c r="O188">
        <v>1.2198537118119299</v>
      </c>
      <c r="P188">
        <v>0.48524313926353102</v>
      </c>
    </row>
    <row r="189" spans="2:16">
      <c r="B189">
        <v>3.1149618492511402</v>
      </c>
      <c r="C189">
        <v>-2.52565968483152</v>
      </c>
      <c r="D189">
        <v>-0.168558643830819</v>
      </c>
      <c r="E189">
        <v>0.56378644519508203</v>
      </c>
      <c r="F189">
        <v>0.46778407734709598</v>
      </c>
      <c r="G189">
        <v>0.11647192354710199</v>
      </c>
      <c r="H189">
        <v>0.38318496717725598</v>
      </c>
      <c r="I189">
        <v>0.97823070750774099</v>
      </c>
      <c r="J189">
        <v>1.45006401891614</v>
      </c>
      <c r="K189">
        <v>1.2923875080139999</v>
      </c>
      <c r="L189">
        <v>1.0380742464005399</v>
      </c>
      <c r="M189">
        <v>1.22671514056289</v>
      </c>
      <c r="N189">
        <v>1.61362582270945</v>
      </c>
      <c r="O189">
        <v>0.71129069242256304</v>
      </c>
      <c r="P189">
        <v>1.3873094078080701</v>
      </c>
    </row>
    <row r="190" spans="2:16">
      <c r="B190">
        <v>2.6683263952911398</v>
      </c>
      <c r="C190">
        <v>-1.7029426359625</v>
      </c>
      <c r="D190">
        <v>-0.18117925651373801</v>
      </c>
      <c r="E190">
        <v>0.53182959337442104</v>
      </c>
      <c r="F190">
        <v>0.42767585923797002</v>
      </c>
      <c r="G190">
        <v>0.50337391780887897</v>
      </c>
      <c r="H190">
        <v>0.54859884617874999</v>
      </c>
      <c r="I190">
        <v>1.18387743522929</v>
      </c>
      <c r="J190">
        <v>1.76145323816039</v>
      </c>
      <c r="K190">
        <v>1.495077982775</v>
      </c>
      <c r="L190">
        <v>1.5052215552192201</v>
      </c>
      <c r="M190">
        <v>1.1644418442906601</v>
      </c>
      <c r="N190">
        <v>1.3923340365161601</v>
      </c>
      <c r="O190">
        <v>1.5917685800921599</v>
      </c>
      <c r="P190">
        <v>0.78994489474903096</v>
      </c>
    </row>
    <row r="191" spans="2:16">
      <c r="B191">
        <v>3.03734158194673</v>
      </c>
      <c r="C191">
        <v>-1.8933692205195001</v>
      </c>
      <c r="D191">
        <v>-1.7802209063203601E-2</v>
      </c>
      <c r="E191">
        <v>0.69849477349453304</v>
      </c>
      <c r="F191">
        <v>0.57975797771377902</v>
      </c>
      <c r="G191">
        <v>-0.34810058448401998</v>
      </c>
      <c r="H191">
        <v>4.6815762463901497E-2</v>
      </c>
      <c r="I191">
        <v>0.58163107103607903</v>
      </c>
      <c r="J191">
        <v>1.1744992025557801</v>
      </c>
      <c r="K191">
        <v>0.78126471899550998</v>
      </c>
      <c r="L191">
        <v>0.75980241280127503</v>
      </c>
      <c r="M191">
        <v>0.59559852828978499</v>
      </c>
      <c r="N191">
        <v>1.0663926567589801</v>
      </c>
      <c r="O191">
        <v>1.6094691275969299</v>
      </c>
      <c r="P191">
        <v>0.48265413673922403</v>
      </c>
    </row>
    <row r="192" spans="2:16">
      <c r="B192">
        <v>3.2021388776425499</v>
      </c>
      <c r="C192">
        <v>-1.7128673878412599</v>
      </c>
      <c r="D192">
        <v>-0.203169181081714</v>
      </c>
      <c r="E192">
        <v>0.68820905859483394</v>
      </c>
      <c r="F192">
        <v>0.72395542579107097</v>
      </c>
      <c r="G192">
        <v>-0.164344610685424</v>
      </c>
      <c r="H192">
        <v>-5.2562204737631901E-2</v>
      </c>
      <c r="I192">
        <v>0.93593723902159498</v>
      </c>
      <c r="J192">
        <v>1.22420001335433</v>
      </c>
      <c r="K192">
        <v>1.0848009153728899</v>
      </c>
      <c r="L192">
        <v>0.71205443046233197</v>
      </c>
      <c r="M192">
        <v>1.71820791947101</v>
      </c>
      <c r="N192">
        <v>1.33392453797362</v>
      </c>
      <c r="O192">
        <v>1.0234670386529101</v>
      </c>
      <c r="P192">
        <v>1.1215172871527099</v>
      </c>
    </row>
    <row r="193" spans="2:16">
      <c r="B193">
        <v>3.1370389060812598</v>
      </c>
      <c r="C193">
        <v>-2.7900359510384698</v>
      </c>
      <c r="D193">
        <v>-0.18791203427728101</v>
      </c>
      <c r="E193">
        <v>0.79757687738037597</v>
      </c>
      <c r="F193">
        <v>0.54312712848444</v>
      </c>
      <c r="G193">
        <v>0.110424106314412</v>
      </c>
      <c r="H193">
        <v>0.29006327431064999</v>
      </c>
      <c r="I193">
        <v>0.86362551874941595</v>
      </c>
      <c r="J193">
        <v>1.46637828906155</v>
      </c>
      <c r="K193">
        <v>1.26359530656738</v>
      </c>
      <c r="L193">
        <v>0.88045070706317496</v>
      </c>
      <c r="M193">
        <v>1.31826857963607</v>
      </c>
      <c r="N193">
        <v>1.6743237487496301</v>
      </c>
      <c r="O193">
        <v>1.2604665216983999</v>
      </c>
      <c r="P193">
        <v>0.312069041327668</v>
      </c>
    </row>
    <row r="194" spans="2:16">
      <c r="B194">
        <v>2.8242101472891101</v>
      </c>
      <c r="C194">
        <v>-2.0794219594498</v>
      </c>
      <c r="D194">
        <v>-0.16027348444260001</v>
      </c>
      <c r="E194">
        <v>0.79181559589755102</v>
      </c>
      <c r="F194">
        <v>0.76450909341085105</v>
      </c>
      <c r="G194">
        <v>0.28986313414871401</v>
      </c>
      <c r="H194">
        <v>0.43950015198938802</v>
      </c>
      <c r="I194">
        <v>0.92752598277435805</v>
      </c>
      <c r="J194">
        <v>1.8223235133893001</v>
      </c>
      <c r="K194">
        <v>1.25644939304919</v>
      </c>
      <c r="L194">
        <v>1.17430543943292</v>
      </c>
      <c r="M194">
        <v>1.8083894152162501</v>
      </c>
      <c r="N194">
        <v>1.6092166980604801</v>
      </c>
      <c r="O194">
        <v>0.88463087032772503</v>
      </c>
      <c r="P194">
        <v>1.31657279974644</v>
      </c>
    </row>
    <row r="195" spans="2:16">
      <c r="B195">
        <v>3.0262553360474498</v>
      </c>
      <c r="C195">
        <v>-2.00941532907926</v>
      </c>
      <c r="D195">
        <v>-0.185816542075214</v>
      </c>
      <c r="E195">
        <v>0.634092429478051</v>
      </c>
      <c r="F195">
        <v>0.46339193136618501</v>
      </c>
      <c r="G195">
        <v>3.6549762807376499E-2</v>
      </c>
      <c r="H195">
        <v>0.25310353371433097</v>
      </c>
      <c r="I195">
        <v>0.79441183491443901</v>
      </c>
      <c r="J195">
        <v>1.4569477407825699</v>
      </c>
      <c r="K195">
        <v>1.3863678672842199</v>
      </c>
      <c r="L195">
        <v>1.2635863769493001</v>
      </c>
      <c r="M195">
        <v>1.5718136689026101</v>
      </c>
      <c r="N195">
        <v>2.0321512286244601</v>
      </c>
      <c r="O195">
        <v>1.2298472434802199</v>
      </c>
      <c r="P195">
        <v>0.59877515923565705</v>
      </c>
    </row>
    <row r="196" spans="2:16">
      <c r="B196">
        <v>2.9679973641447202</v>
      </c>
      <c r="C196">
        <v>-2.2601621644728298</v>
      </c>
      <c r="D196">
        <v>-0.12664224486210501</v>
      </c>
      <c r="E196">
        <v>0.64322937639877198</v>
      </c>
      <c r="F196">
        <v>0.74026483698224599</v>
      </c>
      <c r="G196">
        <v>0.186422761956825</v>
      </c>
      <c r="H196">
        <v>0.26278900983975401</v>
      </c>
      <c r="I196">
        <v>0.85313286347133499</v>
      </c>
      <c r="J196">
        <v>1.38197916090595</v>
      </c>
      <c r="K196">
        <v>1.16978280906383</v>
      </c>
      <c r="L196">
        <v>1.16208585926928</v>
      </c>
      <c r="M196">
        <v>1.1444704941199699</v>
      </c>
      <c r="N196">
        <v>1.99212340570737</v>
      </c>
      <c r="O196">
        <v>1.2417895538557899</v>
      </c>
      <c r="P196">
        <v>1.3004757809894401</v>
      </c>
    </row>
    <row r="197" spans="2:16">
      <c r="B197">
        <v>2.8636983929140101</v>
      </c>
      <c r="C197">
        <v>-2.5668878724017299</v>
      </c>
      <c r="D197">
        <v>-7.4747317452618894E-2</v>
      </c>
      <c r="E197">
        <v>0.69735251418009103</v>
      </c>
      <c r="F197">
        <v>0.484018897229963</v>
      </c>
      <c r="G197">
        <v>0.24766942824249799</v>
      </c>
      <c r="H197">
        <v>0.35912064645032898</v>
      </c>
      <c r="I197">
        <v>0.96354545904866296</v>
      </c>
      <c r="J197">
        <v>1.5760859230809099</v>
      </c>
      <c r="K197">
        <v>1.3362572874716101</v>
      </c>
      <c r="L197">
        <v>1.2852107179090699</v>
      </c>
      <c r="M197">
        <v>1.0118544932161799</v>
      </c>
      <c r="N197">
        <v>1.49450381049634</v>
      </c>
      <c r="O197">
        <v>1.6846316900690199</v>
      </c>
      <c r="P197">
        <v>0.47071355766263401</v>
      </c>
    </row>
    <row r="198" spans="2:16">
      <c r="B198">
        <v>2.8909906258198999</v>
      </c>
      <c r="C198">
        <v>-1.87123479440923</v>
      </c>
      <c r="D198">
        <v>-0.138932265544495</v>
      </c>
      <c r="E198">
        <v>0.82741241510907604</v>
      </c>
      <c r="F198">
        <v>0.41143626881762602</v>
      </c>
      <c r="G198">
        <v>8.9911576270286897E-2</v>
      </c>
      <c r="H198">
        <v>0.30122300100844701</v>
      </c>
      <c r="I198">
        <v>0.81934270271758503</v>
      </c>
      <c r="J198">
        <v>1.63232869105928</v>
      </c>
      <c r="K198">
        <v>1.0786097137861499</v>
      </c>
      <c r="L198">
        <v>0.88737834321757703</v>
      </c>
      <c r="M198">
        <v>0.80253909572593196</v>
      </c>
      <c r="N198">
        <v>1.3395152268645301</v>
      </c>
      <c r="O198">
        <v>1.1514595792562901</v>
      </c>
      <c r="P198">
        <v>0.31063055620180302</v>
      </c>
    </row>
    <row r="199" spans="2:16">
      <c r="B199">
        <v>2.8343620842490198</v>
      </c>
      <c r="C199">
        <v>-2.1060484963160202</v>
      </c>
      <c r="D199">
        <v>-0.13520367809110201</v>
      </c>
      <c r="E199">
        <v>0.57852027862801103</v>
      </c>
      <c r="F199">
        <v>0.42375811162885701</v>
      </c>
      <c r="G199">
        <v>0.31756909543279399</v>
      </c>
      <c r="H199">
        <v>0.48567770955628398</v>
      </c>
      <c r="I199">
        <v>1.0487952525062201</v>
      </c>
      <c r="J199">
        <v>1.7486085986250499</v>
      </c>
      <c r="K199">
        <v>1.4293774093848699</v>
      </c>
      <c r="L199">
        <v>0.95337457878780396</v>
      </c>
      <c r="M199">
        <v>1.5654492787504799</v>
      </c>
      <c r="N199">
        <v>1.6812205212246101</v>
      </c>
      <c r="O199">
        <v>1.17231036068038</v>
      </c>
      <c r="P199">
        <v>0.52406615981271498</v>
      </c>
    </row>
    <row r="200" spans="2:16">
      <c r="B200">
        <v>2.97539404465034</v>
      </c>
      <c r="C200">
        <v>-2.5047516286331502</v>
      </c>
      <c r="D200">
        <v>-0.28718532674471398</v>
      </c>
      <c r="E200">
        <v>0.52281793287680101</v>
      </c>
      <c r="F200">
        <v>0.427049034115908</v>
      </c>
      <c r="G200">
        <v>0.433439660472907</v>
      </c>
      <c r="H200">
        <v>0.70075358762935203</v>
      </c>
      <c r="I200">
        <v>1.2416231522914201</v>
      </c>
      <c r="J200">
        <v>1.7871834517087</v>
      </c>
      <c r="K200">
        <v>1.5724874849688</v>
      </c>
      <c r="L200">
        <v>1.4840732149417399</v>
      </c>
      <c r="M200">
        <v>1.9641524661552301</v>
      </c>
      <c r="N200">
        <v>1.6180890417118901</v>
      </c>
      <c r="O200">
        <v>1.6904132573719499</v>
      </c>
      <c r="P200">
        <v>1.5755424720389299</v>
      </c>
    </row>
    <row r="201" spans="2:16">
      <c r="B201">
        <v>2.9626947474260601</v>
      </c>
      <c r="C201">
        <v>-2.53314508963786</v>
      </c>
      <c r="D201">
        <v>-0.10144781759634</v>
      </c>
      <c r="E201">
        <v>0.68535014948866302</v>
      </c>
      <c r="F201">
        <v>0.64737544860343599</v>
      </c>
      <c r="G201">
        <v>0.31367749521428001</v>
      </c>
      <c r="H201">
        <v>0.40651493613092299</v>
      </c>
      <c r="I201">
        <v>0.72684821073959005</v>
      </c>
      <c r="J201">
        <v>1.4446027925335601</v>
      </c>
      <c r="K201">
        <v>1.3405266652896499</v>
      </c>
      <c r="L201">
        <v>0.97986966864882796</v>
      </c>
      <c r="M201">
        <v>1.6488364217311</v>
      </c>
      <c r="N201">
        <v>1.00263218951186</v>
      </c>
      <c r="O201">
        <v>1.2432566260804101</v>
      </c>
      <c r="P201">
        <v>0.365950375059578</v>
      </c>
    </row>
    <row r="202" spans="2:16">
      <c r="B202">
        <v>3.00758760864659</v>
      </c>
      <c r="C202">
        <v>-2.2197213102839002</v>
      </c>
      <c r="D202">
        <v>-0.12317548546786</v>
      </c>
      <c r="E202">
        <v>0.80551297496126595</v>
      </c>
      <c r="F202">
        <v>0.52049770359305703</v>
      </c>
      <c r="G202">
        <v>-4.7536784396127602E-2</v>
      </c>
      <c r="H202">
        <v>0.26820825353327898</v>
      </c>
      <c r="I202">
        <v>0.72648375854795699</v>
      </c>
      <c r="J202">
        <v>1.3796666683652701</v>
      </c>
      <c r="K202">
        <v>1.07849736069649</v>
      </c>
      <c r="L202">
        <v>1.2021858456860901</v>
      </c>
      <c r="M202">
        <v>1.6233477740662501</v>
      </c>
      <c r="N202">
        <v>1.5188135243244201</v>
      </c>
      <c r="O202">
        <v>0.72907258233291505</v>
      </c>
      <c r="P202">
        <v>1.41365209243033</v>
      </c>
    </row>
    <row r="203" spans="2:16">
      <c r="B203">
        <v>2.8534538889822998</v>
      </c>
      <c r="C203">
        <v>-1.5993438722752</v>
      </c>
      <c r="D203">
        <v>-8.8367032015737396E-2</v>
      </c>
      <c r="E203">
        <v>0.78836144812298603</v>
      </c>
      <c r="F203">
        <v>0.53713302613867997</v>
      </c>
      <c r="G203">
        <v>0.20114023880356899</v>
      </c>
      <c r="H203">
        <v>0.34777947661629799</v>
      </c>
      <c r="I203">
        <v>0.77828626378594201</v>
      </c>
      <c r="J203">
        <v>1.58256377688894</v>
      </c>
      <c r="K203">
        <v>1.06529963091835</v>
      </c>
      <c r="L203">
        <v>1.04349822573454</v>
      </c>
      <c r="M203">
        <v>1.44577537015721</v>
      </c>
      <c r="N203">
        <v>1.2430309016957499</v>
      </c>
      <c r="O203">
        <v>1.0139961471647601</v>
      </c>
      <c r="P203">
        <v>0.21972097892274201</v>
      </c>
    </row>
    <row r="204" spans="2:16">
      <c r="B204">
        <v>2.7708326241013399</v>
      </c>
      <c r="C204">
        <v>-1.8894328048461599</v>
      </c>
      <c r="D204">
        <v>-5.6272729356558103E-2</v>
      </c>
      <c r="E204">
        <v>0.80151169751018903</v>
      </c>
      <c r="F204">
        <v>0.77222443464022705</v>
      </c>
      <c r="G204">
        <v>8.9492773172090603E-2</v>
      </c>
      <c r="H204">
        <v>0.34400068598767902</v>
      </c>
      <c r="I204">
        <v>0.88598051189182403</v>
      </c>
      <c r="J204">
        <v>1.3984171318781</v>
      </c>
      <c r="K204">
        <v>1.2223678661687301</v>
      </c>
      <c r="L204">
        <v>1.00986034243289</v>
      </c>
      <c r="M204">
        <v>1.23472028751092</v>
      </c>
      <c r="N204">
        <v>1.38151261168114</v>
      </c>
      <c r="O204">
        <v>1.0188618677574801</v>
      </c>
      <c r="P204">
        <v>0.29301341099082101</v>
      </c>
    </row>
    <row r="205" spans="2:16">
      <c r="B205">
        <v>5.1492533207564701</v>
      </c>
      <c r="C205">
        <v>-2.7361239429361199</v>
      </c>
      <c r="D205">
        <v>-0.20427096829663099</v>
      </c>
      <c r="E205">
        <v>0.72966801118106905</v>
      </c>
      <c r="F205">
        <v>0.53678805313816302</v>
      </c>
      <c r="G205">
        <v>-0.768736324814836</v>
      </c>
      <c r="H205">
        <v>-0.29760682975199398</v>
      </c>
      <c r="I205">
        <v>0.43302063074693398</v>
      </c>
      <c r="J205">
        <v>0.54431960324605599</v>
      </c>
      <c r="K205">
        <v>1.34499204320409</v>
      </c>
      <c r="L205">
        <v>1.97693599683798</v>
      </c>
      <c r="M205">
        <v>4.1922195193887397</v>
      </c>
      <c r="N205">
        <v>3.9585309216206599</v>
      </c>
      <c r="O205">
        <v>2.8985857319094199</v>
      </c>
      <c r="P205">
        <v>2.2232275028693298</v>
      </c>
    </row>
    <row r="206" spans="2:16">
      <c r="B206">
        <v>4.6460403955676899</v>
      </c>
      <c r="C206">
        <v>-3.1639425201831299</v>
      </c>
      <c r="D206">
        <v>-0.23503856141349899</v>
      </c>
      <c r="E206">
        <v>0.57777965936437603</v>
      </c>
      <c r="F206">
        <v>0.50604989136101597</v>
      </c>
      <c r="G206">
        <v>-7.4922421982398693E-2</v>
      </c>
      <c r="H206">
        <v>0.26745538068027802</v>
      </c>
      <c r="I206">
        <v>0.74001805499746598</v>
      </c>
      <c r="J206">
        <v>1.20757523514468</v>
      </c>
      <c r="K206">
        <v>1.9430920418834099</v>
      </c>
      <c r="L206">
        <v>2.3489105784348898</v>
      </c>
      <c r="M206">
        <v>4.3581062929115602</v>
      </c>
      <c r="N206">
        <v>5.2447620289463304</v>
      </c>
      <c r="O206">
        <v>5.7981587794723302</v>
      </c>
      <c r="P206">
        <v>3.8490538504155301</v>
      </c>
    </row>
    <row r="207" spans="2:16">
      <c r="B207">
        <v>4.6601853602692298</v>
      </c>
      <c r="C207">
        <v>-2.3063441880969502</v>
      </c>
      <c r="D207">
        <v>-0.38859797934879198</v>
      </c>
      <c r="E207">
        <v>0.58823968623848</v>
      </c>
      <c r="F207">
        <v>0.48249098390145001</v>
      </c>
      <c r="G207">
        <v>-0.14374652639593699</v>
      </c>
      <c r="H207">
        <v>0.37993998717590799</v>
      </c>
      <c r="I207">
        <v>0.62822106409462597</v>
      </c>
      <c r="J207">
        <v>1.2706464174397001</v>
      </c>
      <c r="K207">
        <v>1.82226597095642</v>
      </c>
      <c r="L207">
        <v>2.49136400012019</v>
      </c>
      <c r="M207">
        <v>5.8849833865288899</v>
      </c>
      <c r="N207">
        <v>6.03580619626395</v>
      </c>
      <c r="O207">
        <v>4.1652401588051102</v>
      </c>
      <c r="P207">
        <v>3.8782474644749301</v>
      </c>
    </row>
    <row r="208" spans="2:16">
      <c r="B208">
        <v>5.4376792905867699</v>
      </c>
      <c r="C208">
        <v>-2.7366180227028001</v>
      </c>
      <c r="D208">
        <v>-3.4832821517888003E-2</v>
      </c>
      <c r="E208">
        <v>0.67807309889020295</v>
      </c>
      <c r="F208">
        <v>0.37580136130101</v>
      </c>
      <c r="G208">
        <v>-1.13368512922564</v>
      </c>
      <c r="H208">
        <v>-0.74400672642738797</v>
      </c>
      <c r="I208">
        <v>-0.105109561886538</v>
      </c>
      <c r="J208">
        <v>0.13749216379732601</v>
      </c>
      <c r="K208">
        <v>0.70345642304676004</v>
      </c>
      <c r="L208">
        <v>1.4946862174845199</v>
      </c>
      <c r="M208">
        <v>3.6438024677695999</v>
      </c>
      <c r="N208">
        <v>2.1655830857968699</v>
      </c>
      <c r="O208">
        <v>1.3490100726201899</v>
      </c>
      <c r="P208">
        <v>1.45745027694796</v>
      </c>
    </row>
    <row r="209" spans="2:16">
      <c r="B209">
        <v>4.6599376834346096</v>
      </c>
      <c r="C209">
        <v>-2.8236684805668899</v>
      </c>
      <c r="D209">
        <v>-9.4646360887434694E-2</v>
      </c>
      <c r="E209">
        <v>0.63911166359625105</v>
      </c>
      <c r="F209">
        <v>0.36893474016828098</v>
      </c>
      <c r="G209">
        <v>-0.488800659131015</v>
      </c>
      <c r="H209">
        <v>-0.123231105060453</v>
      </c>
      <c r="I209">
        <v>0.73132312176940595</v>
      </c>
      <c r="J209">
        <v>0.88606515882978798</v>
      </c>
      <c r="K209">
        <v>1.5674508337256701</v>
      </c>
      <c r="L209">
        <v>2.5218948255309601</v>
      </c>
      <c r="M209">
        <v>3.4759238983223102</v>
      </c>
      <c r="N209">
        <v>4.2896169105586797</v>
      </c>
      <c r="O209">
        <v>3.1107377093115001</v>
      </c>
      <c r="P209">
        <v>1.3337918377764499</v>
      </c>
    </row>
    <row r="210" spans="2:16">
      <c r="B210">
        <v>5.1791812710054703</v>
      </c>
      <c r="C210">
        <v>-3.1464516980367199</v>
      </c>
      <c r="D210">
        <v>-5.8406240927713099E-2</v>
      </c>
      <c r="E210">
        <v>0.76898945292139698</v>
      </c>
      <c r="F210">
        <v>0.57829934749986101</v>
      </c>
      <c r="G210">
        <v>-0.92283276106828305</v>
      </c>
      <c r="H210">
        <v>-0.15458214886615501</v>
      </c>
      <c r="I210">
        <v>-0.31792506005024201</v>
      </c>
      <c r="J210">
        <v>0.34206903139177203</v>
      </c>
      <c r="K210">
        <v>1.0277030986653</v>
      </c>
      <c r="L210">
        <v>1.3619060467106701</v>
      </c>
      <c r="M210">
        <v>4.0530242054612202</v>
      </c>
      <c r="N210">
        <v>3.7343035862836098</v>
      </c>
      <c r="O210">
        <v>2.7504846583323399</v>
      </c>
      <c r="P210">
        <v>2.2303080057040598</v>
      </c>
    </row>
    <row r="211" spans="2:16">
      <c r="B211">
        <v>4.8541593805551297</v>
      </c>
      <c r="C211">
        <v>-2.2725995696549202</v>
      </c>
      <c r="D211">
        <v>-0.24992136102101001</v>
      </c>
      <c r="E211">
        <v>0.35305610552830802</v>
      </c>
      <c r="F211">
        <v>0.37629753361662699</v>
      </c>
      <c r="G211">
        <v>-0.50229904925478797</v>
      </c>
      <c r="H211">
        <v>0.121724979167213</v>
      </c>
      <c r="I211">
        <v>1.10251311260759</v>
      </c>
      <c r="J211">
        <v>0.84992956391534302</v>
      </c>
      <c r="K211">
        <v>1.9138319207260299</v>
      </c>
      <c r="L211">
        <v>2.0798813235590701</v>
      </c>
      <c r="M211">
        <v>4.5803895250232403</v>
      </c>
      <c r="N211">
        <v>1.9139768616933699</v>
      </c>
      <c r="O211">
        <v>3.3593129572714702</v>
      </c>
      <c r="P211">
        <v>2.4768376025059999</v>
      </c>
    </row>
    <row r="212" spans="2:16">
      <c r="B212">
        <v>4.6765310558315702</v>
      </c>
      <c r="C212">
        <v>-2.5687962899238399</v>
      </c>
      <c r="D212">
        <v>-0.24010780981192001</v>
      </c>
      <c r="E212">
        <v>0.827679712978585</v>
      </c>
      <c r="F212">
        <v>0.51061136253588502</v>
      </c>
      <c r="G212">
        <v>-0.22308605721165201</v>
      </c>
      <c r="H212">
        <v>-6.14289225782065E-2</v>
      </c>
      <c r="I212">
        <v>0.47787358117034201</v>
      </c>
      <c r="J212">
        <v>0.96913702336885699</v>
      </c>
      <c r="K212">
        <v>1.8400454887665001</v>
      </c>
      <c r="L212">
        <v>2.6259559597778002</v>
      </c>
      <c r="M212">
        <v>4.28819794336931</v>
      </c>
      <c r="N212">
        <v>2.94529721917809</v>
      </c>
      <c r="O212">
        <v>3.5133371408737499</v>
      </c>
      <c r="P212">
        <v>2.7009506583644298</v>
      </c>
    </row>
    <row r="213" spans="2:16">
      <c r="B213">
        <v>5.1050308350909797</v>
      </c>
      <c r="C213">
        <v>-1.9504360605701001</v>
      </c>
      <c r="D213">
        <v>-0.27762267325284001</v>
      </c>
      <c r="E213">
        <v>1.0683800294263199</v>
      </c>
      <c r="F213">
        <v>0.68803617281009499</v>
      </c>
      <c r="G213">
        <v>-0.77568478185162404</v>
      </c>
      <c r="H213">
        <v>4.6464852328672097E-2</v>
      </c>
      <c r="I213">
        <v>7.9030245516445302E-2</v>
      </c>
      <c r="J213">
        <v>0.71912303395755495</v>
      </c>
      <c r="K213">
        <v>1.6380658776408801</v>
      </c>
      <c r="L213">
        <v>2.1101382626733098</v>
      </c>
      <c r="M213">
        <v>3.8705603116776999</v>
      </c>
      <c r="N213">
        <v>2.8591945645623902</v>
      </c>
      <c r="O213">
        <v>3.0629830741689901</v>
      </c>
      <c r="P213">
        <v>2.5081512744119201</v>
      </c>
    </row>
    <row r="214" spans="2:16">
      <c r="B214">
        <v>4.9231171706607801</v>
      </c>
      <c r="C214">
        <v>-2.6312930649364898</v>
      </c>
      <c r="D214">
        <v>-0.27182430246518502</v>
      </c>
      <c r="E214">
        <v>0.79601061600205003</v>
      </c>
      <c r="F214">
        <v>0.65954097344246798</v>
      </c>
      <c r="G214">
        <v>-0.39495294968982703</v>
      </c>
      <c r="H214">
        <v>-0.12963374641113901</v>
      </c>
      <c r="I214">
        <v>0.37764252082390398</v>
      </c>
      <c r="J214">
        <v>0.70997629634855997</v>
      </c>
      <c r="K214">
        <v>1.5882597621204699</v>
      </c>
      <c r="L214">
        <v>2.1292924166314302</v>
      </c>
      <c r="M214">
        <v>4.1373795554092601</v>
      </c>
      <c r="N214">
        <v>3.96696038600368</v>
      </c>
      <c r="O214">
        <v>2.0516114535169301</v>
      </c>
      <c r="P214">
        <v>1.4755523210126</v>
      </c>
    </row>
    <row r="215" spans="2:16">
      <c r="B215">
        <v>4.8236638611028901</v>
      </c>
      <c r="C215">
        <v>-1.8080899382387701</v>
      </c>
      <c r="D215">
        <v>-0.196554600499072</v>
      </c>
      <c r="E215">
        <v>0.54199257065814399</v>
      </c>
      <c r="F215">
        <v>0.89860200353198405</v>
      </c>
      <c r="G215">
        <v>-0.78376773802339605</v>
      </c>
      <c r="H215">
        <v>-0.59966499199966605</v>
      </c>
      <c r="I215">
        <v>3.76668468027644E-2</v>
      </c>
      <c r="J215">
        <v>0.498977303392801</v>
      </c>
      <c r="K215">
        <v>0.99035866093547098</v>
      </c>
      <c r="L215">
        <v>2.28104428313021</v>
      </c>
      <c r="M215">
        <v>4.6703469259657497</v>
      </c>
      <c r="N215">
        <v>4.7534990792218101</v>
      </c>
      <c r="O215">
        <v>4.4208523786859297</v>
      </c>
      <c r="P215">
        <v>1.3569320432632099</v>
      </c>
    </row>
    <row r="216" spans="2:16">
      <c r="B216">
        <v>4.5802989248574004</v>
      </c>
      <c r="C216">
        <v>-2.0383926698639701</v>
      </c>
      <c r="D216">
        <v>-0.14307203980470701</v>
      </c>
      <c r="E216">
        <v>1.8100696953411901</v>
      </c>
      <c r="F216">
        <v>0.69342306165801004</v>
      </c>
      <c r="G216">
        <v>-0.335183755121159</v>
      </c>
      <c r="H216">
        <v>-0.38733545784700601</v>
      </c>
      <c r="I216">
        <v>0.84135722666470603</v>
      </c>
      <c r="J216">
        <v>0.97508470273124703</v>
      </c>
      <c r="K216">
        <v>1.5343608858653099</v>
      </c>
      <c r="L216">
        <v>2.0581024628607998</v>
      </c>
      <c r="M216">
        <v>3.5231539841008899</v>
      </c>
      <c r="N216">
        <v>3.3091605720881598</v>
      </c>
      <c r="O216">
        <v>1.9417267549736901</v>
      </c>
      <c r="P216">
        <v>2.4717133482228699</v>
      </c>
    </row>
    <row r="217" spans="2:16">
      <c r="B217">
        <v>5.0691859717884498</v>
      </c>
      <c r="C217">
        <v>-2.2639417727698299</v>
      </c>
      <c r="D217">
        <v>-0.30801541003737398</v>
      </c>
      <c r="E217">
        <v>0.87192952317605299</v>
      </c>
      <c r="F217">
        <v>0.50757649361289003</v>
      </c>
      <c r="G217">
        <v>-0.67907603478598599</v>
      </c>
      <c r="H217">
        <v>0.24065223544689199</v>
      </c>
      <c r="I217">
        <v>0.23718343707682901</v>
      </c>
      <c r="J217">
        <v>0.75703960605263199</v>
      </c>
      <c r="K217">
        <v>1.4747005127272801</v>
      </c>
      <c r="L217">
        <v>2.4149535996377298</v>
      </c>
      <c r="M217">
        <v>3.9788136684165201</v>
      </c>
      <c r="N217">
        <v>3.7742656426164598</v>
      </c>
      <c r="O217">
        <v>3.29763779686184</v>
      </c>
      <c r="P217">
        <v>2.72858350518844</v>
      </c>
    </row>
    <row r="218" spans="2:16">
      <c r="B218">
        <v>4.7380368970415097</v>
      </c>
      <c r="C218">
        <v>-3.5591397006998502</v>
      </c>
      <c r="D218">
        <v>-0.39559707303946301</v>
      </c>
      <c r="E218">
        <v>0.81965108012429899</v>
      </c>
      <c r="F218">
        <v>0.44546768662130998</v>
      </c>
      <c r="G218">
        <v>0.39605439855081598</v>
      </c>
      <c r="H218">
        <v>0.33730208323354899</v>
      </c>
      <c r="I218">
        <v>1.1765406470483799</v>
      </c>
      <c r="J218">
        <v>1.4882992166543201</v>
      </c>
      <c r="K218">
        <v>2.4849859942177099</v>
      </c>
      <c r="L218">
        <v>2.69112035106123</v>
      </c>
      <c r="M218">
        <v>5.9663278568085296</v>
      </c>
      <c r="N218">
        <v>3.79340759617524</v>
      </c>
      <c r="O218">
        <v>1.6460901215130399</v>
      </c>
      <c r="P218">
        <v>1.35745655060316</v>
      </c>
    </row>
    <row r="219" spans="2:16">
      <c r="B219">
        <v>4.63048909044302</v>
      </c>
      <c r="C219">
        <v>0.40440298361926202</v>
      </c>
      <c r="D219">
        <v>-0.484837417995858</v>
      </c>
      <c r="E219">
        <v>0.29552066500561602</v>
      </c>
      <c r="F219">
        <v>0.51179055293363096</v>
      </c>
      <c r="G219">
        <v>-0.48991834769529202</v>
      </c>
      <c r="H219">
        <v>9.9093399141464297E-2</v>
      </c>
      <c r="I219">
        <v>1.0192187060053199</v>
      </c>
      <c r="J219">
        <v>1.3537828969172401</v>
      </c>
      <c r="K219">
        <v>1.6511696681285</v>
      </c>
      <c r="L219">
        <v>2.6829437722227198</v>
      </c>
      <c r="M219">
        <v>3.70301453995756</v>
      </c>
      <c r="N219">
        <v>4.9456184255454296</v>
      </c>
      <c r="O219">
        <v>3.5317926142713398</v>
      </c>
      <c r="P219">
        <v>1.4098697808017</v>
      </c>
    </row>
    <row r="220" spans="2:16">
      <c r="B220">
        <v>4.97924216353963</v>
      </c>
      <c r="C220">
        <v>-2.9550613667955501</v>
      </c>
      <c r="D220">
        <v>-0.31914309218038001</v>
      </c>
      <c r="E220">
        <v>0.60841018710583605</v>
      </c>
      <c r="F220">
        <v>0.34021854325823098</v>
      </c>
      <c r="G220">
        <v>-7.2493405092455401E-2</v>
      </c>
      <c r="H220">
        <v>-1.141686733632E-2</v>
      </c>
      <c r="I220">
        <v>0.412923040954075</v>
      </c>
      <c r="J220">
        <v>0.96155138007509799</v>
      </c>
      <c r="K220">
        <v>2.1237144829183898</v>
      </c>
      <c r="L220">
        <v>2.3572624575072001</v>
      </c>
      <c r="M220">
        <v>4.0115541484701698</v>
      </c>
      <c r="N220">
        <v>4.5137742565694596</v>
      </c>
      <c r="O220">
        <v>2.46300882962159</v>
      </c>
      <c r="P220">
        <v>4.3037242102565401</v>
      </c>
    </row>
    <row r="221" spans="2:16">
      <c r="B221">
        <v>4.9644675009793504</v>
      </c>
      <c r="C221">
        <v>-8.5351584307553699E-2</v>
      </c>
      <c r="D221">
        <v>0.119478796530394</v>
      </c>
      <c r="E221">
        <v>0.56920844298347395</v>
      </c>
      <c r="F221">
        <v>0.87427736945129897</v>
      </c>
      <c r="G221">
        <v>-1.5666827226935101</v>
      </c>
      <c r="H221">
        <v>-0.55528634331731697</v>
      </c>
      <c r="I221">
        <v>-0.32445387454571001</v>
      </c>
      <c r="J221">
        <v>-0.32888688128170901</v>
      </c>
      <c r="K221">
        <v>0.18924106091181001</v>
      </c>
      <c r="L221">
        <v>1.1964619041309501</v>
      </c>
      <c r="M221">
        <v>3.1408499762631799</v>
      </c>
      <c r="N221">
        <v>3.8107040560768302</v>
      </c>
      <c r="O221">
        <v>2.36738911855889</v>
      </c>
      <c r="P221">
        <v>0.32601012101906102</v>
      </c>
    </row>
    <row r="222" spans="2:16">
      <c r="B222">
        <v>4.7942076454875204</v>
      </c>
      <c r="C222">
        <v>-2.5564681297899301</v>
      </c>
      <c r="D222">
        <v>-0.24552100552230499</v>
      </c>
      <c r="E222">
        <v>0.77945854117548996</v>
      </c>
      <c r="F222">
        <v>0.74250299366333405</v>
      </c>
      <c r="G222">
        <v>-0.37160054636168599</v>
      </c>
      <c r="H222">
        <v>2.77171547345542E-2</v>
      </c>
      <c r="I222">
        <v>0.39433938465970902</v>
      </c>
      <c r="J222">
        <v>0.80590857141594696</v>
      </c>
      <c r="K222">
        <v>1.1643191884653701</v>
      </c>
      <c r="L222">
        <v>2.1760348267770899</v>
      </c>
      <c r="M222">
        <v>4.5884305091422997</v>
      </c>
      <c r="N222">
        <v>4.9897982141634403</v>
      </c>
      <c r="O222">
        <v>2.01083848146027</v>
      </c>
      <c r="P222">
        <v>3.3563520902938402</v>
      </c>
    </row>
    <row r="223" spans="2:16">
      <c r="B223">
        <v>5.0264488887579102</v>
      </c>
      <c r="C223">
        <v>-3.2800093957416299</v>
      </c>
      <c r="D223">
        <v>-0.193559314916884</v>
      </c>
      <c r="E223">
        <v>0.76492555629719905</v>
      </c>
      <c r="F223">
        <v>0.61079198633682896</v>
      </c>
      <c r="G223">
        <v>-0.48596203711463498</v>
      </c>
      <c r="H223">
        <v>0.342253851899467</v>
      </c>
      <c r="I223">
        <v>0.135072868232507</v>
      </c>
      <c r="J223">
        <v>0.876317964394973</v>
      </c>
      <c r="K223">
        <v>1.5278508073216099</v>
      </c>
      <c r="L223">
        <v>2.1135967337378001</v>
      </c>
      <c r="M223">
        <v>3.8836378147259798</v>
      </c>
      <c r="N223">
        <v>6.1376234320978797</v>
      </c>
      <c r="O223">
        <v>3.09922339070721</v>
      </c>
      <c r="P223">
        <v>3.9859204995507702</v>
      </c>
    </row>
    <row r="224" spans="2:16">
      <c r="B224">
        <v>5.7184056946855897</v>
      </c>
      <c r="C224">
        <v>-3.3108525633364101</v>
      </c>
      <c r="D224">
        <v>-0.251675395867834</v>
      </c>
      <c r="E224">
        <v>0.58207029753749795</v>
      </c>
      <c r="F224">
        <v>0.205372058462643</v>
      </c>
      <c r="G224">
        <v>-1.01669250174184</v>
      </c>
      <c r="H224">
        <v>-0.37905741356984801</v>
      </c>
      <c r="I224">
        <v>6.4200770034789703E-2</v>
      </c>
      <c r="J224">
        <v>0.32912561837545801</v>
      </c>
      <c r="K224">
        <v>1.0948842810709301</v>
      </c>
      <c r="L224">
        <v>2.0012045809051702</v>
      </c>
      <c r="M224">
        <v>3.63516224549489</v>
      </c>
      <c r="N224">
        <v>3.5834602073925299</v>
      </c>
      <c r="O224">
        <v>1.79073696071429</v>
      </c>
      <c r="P224">
        <v>3.6206428783023301</v>
      </c>
    </row>
    <row r="225" spans="2:16">
      <c r="B225">
        <v>4.8470674571630603</v>
      </c>
      <c r="C225">
        <v>-2.9862351410361101</v>
      </c>
      <c r="D225">
        <v>-0.11009780203518001</v>
      </c>
      <c r="E225">
        <v>0.736013030597373</v>
      </c>
      <c r="F225">
        <v>0.53264740913622299</v>
      </c>
      <c r="G225">
        <v>-0.692521481704509</v>
      </c>
      <c r="H225">
        <v>0.11024525754898</v>
      </c>
      <c r="I225">
        <v>0.427214727933654</v>
      </c>
      <c r="J225">
        <v>0.69711827484356603</v>
      </c>
      <c r="K225">
        <v>1.3581011779137899</v>
      </c>
      <c r="L225">
        <v>2.1775012348709502</v>
      </c>
      <c r="M225">
        <v>4.0750533491100098</v>
      </c>
      <c r="N225">
        <v>3.96147909870241</v>
      </c>
      <c r="O225">
        <v>1.8721079344653799</v>
      </c>
      <c r="P225">
        <v>3.0903141353170498</v>
      </c>
    </row>
    <row r="226" spans="2:16">
      <c r="B226">
        <v>5.20031185844707</v>
      </c>
      <c r="C226">
        <v>-2.1545252233076999</v>
      </c>
      <c r="D226">
        <v>-1.2747185315698399E-2</v>
      </c>
      <c r="E226">
        <v>0.92692284867267805</v>
      </c>
      <c r="F226">
        <v>0.48624074593876399</v>
      </c>
      <c r="G226">
        <v>-1.2660491627841199</v>
      </c>
      <c r="H226">
        <v>-0.40600329812644298</v>
      </c>
      <c r="I226">
        <v>-0.192164936064497</v>
      </c>
      <c r="J226">
        <v>-0.105700062769035</v>
      </c>
      <c r="K226">
        <v>0.473501954687849</v>
      </c>
      <c r="L226">
        <v>1.50202011744731</v>
      </c>
      <c r="M226">
        <v>4.0693705348221103</v>
      </c>
      <c r="N226">
        <v>3.3058388383423001</v>
      </c>
      <c r="O226">
        <v>4.2167192553640902</v>
      </c>
      <c r="P226">
        <v>1.65766395609776</v>
      </c>
    </row>
    <row r="227" spans="2:16">
      <c r="B227">
        <v>5.2399713080301096</v>
      </c>
      <c r="C227">
        <v>-2.1469250374690199</v>
      </c>
      <c r="D227">
        <v>-0.19659005050846001</v>
      </c>
      <c r="E227">
        <v>1.0093402836172101</v>
      </c>
      <c r="F227">
        <v>0.64933728210362296</v>
      </c>
      <c r="G227">
        <v>-0.903922453549309</v>
      </c>
      <c r="H227">
        <v>-0.16407678699806899</v>
      </c>
      <c r="I227">
        <v>-4.2491645046527297E-2</v>
      </c>
      <c r="J227">
        <v>0.29377462839420798</v>
      </c>
      <c r="K227">
        <v>1.5490487591615301</v>
      </c>
      <c r="L227">
        <v>1.73183684524244</v>
      </c>
      <c r="M227">
        <v>4.55295289448134</v>
      </c>
      <c r="N227">
        <v>3.4814862197957401</v>
      </c>
      <c r="O227">
        <v>1.5878045911343099</v>
      </c>
      <c r="P227">
        <v>2.0829177257934002</v>
      </c>
    </row>
    <row r="228" spans="2:16">
      <c r="B228">
        <v>5.3731222038204898</v>
      </c>
      <c r="C228">
        <v>-1.4725954211369701</v>
      </c>
      <c r="D228">
        <v>-0.19342314096573601</v>
      </c>
      <c r="E228">
        <v>0.87300451553966796</v>
      </c>
      <c r="F228">
        <v>0.62710747362417596</v>
      </c>
      <c r="G228">
        <v>-1.15697825566629</v>
      </c>
      <c r="H228">
        <v>-0.59408419481510499</v>
      </c>
      <c r="I228">
        <v>0.30499361528185698</v>
      </c>
      <c r="J228">
        <v>0.25962515615785398</v>
      </c>
      <c r="K228">
        <v>0.64691298483531101</v>
      </c>
      <c r="L228">
        <v>1.6019943881029199</v>
      </c>
      <c r="M228">
        <v>2.0602555407574199</v>
      </c>
      <c r="N228">
        <v>3.3566826146232298</v>
      </c>
      <c r="O228">
        <v>1.3769198713323501</v>
      </c>
      <c r="P228">
        <v>1.5852622431186001</v>
      </c>
    </row>
    <row r="229" spans="2:16">
      <c r="B229">
        <v>5.5278620664591003</v>
      </c>
      <c r="C229">
        <v>-3.9258805614058701</v>
      </c>
      <c r="D229">
        <v>-0.21412410026745199</v>
      </c>
      <c r="E229">
        <v>0.29869005601168902</v>
      </c>
      <c r="F229">
        <v>-4.0918484006615297E-2</v>
      </c>
      <c r="G229">
        <v>-0.89757443140479598</v>
      </c>
      <c r="H229">
        <v>-0.45261065366619302</v>
      </c>
      <c r="I229">
        <v>0.24157379908618301</v>
      </c>
      <c r="J229">
        <v>0.51098972122141795</v>
      </c>
      <c r="K229">
        <v>1.0138718085781599</v>
      </c>
      <c r="L229">
        <v>2.2343659269513001</v>
      </c>
      <c r="M229">
        <v>3.7335639931391902</v>
      </c>
      <c r="N229">
        <v>4.0137858293492199</v>
      </c>
      <c r="O229">
        <v>2.43375868232404</v>
      </c>
      <c r="P229">
        <v>1.86028507688759</v>
      </c>
    </row>
    <row r="230" spans="2:16">
      <c r="B230">
        <v>4.85561773230339</v>
      </c>
      <c r="C230">
        <v>-1.4647873130300699</v>
      </c>
      <c r="D230">
        <v>-0.15684199070583901</v>
      </c>
      <c r="E230">
        <v>0.39971413184441901</v>
      </c>
      <c r="F230">
        <v>0.89342577518516098</v>
      </c>
      <c r="G230">
        <v>-0.87839965548827004</v>
      </c>
      <c r="H230">
        <v>-0.342899158549686</v>
      </c>
      <c r="I230">
        <v>2.11286134820655E-2</v>
      </c>
      <c r="J230">
        <v>0.59917063485416899</v>
      </c>
      <c r="K230">
        <v>0.78437001516712301</v>
      </c>
      <c r="L230">
        <v>1.86931341525545</v>
      </c>
      <c r="M230">
        <v>4.69803913531634</v>
      </c>
      <c r="N230">
        <v>3.6842324862439999</v>
      </c>
      <c r="O230">
        <v>3.0925128336064098</v>
      </c>
      <c r="P230">
        <v>1.06101136835829</v>
      </c>
    </row>
    <row r="231" spans="2:16">
      <c r="B231">
        <v>4.9344788464636897</v>
      </c>
      <c r="C231">
        <v>-3.8774790689187699</v>
      </c>
      <c r="D231">
        <v>-0.29453894688068999</v>
      </c>
      <c r="E231">
        <v>1.64999297894865</v>
      </c>
      <c r="F231">
        <v>0.57165566838457804</v>
      </c>
      <c r="G231">
        <v>-0.422385701385389</v>
      </c>
      <c r="H231">
        <v>-5.2835990610058999E-3</v>
      </c>
      <c r="I231">
        <v>0.86794488272760895</v>
      </c>
      <c r="J231">
        <v>1.1353563861188001</v>
      </c>
      <c r="K231">
        <v>1.4617157023035501</v>
      </c>
      <c r="L231">
        <v>2.1404322818021</v>
      </c>
      <c r="M231">
        <v>4.3543398801256803</v>
      </c>
      <c r="N231">
        <v>4.0136026190258098</v>
      </c>
      <c r="O231">
        <v>3.84410665640935</v>
      </c>
      <c r="P231">
        <v>3.4259853432753302</v>
      </c>
    </row>
    <row r="232" spans="2:16">
      <c r="B232">
        <v>4.83839607130842</v>
      </c>
      <c r="C232">
        <v>-2.1674903214048999</v>
      </c>
      <c r="D232">
        <v>-1.08476298669648E-2</v>
      </c>
      <c r="E232">
        <v>0.49525115675371401</v>
      </c>
      <c r="F232">
        <v>0.49801192692339402</v>
      </c>
      <c r="G232">
        <v>-1.0194954176903299</v>
      </c>
      <c r="H232">
        <v>-0.55442429079852396</v>
      </c>
      <c r="I232">
        <v>5.4601856458844002E-2</v>
      </c>
      <c r="J232">
        <v>0.53520896104940097</v>
      </c>
      <c r="K232">
        <v>0.68464811491518995</v>
      </c>
      <c r="L232">
        <v>1.6844227271882399</v>
      </c>
      <c r="M232">
        <v>4.7854133097696803</v>
      </c>
      <c r="N232">
        <v>3.4332019725007998</v>
      </c>
      <c r="O232">
        <v>2.5916371247571002</v>
      </c>
      <c r="P232">
        <v>2.0017639224075099</v>
      </c>
    </row>
    <row r="233" spans="2:16">
      <c r="B233">
        <v>4.8488229169849104</v>
      </c>
      <c r="C233">
        <v>-3.1352271353846999</v>
      </c>
      <c r="D233">
        <v>-0.202379106825442</v>
      </c>
      <c r="E233">
        <v>0.52069436881856002</v>
      </c>
      <c r="F233">
        <v>0.27661343643532399</v>
      </c>
      <c r="G233">
        <v>-0.21437781041643</v>
      </c>
      <c r="H233">
        <v>9.2302346512304706E-2</v>
      </c>
      <c r="I233">
        <v>0.74050992478669897</v>
      </c>
      <c r="J233">
        <v>1.03095362929816</v>
      </c>
      <c r="K233">
        <v>1.5024236720555999</v>
      </c>
      <c r="L233">
        <v>2.5702985498036401</v>
      </c>
      <c r="M233">
        <v>4.7921296205335899</v>
      </c>
      <c r="N233">
        <v>4.1151079959859</v>
      </c>
      <c r="O233">
        <v>3.38408481578452</v>
      </c>
      <c r="P233">
        <v>4.3803496841370499</v>
      </c>
    </row>
    <row r="234" spans="2:16">
      <c r="B234">
        <v>4.9982589930591601</v>
      </c>
      <c r="C234">
        <v>-1.06729225553547</v>
      </c>
      <c r="D234">
        <v>5.0343749912864902E-2</v>
      </c>
      <c r="E234">
        <v>0.95081253082165196</v>
      </c>
      <c r="F234">
        <v>0.44586585238326598</v>
      </c>
      <c r="G234">
        <v>-1.0635551172722899</v>
      </c>
      <c r="H234">
        <v>-0.81593843228387497</v>
      </c>
      <c r="I234">
        <v>-0.53545727844769497</v>
      </c>
      <c r="J234">
        <v>-0.144548253122258</v>
      </c>
      <c r="K234">
        <v>0.372551415996008</v>
      </c>
      <c r="L234">
        <v>1.6105296272112699</v>
      </c>
      <c r="M234">
        <v>3.36852580968046</v>
      </c>
      <c r="N234">
        <v>2.2923092459853298</v>
      </c>
      <c r="O234">
        <v>2.13235200801636</v>
      </c>
      <c r="P234">
        <v>1.9530287029765601</v>
      </c>
    </row>
    <row r="235" spans="2:16">
      <c r="B235">
        <v>4.7974423600744602</v>
      </c>
      <c r="C235">
        <v>-2.8433965971714299</v>
      </c>
      <c r="D235">
        <v>-0.38532355147575997</v>
      </c>
      <c r="E235">
        <v>1.0671487694194</v>
      </c>
      <c r="F235">
        <v>0.377269742746208</v>
      </c>
      <c r="G235">
        <v>-0.17684451562648701</v>
      </c>
      <c r="H235">
        <v>0.75150704374345301</v>
      </c>
      <c r="I235">
        <v>0.95773534617407396</v>
      </c>
      <c r="J235">
        <v>1.2411616467189699</v>
      </c>
      <c r="K235">
        <v>2.1915000213555</v>
      </c>
      <c r="L235">
        <v>2.49501025589693</v>
      </c>
      <c r="M235">
        <v>4.9365420665167701</v>
      </c>
      <c r="N235">
        <v>6.08747305233363</v>
      </c>
      <c r="O235">
        <v>3.67128172803538</v>
      </c>
      <c r="P235">
        <v>1.88278993912554</v>
      </c>
    </row>
    <row r="236" spans="2:16">
      <c r="B236">
        <v>4.52565707864232</v>
      </c>
      <c r="C236">
        <v>0.28086438184129198</v>
      </c>
      <c r="D236">
        <v>-0.159805491791358</v>
      </c>
      <c r="E236">
        <v>0.70143434136163396</v>
      </c>
      <c r="F236">
        <v>0.91061735450225501</v>
      </c>
      <c r="G236">
        <v>-1.0054872856033801</v>
      </c>
      <c r="H236">
        <v>-0.62145957522467199</v>
      </c>
      <c r="I236">
        <v>0.174033701325287</v>
      </c>
      <c r="J236">
        <v>0.67444854373957996</v>
      </c>
      <c r="K236">
        <v>0.77617878184435396</v>
      </c>
      <c r="L236">
        <v>1.9677030330294101</v>
      </c>
      <c r="M236">
        <v>3.3170004578886498</v>
      </c>
      <c r="N236">
        <v>5.19971997072353</v>
      </c>
      <c r="O236">
        <v>4.0537024943567799</v>
      </c>
      <c r="P236">
        <v>1.9763810197474101</v>
      </c>
    </row>
    <row r="237" spans="2:16">
      <c r="B237">
        <v>4.7856833282409799</v>
      </c>
      <c r="C237">
        <v>-1.1134973239480099</v>
      </c>
      <c r="D237">
        <v>0.101878736151312</v>
      </c>
      <c r="E237">
        <v>0.61509463918350504</v>
      </c>
      <c r="F237">
        <v>0.54747214673827205</v>
      </c>
      <c r="G237">
        <v>-1.2321502844050001</v>
      </c>
      <c r="H237">
        <v>-0.88384785034574298</v>
      </c>
      <c r="I237">
        <v>-7.1758134774374205E-2</v>
      </c>
      <c r="J237">
        <v>2.01280544800496E-2</v>
      </c>
      <c r="K237">
        <v>0.38061625058667797</v>
      </c>
      <c r="L237">
        <v>1.9014979953030899</v>
      </c>
      <c r="M237">
        <v>4.0970831711439297</v>
      </c>
      <c r="N237">
        <v>3.0061696308923902</v>
      </c>
      <c r="O237">
        <v>2.1434599698552099</v>
      </c>
      <c r="P237">
        <v>1.56975905436804</v>
      </c>
    </row>
    <row r="238" spans="2:16">
      <c r="B238">
        <v>5.0283192063168904</v>
      </c>
      <c r="C238">
        <v>-1.7892189903381801</v>
      </c>
      <c r="D238">
        <v>-0.28498813894672398</v>
      </c>
      <c r="E238">
        <v>0.31498446017121701</v>
      </c>
      <c r="F238">
        <v>0.53348677788366194</v>
      </c>
      <c r="G238">
        <v>-0.84815508458066402</v>
      </c>
      <c r="H238">
        <v>2.6043034281519599E-2</v>
      </c>
      <c r="I238">
        <v>0.690362990848153</v>
      </c>
      <c r="J238">
        <v>0.66799422461112601</v>
      </c>
      <c r="K238">
        <v>1.3892550847071801</v>
      </c>
      <c r="L238">
        <v>1.89511449624712</v>
      </c>
      <c r="M238">
        <v>4.7414922139838103</v>
      </c>
      <c r="N238">
        <v>3.7821649313549699</v>
      </c>
      <c r="O238">
        <v>4.44864966056178</v>
      </c>
      <c r="P238">
        <v>1.21998064011721</v>
      </c>
    </row>
    <row r="239" spans="2:16">
      <c r="B239">
        <v>4.9667994089360699</v>
      </c>
      <c r="C239">
        <v>-1.1479236595196201</v>
      </c>
      <c r="D239">
        <v>-0.26208336888371397</v>
      </c>
      <c r="E239">
        <v>0.38684547732943603</v>
      </c>
      <c r="F239">
        <v>0.45605418833698602</v>
      </c>
      <c r="G239">
        <v>-0.36982069080256802</v>
      </c>
      <c r="H239">
        <v>-0.28869144671805702</v>
      </c>
      <c r="I239">
        <v>0.60747205360326195</v>
      </c>
      <c r="J239">
        <v>0.65157446163361499</v>
      </c>
      <c r="K239">
        <v>1.47349521531759</v>
      </c>
      <c r="L239">
        <v>1.91034322023713</v>
      </c>
      <c r="M239">
        <v>4.8053884000487201</v>
      </c>
      <c r="N239">
        <v>2.8708241440577398</v>
      </c>
      <c r="O239">
        <v>2.26511298944411</v>
      </c>
      <c r="P239">
        <v>1.0957475112541499</v>
      </c>
    </row>
    <row r="240" spans="2:16">
      <c r="B240">
        <v>5.3109928015138301</v>
      </c>
      <c r="C240">
        <v>-4.7286809172579298</v>
      </c>
      <c r="D240">
        <v>-0.222741905392287</v>
      </c>
      <c r="E240">
        <v>0.72307730516032098</v>
      </c>
      <c r="F240">
        <v>0.51662945337122401</v>
      </c>
      <c r="G240">
        <v>-0.25792402909499601</v>
      </c>
      <c r="H240">
        <v>5.3384847470449703E-3</v>
      </c>
      <c r="I240">
        <v>0.36461199031815</v>
      </c>
      <c r="J240">
        <v>0.92100099652651102</v>
      </c>
      <c r="K240">
        <v>1.9481779184975201</v>
      </c>
      <c r="L240">
        <v>2.1565579202427601</v>
      </c>
      <c r="M240">
        <v>4.26216230084919</v>
      </c>
      <c r="N240">
        <v>2.4676505610415198</v>
      </c>
      <c r="O240">
        <v>3.18728193328942</v>
      </c>
      <c r="P240">
        <v>2.6032243787343399</v>
      </c>
    </row>
    <row r="241" spans="2:16">
      <c r="B241">
        <v>5.0693294619801703</v>
      </c>
      <c r="C241">
        <v>-1.7585518630566599</v>
      </c>
      <c r="D241">
        <v>4.5619228731261501E-2</v>
      </c>
      <c r="E241">
        <v>0.80962143061005498</v>
      </c>
      <c r="F241">
        <v>0.58965329520774901</v>
      </c>
      <c r="G241">
        <v>-1.05433990473827</v>
      </c>
      <c r="H241">
        <v>-0.81321552036220801</v>
      </c>
      <c r="I241">
        <v>-0.27680622975504299</v>
      </c>
      <c r="J241">
        <v>-0.121241810641605</v>
      </c>
      <c r="K241">
        <v>1.0378912150128701</v>
      </c>
      <c r="L241">
        <v>1.1593784282789701</v>
      </c>
      <c r="M241">
        <v>3.8506723835857999</v>
      </c>
      <c r="N241">
        <v>3.0688199789933699</v>
      </c>
      <c r="O241">
        <v>2.14098405404871</v>
      </c>
      <c r="P241">
        <v>0.22180385882309001</v>
      </c>
    </row>
    <row r="242" spans="2:16">
      <c r="B242">
        <v>5.1368304151760196</v>
      </c>
      <c r="C242">
        <v>-2.9188551814486901</v>
      </c>
      <c r="D242">
        <v>-0.11751487251006899</v>
      </c>
      <c r="E242">
        <v>0.638770786391471</v>
      </c>
      <c r="F242">
        <v>0.82608500127880002</v>
      </c>
      <c r="G242">
        <v>-0.85607566112462197</v>
      </c>
      <c r="H242">
        <v>-0.138366452063441</v>
      </c>
      <c r="I242">
        <v>0.228159456256112</v>
      </c>
      <c r="J242">
        <v>0.50074005888178696</v>
      </c>
      <c r="K242">
        <v>0.75018666730310601</v>
      </c>
      <c r="L242">
        <v>2.2306227145659099</v>
      </c>
      <c r="M242">
        <v>2.9852750684254001</v>
      </c>
      <c r="N242">
        <v>3.8357693025290698</v>
      </c>
      <c r="O242">
        <v>2.7251029910467399</v>
      </c>
      <c r="P242">
        <v>2.3832394710002398</v>
      </c>
    </row>
    <row r="243" spans="2:16">
      <c r="B243">
        <v>5.24620306462056</v>
      </c>
      <c r="C243">
        <v>-3.4259663206341</v>
      </c>
      <c r="D243">
        <v>-0.27514461520429601</v>
      </c>
      <c r="E243">
        <v>0.19618104824122401</v>
      </c>
      <c r="F243">
        <v>0.43682774490481402</v>
      </c>
      <c r="G243">
        <v>-0.47171301615726002</v>
      </c>
      <c r="H243">
        <v>-0.70585416406579105</v>
      </c>
      <c r="I243">
        <v>0.82642486598600196</v>
      </c>
      <c r="J243">
        <v>0.78204152828332996</v>
      </c>
      <c r="K243">
        <v>1.9068315668029201</v>
      </c>
      <c r="L243">
        <v>2.1089532925935699</v>
      </c>
      <c r="M243">
        <v>3.6819159694633101</v>
      </c>
      <c r="N243">
        <v>4.0004898017816304</v>
      </c>
      <c r="O243">
        <v>3.1238215183225599</v>
      </c>
      <c r="P243">
        <v>1.6077105322298</v>
      </c>
    </row>
    <row r="244" spans="2:16">
      <c r="B244">
        <v>4.8954798423885801</v>
      </c>
      <c r="C244">
        <v>-1.85635277483412</v>
      </c>
      <c r="D244">
        <v>-0.371571716168139</v>
      </c>
      <c r="E244">
        <v>1.2005133518475699</v>
      </c>
      <c r="F244">
        <v>0.38115359822505301</v>
      </c>
      <c r="G244">
        <v>-0.50489847955662503</v>
      </c>
      <c r="H244">
        <v>-0.28888562158745301</v>
      </c>
      <c r="I244">
        <v>0.43283998632785597</v>
      </c>
      <c r="J244">
        <v>1.05522183542998</v>
      </c>
      <c r="K244">
        <v>1.9466983029770899</v>
      </c>
      <c r="L244">
        <v>2.0612279694795901</v>
      </c>
      <c r="M244">
        <v>3.0827125423804</v>
      </c>
      <c r="N244">
        <v>3.2651645353744398</v>
      </c>
      <c r="O244">
        <v>3.4706178175457398</v>
      </c>
      <c r="P244">
        <v>0.61782490849624305</v>
      </c>
    </row>
    <row r="245" spans="2:16">
      <c r="B245">
        <v>4.7911854442980397</v>
      </c>
      <c r="C245">
        <v>-1.35223802152013</v>
      </c>
      <c r="D245">
        <v>-0.23822927606298999</v>
      </c>
      <c r="E245">
        <v>0.70046941058519097</v>
      </c>
      <c r="F245">
        <v>1.73495768012713</v>
      </c>
      <c r="G245">
        <v>-0.71050639875007404</v>
      </c>
      <c r="H245">
        <v>-0.43782531039724398</v>
      </c>
      <c r="I245">
        <v>0.18776640572227701</v>
      </c>
      <c r="J245">
        <v>0.66521593077899499</v>
      </c>
      <c r="K245">
        <v>0.98821804828900806</v>
      </c>
      <c r="L245">
        <v>2.1127968575162699</v>
      </c>
      <c r="M245">
        <v>4.41952751391739</v>
      </c>
      <c r="N245">
        <v>3.9092539305745602</v>
      </c>
      <c r="O245">
        <v>3.36120243621964</v>
      </c>
      <c r="P245">
        <v>2.2840157579704998</v>
      </c>
    </row>
    <row r="246" spans="2:16">
      <c r="B246">
        <v>4.92120258665335</v>
      </c>
      <c r="C246">
        <v>-3.81159137053778</v>
      </c>
      <c r="D246">
        <v>-0.24440351025526499</v>
      </c>
      <c r="E246">
        <v>0.54723358673506906</v>
      </c>
      <c r="F246">
        <v>0.53804322901743795</v>
      </c>
      <c r="G246">
        <v>-0.17993174544851101</v>
      </c>
      <c r="H246">
        <v>-1.3409487281167601E-2</v>
      </c>
      <c r="I246">
        <v>1.1135338418172001</v>
      </c>
      <c r="J246">
        <v>1.12073240824561</v>
      </c>
      <c r="K246">
        <v>1.8242493326974301</v>
      </c>
      <c r="L246">
        <v>2.0470504536074201</v>
      </c>
      <c r="M246">
        <v>4.2380421854542796</v>
      </c>
      <c r="N246">
        <v>4.3364805010653802</v>
      </c>
      <c r="O246">
        <v>3.5171651512584901</v>
      </c>
      <c r="P246">
        <v>3.3597182588191998</v>
      </c>
    </row>
    <row r="247" spans="2:16">
      <c r="B247">
        <v>4.3511162068797704</v>
      </c>
      <c r="C247">
        <v>-0.89289268067837002</v>
      </c>
      <c r="D247">
        <v>-0.23811111437283899</v>
      </c>
      <c r="E247">
        <v>1.009667270102</v>
      </c>
      <c r="F247">
        <v>0.74910173544936298</v>
      </c>
      <c r="G247">
        <v>-0.262948139992362</v>
      </c>
      <c r="H247">
        <v>-0.20523565244652001</v>
      </c>
      <c r="I247">
        <v>0.67171662260944498</v>
      </c>
      <c r="J247">
        <v>0.76733173567985602</v>
      </c>
      <c r="K247">
        <v>1.7055920759356</v>
      </c>
      <c r="L247">
        <v>2.6926517527782798</v>
      </c>
      <c r="M247">
        <v>5.4890811752400701</v>
      </c>
      <c r="N247">
        <v>5.6276671581082498</v>
      </c>
      <c r="O247">
        <v>3.3918167948636699</v>
      </c>
      <c r="P247">
        <v>4.0152052909425002</v>
      </c>
    </row>
    <row r="248" spans="2:16">
      <c r="B248">
        <v>5.1632907655664804</v>
      </c>
      <c r="C248">
        <v>-3.1992375511422999</v>
      </c>
      <c r="D248">
        <v>-0.31861723755614102</v>
      </c>
      <c r="E248">
        <v>0.68694683301666304</v>
      </c>
      <c r="F248">
        <v>0.40922601249264201</v>
      </c>
      <c r="G248">
        <v>-0.64017796267572902</v>
      </c>
      <c r="H248">
        <v>0.23770623562322299</v>
      </c>
      <c r="I248">
        <v>0.46813137213235101</v>
      </c>
      <c r="J248">
        <v>0.89798807070797804</v>
      </c>
      <c r="K248">
        <v>1.7976010904381099</v>
      </c>
      <c r="L248">
        <v>2.60096449592726</v>
      </c>
      <c r="M248">
        <v>3.8289615994643</v>
      </c>
      <c r="N248">
        <v>5.6344114203982398</v>
      </c>
      <c r="O248">
        <v>3.3778089239751501</v>
      </c>
      <c r="P248">
        <v>1.13938037282951</v>
      </c>
    </row>
    <row r="249" spans="2:16">
      <c r="B249">
        <v>5.1354598613070896</v>
      </c>
      <c r="C249">
        <v>-2.4955237699291999</v>
      </c>
      <c r="D249">
        <v>-0.13851839516175801</v>
      </c>
      <c r="E249">
        <v>0.40220185702629802</v>
      </c>
      <c r="F249">
        <v>0.19362520361614999</v>
      </c>
      <c r="G249">
        <v>-0.86134463158229502</v>
      </c>
      <c r="H249">
        <v>-5.9395842029101399E-2</v>
      </c>
      <c r="I249">
        <v>0.33197780634326202</v>
      </c>
      <c r="J249">
        <v>0.34751395562135601</v>
      </c>
      <c r="K249">
        <v>0.93206725822655201</v>
      </c>
      <c r="L249">
        <v>1.69732800601422</v>
      </c>
      <c r="M249">
        <v>5.1495226790753499</v>
      </c>
      <c r="N249">
        <v>3.4998330796229</v>
      </c>
      <c r="O249">
        <v>2.84500695739036</v>
      </c>
      <c r="P249">
        <v>2.3187512197241502</v>
      </c>
    </row>
    <row r="250" spans="2:16">
      <c r="B250">
        <v>5.1747812398544699</v>
      </c>
      <c r="C250">
        <v>-2.5043274724905999</v>
      </c>
      <c r="D250">
        <v>-0.31445720860416199</v>
      </c>
      <c r="E250">
        <v>0.52076524679661496</v>
      </c>
      <c r="F250">
        <v>0.67306107609153698</v>
      </c>
      <c r="G250">
        <v>-0.69797902632286102</v>
      </c>
      <c r="H250">
        <v>-0.27689991108539003</v>
      </c>
      <c r="I250">
        <v>0.49177027342681501</v>
      </c>
      <c r="J250">
        <v>0.71644788797002301</v>
      </c>
      <c r="K250">
        <v>1.7959245126316601</v>
      </c>
      <c r="L250">
        <v>1.83208416617444</v>
      </c>
      <c r="M250">
        <v>4.4618578945932503</v>
      </c>
      <c r="N250">
        <v>3.7774947429260401</v>
      </c>
      <c r="O250">
        <v>2.7984838839917399</v>
      </c>
      <c r="P250">
        <v>4.1292364247525697</v>
      </c>
    </row>
    <row r="251" spans="2:16">
      <c r="B251">
        <v>5.1671809428843201</v>
      </c>
      <c r="C251">
        <v>-2.1018751493873902</v>
      </c>
      <c r="D251">
        <v>-0.187512600146574</v>
      </c>
      <c r="E251">
        <v>0.83148587187505296</v>
      </c>
      <c r="F251">
        <v>0.48236704936548402</v>
      </c>
      <c r="G251">
        <v>-0.87926581057780195</v>
      </c>
      <c r="H251">
        <v>-0.112663153174686</v>
      </c>
      <c r="I251">
        <v>0.43919095934352897</v>
      </c>
      <c r="J251">
        <v>0.51980308816574095</v>
      </c>
      <c r="K251">
        <v>1.4420504832426799</v>
      </c>
      <c r="L251">
        <v>1.8668402655034</v>
      </c>
      <c r="M251">
        <v>3.9880033772954602</v>
      </c>
      <c r="N251">
        <v>3.6504792091729601</v>
      </c>
      <c r="O251">
        <v>2.1404747951015199</v>
      </c>
      <c r="P251">
        <v>0.86126175638612401</v>
      </c>
    </row>
    <row r="252" spans="2:16">
      <c r="B252">
        <v>5.2934904734152699</v>
      </c>
      <c r="C252">
        <v>-1.4616356741507099</v>
      </c>
      <c r="D252">
        <v>-0.27007050211028499</v>
      </c>
      <c r="E252">
        <v>1.0870777989853699</v>
      </c>
      <c r="F252">
        <v>0.46511702611251698</v>
      </c>
      <c r="G252">
        <v>-1.1464906320024899</v>
      </c>
      <c r="H252">
        <v>-0.54969096165173803</v>
      </c>
      <c r="I252">
        <v>-0.18320525440785199</v>
      </c>
      <c r="J252">
        <v>0.38796303540939903</v>
      </c>
      <c r="K252">
        <v>1.3225001536229599</v>
      </c>
      <c r="L252">
        <v>1.5711937656652899</v>
      </c>
      <c r="M252">
        <v>4.3567835166927003</v>
      </c>
      <c r="N252">
        <v>2.6654308312121202</v>
      </c>
      <c r="O252">
        <v>2.0025355067154802</v>
      </c>
      <c r="P252">
        <v>1.91463013152511</v>
      </c>
    </row>
    <row r="253" spans="2:16">
      <c r="B253">
        <v>5.1349947597652497</v>
      </c>
      <c r="C253">
        <v>-3.2156333606858398</v>
      </c>
      <c r="D253">
        <v>-5.0538857339479097E-2</v>
      </c>
      <c r="E253">
        <v>0.74336459855367398</v>
      </c>
      <c r="F253">
        <v>0.70576359110336595</v>
      </c>
      <c r="G253">
        <v>-0.87421747453252796</v>
      </c>
      <c r="H253">
        <v>0.370249582008777</v>
      </c>
      <c r="I253">
        <v>0.29546880253466001</v>
      </c>
      <c r="J253">
        <v>0.52936975646155104</v>
      </c>
      <c r="K253">
        <v>0.68798976989313698</v>
      </c>
      <c r="L253">
        <v>1.5047176036438501</v>
      </c>
      <c r="M253">
        <v>2.7903210363389399</v>
      </c>
      <c r="N253">
        <v>5.2884347802464697</v>
      </c>
      <c r="O253">
        <v>2.6692673490968302</v>
      </c>
      <c r="P253">
        <v>2.3406650972371499</v>
      </c>
    </row>
    <row r="254" spans="2:16">
      <c r="B254">
        <v>5.2989393779335003</v>
      </c>
      <c r="C254">
        <v>-3.7036067600056501</v>
      </c>
      <c r="D254">
        <v>-3.5422961538441301E-2</v>
      </c>
      <c r="E254">
        <v>0.73810175508189402</v>
      </c>
      <c r="F254">
        <v>0.19400772707998401</v>
      </c>
      <c r="G254">
        <v>-0.91467498538487502</v>
      </c>
      <c r="H254">
        <v>-0.54652581573889403</v>
      </c>
      <c r="I254">
        <v>0.17172191983725699</v>
      </c>
      <c r="J254">
        <v>0.40739464501839101</v>
      </c>
      <c r="K254">
        <v>1.39781808472878</v>
      </c>
      <c r="L254">
        <v>1.86162952723645</v>
      </c>
      <c r="M254">
        <v>3.47155244731047</v>
      </c>
      <c r="N254">
        <v>3.33254485209181</v>
      </c>
      <c r="O254">
        <v>0.99060797241602006</v>
      </c>
      <c r="P254">
        <v>1.9950319475932901</v>
      </c>
    </row>
    <row r="255" spans="2:16">
      <c r="B255">
        <v>4.8458234767531598</v>
      </c>
      <c r="C255">
        <v>-2.2344316231948702</v>
      </c>
      <c r="D255">
        <v>-0.241496265895662</v>
      </c>
      <c r="E255">
        <v>0.83699560571757003</v>
      </c>
      <c r="F255">
        <v>0.96256032273914804</v>
      </c>
      <c r="G255">
        <v>-0.45092392720221502</v>
      </c>
      <c r="H255">
        <v>0.103806383782775</v>
      </c>
      <c r="I255">
        <v>0.32519756127702598</v>
      </c>
      <c r="J255">
        <v>0.95877575213917499</v>
      </c>
      <c r="K255">
        <v>1.70953757854633</v>
      </c>
      <c r="L255">
        <v>2.06723864630235</v>
      </c>
      <c r="M255">
        <v>4.1435068538483701</v>
      </c>
      <c r="N255">
        <v>3.8552718250615499</v>
      </c>
      <c r="O255">
        <v>3.1882715058919699</v>
      </c>
      <c r="P255">
        <v>2.4588867117672799</v>
      </c>
    </row>
    <row r="256" spans="2:16">
      <c r="B256">
        <v>5.2183016147719297</v>
      </c>
      <c r="C256">
        <v>-2.51964630244133</v>
      </c>
      <c r="D256">
        <v>-0.51802987586222105</v>
      </c>
      <c r="E256">
        <v>0.24869953987907301</v>
      </c>
      <c r="F256">
        <v>0.247119211687922</v>
      </c>
      <c r="G256">
        <v>-5.6446765309523299E-2</v>
      </c>
      <c r="H256">
        <v>0.33505011850914801</v>
      </c>
      <c r="I256">
        <v>1.44904610140753</v>
      </c>
      <c r="J256">
        <v>1.1234398748043699</v>
      </c>
      <c r="K256">
        <v>1.9644634117476001</v>
      </c>
      <c r="L256">
        <v>2.5639503513567199</v>
      </c>
      <c r="M256">
        <v>3.8158686300497999</v>
      </c>
      <c r="N256">
        <v>4.5482680348388698</v>
      </c>
      <c r="O256">
        <v>3.4929007062477799</v>
      </c>
      <c r="P256">
        <v>2.8105263756410799</v>
      </c>
    </row>
    <row r="257" spans="2:16">
      <c r="B257">
        <v>5.0644715277869601</v>
      </c>
      <c r="C257">
        <v>-3.2461592339371901</v>
      </c>
      <c r="D257">
        <v>-9.7877264123577404E-2</v>
      </c>
      <c r="E257">
        <v>0.478147390735294</v>
      </c>
      <c r="F257">
        <v>0.314270399087547</v>
      </c>
      <c r="G257">
        <v>-0.794976285661811</v>
      </c>
      <c r="H257">
        <v>-0.31814975856969202</v>
      </c>
      <c r="I257">
        <v>0.40082552362507301</v>
      </c>
      <c r="J257">
        <v>0.667182159262243</v>
      </c>
      <c r="K257">
        <v>1.5241192287040899</v>
      </c>
      <c r="L257">
        <v>2.29010886178096</v>
      </c>
      <c r="M257">
        <v>4.2911356049757901</v>
      </c>
      <c r="N257">
        <v>4.6495119665283804</v>
      </c>
      <c r="O257">
        <v>2.8105751585737599</v>
      </c>
      <c r="P257">
        <v>2.6052362879006599</v>
      </c>
    </row>
    <row r="258" spans="2:16">
      <c r="B258">
        <v>5.1795365755438398</v>
      </c>
      <c r="C258">
        <v>-3.3176287200824</v>
      </c>
      <c r="D258">
        <v>-0.30667878477562799</v>
      </c>
      <c r="E258">
        <v>1.2040638378594899</v>
      </c>
      <c r="F258">
        <v>0.48495427778151001</v>
      </c>
      <c r="G258">
        <v>-0.39228414165172998</v>
      </c>
      <c r="H258">
        <v>0.208063465612673</v>
      </c>
      <c r="I258">
        <v>1.03438449171886</v>
      </c>
      <c r="J258">
        <v>0.88047036416787805</v>
      </c>
      <c r="K258">
        <v>1.11507867620222</v>
      </c>
      <c r="L258">
        <v>2.0515057062800901</v>
      </c>
      <c r="M258">
        <v>3.8159536518494299</v>
      </c>
      <c r="N258">
        <v>4.8155823513240099</v>
      </c>
      <c r="O258">
        <v>3.24763596648484</v>
      </c>
      <c r="P258">
        <v>2.7216127511453099</v>
      </c>
    </row>
    <row r="259" spans="2:16">
      <c r="B259">
        <v>5.0636191111417297</v>
      </c>
      <c r="C259">
        <v>-3.2186998852193698</v>
      </c>
      <c r="D259">
        <v>-0.20039717701384599</v>
      </c>
      <c r="E259">
        <v>0.64879519061791402</v>
      </c>
      <c r="F259">
        <v>0.55526642853784502</v>
      </c>
      <c r="G259">
        <v>-0.29053882831357503</v>
      </c>
      <c r="H259">
        <v>-0.183595177911619</v>
      </c>
      <c r="I259">
        <v>0.36840269349064703</v>
      </c>
      <c r="J259">
        <v>0.89462493498335605</v>
      </c>
      <c r="K259">
        <v>1.48963918743964</v>
      </c>
      <c r="L259">
        <v>2.1394760275647302</v>
      </c>
      <c r="M259">
        <v>5.0805327705317698</v>
      </c>
      <c r="N259">
        <v>6.1035277710900804</v>
      </c>
      <c r="O259">
        <v>1.5625931700469</v>
      </c>
      <c r="P259">
        <v>1.08549847208511</v>
      </c>
    </row>
    <row r="260" spans="2:16">
      <c r="B260">
        <v>5.1605535617240701</v>
      </c>
      <c r="C260">
        <v>-2.71159403806542</v>
      </c>
      <c r="D260">
        <v>-0.282994971008383</v>
      </c>
      <c r="E260">
        <v>1.1157242948494801</v>
      </c>
      <c r="F260">
        <v>0.46142085494824903</v>
      </c>
      <c r="G260">
        <v>-0.65356873080136002</v>
      </c>
      <c r="H260">
        <v>0.12136434114783499</v>
      </c>
      <c r="I260">
        <v>0.85446074826941998</v>
      </c>
      <c r="J260">
        <v>0.77875011563744401</v>
      </c>
      <c r="K260">
        <v>1.58512398199555</v>
      </c>
      <c r="L260">
        <v>2.0292581077513501</v>
      </c>
      <c r="M260">
        <v>2.7004850900537898</v>
      </c>
      <c r="N260">
        <v>5.3567615959119497</v>
      </c>
      <c r="O260">
        <v>4.5597518259199497</v>
      </c>
      <c r="P260">
        <v>0.61599753977857696</v>
      </c>
    </row>
    <row r="261" spans="2:16">
      <c r="B261">
        <v>4.2572998014033203</v>
      </c>
      <c r="C261">
        <v>0.22658276877886699</v>
      </c>
      <c r="D261">
        <v>-0.35907853510033799</v>
      </c>
      <c r="E261">
        <v>-4.5013931784911698E-2</v>
      </c>
      <c r="F261">
        <v>1.18310056115364</v>
      </c>
      <c r="G261">
        <v>-0.41821570004276298</v>
      </c>
      <c r="H261">
        <v>0.37729883766946398</v>
      </c>
      <c r="I261">
        <v>1.4629844881932399</v>
      </c>
      <c r="J261">
        <v>1.14850247080636</v>
      </c>
      <c r="K261">
        <v>2.04511280292845</v>
      </c>
      <c r="L261">
        <v>2.7051023354568602</v>
      </c>
      <c r="M261">
        <v>5.5149728276337298</v>
      </c>
      <c r="N261">
        <v>6.0791334894600002</v>
      </c>
      <c r="O261">
        <v>4.3175991604044803</v>
      </c>
      <c r="P261">
        <v>2.08108966168709</v>
      </c>
    </row>
    <row r="262" spans="2:16">
      <c r="B262">
        <v>4.9882530935441203</v>
      </c>
      <c r="C262">
        <v>-3.9018654052583801</v>
      </c>
      <c r="D262">
        <v>-0.385375921911286</v>
      </c>
      <c r="E262">
        <v>0.71055659697449502</v>
      </c>
      <c r="F262">
        <v>0.43274495227829202</v>
      </c>
      <c r="G262">
        <v>0.107225035468979</v>
      </c>
      <c r="H262">
        <v>0.48089221771220902</v>
      </c>
      <c r="I262">
        <v>0.963072047604148</v>
      </c>
      <c r="J262">
        <v>1.32429044928618</v>
      </c>
      <c r="K262">
        <v>1.4496383189255799</v>
      </c>
      <c r="L262">
        <v>2.7881080581006601</v>
      </c>
      <c r="M262">
        <v>3.6621802634666598</v>
      </c>
      <c r="N262">
        <v>4.1383263258796301</v>
      </c>
      <c r="O262">
        <v>2.58258768016923</v>
      </c>
      <c r="P262">
        <v>1.5967603561266099</v>
      </c>
    </row>
    <row r="263" spans="2:16">
      <c r="B263">
        <v>4.9578761195708196</v>
      </c>
      <c r="C263">
        <v>-1.9989521945431299</v>
      </c>
      <c r="D263">
        <v>-3.6574681424922602E-2</v>
      </c>
      <c r="E263">
        <v>0.81660492359836501</v>
      </c>
      <c r="F263">
        <v>0.499138677368891</v>
      </c>
      <c r="G263">
        <v>-0.97952411720083199</v>
      </c>
      <c r="H263">
        <v>-0.171705654197404</v>
      </c>
      <c r="I263">
        <v>0.122527762735398</v>
      </c>
      <c r="J263">
        <v>0.103733595285325</v>
      </c>
      <c r="K263">
        <v>0.59798511107114105</v>
      </c>
      <c r="L263">
        <v>1.84159553882008</v>
      </c>
      <c r="M263">
        <v>3.6764090302177199</v>
      </c>
      <c r="N263">
        <v>5.3171841908791198</v>
      </c>
      <c r="O263">
        <v>1.0980086327303</v>
      </c>
      <c r="P263">
        <v>1.8957948647687</v>
      </c>
    </row>
    <row r="264" spans="2:16">
      <c r="B264">
        <v>4.7047806261270697</v>
      </c>
      <c r="C264">
        <v>-2.4925367492268902</v>
      </c>
      <c r="D264">
        <v>2.9314532837341801E-2</v>
      </c>
      <c r="E264">
        <v>0.54455955680523704</v>
      </c>
      <c r="F264">
        <v>0.59329528369120099</v>
      </c>
      <c r="G264">
        <v>-0.64961386393711595</v>
      </c>
      <c r="H264">
        <v>-0.26445651050130098</v>
      </c>
      <c r="I264">
        <v>0.58954108340929401</v>
      </c>
      <c r="J264">
        <v>0.47573999231591402</v>
      </c>
      <c r="K264">
        <v>0.88749400697663805</v>
      </c>
      <c r="L264">
        <v>1.7688543637724401</v>
      </c>
      <c r="M264">
        <v>4.0171040430440801</v>
      </c>
      <c r="N264">
        <v>2.9721493214071302</v>
      </c>
      <c r="O264">
        <v>1.5377529152319001</v>
      </c>
      <c r="P264">
        <v>2.1323128375292999</v>
      </c>
    </row>
    <row r="265" spans="2:16">
      <c r="B265">
        <v>5.2555498573782202</v>
      </c>
      <c r="C265">
        <v>-2.3749170843752898</v>
      </c>
      <c r="D265">
        <v>-0.24132310759071801</v>
      </c>
      <c r="E265">
        <v>0.46875139535919402</v>
      </c>
      <c r="F265">
        <v>0.33906637259836098</v>
      </c>
      <c r="G265">
        <v>-0.69775407124223798</v>
      </c>
      <c r="H265">
        <v>-5.2068904104755502E-2</v>
      </c>
      <c r="I265">
        <v>-3.02206229944614E-3</v>
      </c>
      <c r="J265">
        <v>0.65496656810805698</v>
      </c>
      <c r="K265">
        <v>1.5324887583389999</v>
      </c>
      <c r="L265">
        <v>2.1963957147622599</v>
      </c>
      <c r="M265">
        <v>3.9652289436516899</v>
      </c>
      <c r="N265">
        <v>5.71901423062058</v>
      </c>
      <c r="O265">
        <v>2.8179498848386801</v>
      </c>
      <c r="P265">
        <v>2.1830519331728899</v>
      </c>
    </row>
    <row r="266" spans="2:16">
      <c r="B266">
        <v>4.7865655343875302</v>
      </c>
      <c r="C266">
        <v>-1.3115071468495201</v>
      </c>
      <c r="D266">
        <v>3.2853061485902502E-2</v>
      </c>
      <c r="E266">
        <v>0.42973539775978697</v>
      </c>
      <c r="F266">
        <v>0.65183898991362998</v>
      </c>
      <c r="G266">
        <v>-1.1663030581087801</v>
      </c>
      <c r="H266">
        <v>-0.51822287219105501</v>
      </c>
      <c r="I266">
        <v>0.28453438249570301</v>
      </c>
      <c r="J266">
        <v>0.12132957111592101</v>
      </c>
      <c r="K266">
        <v>0.56120035347666997</v>
      </c>
      <c r="L266">
        <v>2.00393102650153</v>
      </c>
      <c r="M266">
        <v>3.65607198021153</v>
      </c>
      <c r="N266">
        <v>4.3992695254859298</v>
      </c>
      <c r="O266">
        <v>2.8099661601311898</v>
      </c>
      <c r="P266">
        <v>1.7523314586927901</v>
      </c>
    </row>
    <row r="267" spans="2:16">
      <c r="B267">
        <v>4.7923931427485096</v>
      </c>
      <c r="C267">
        <v>-2.7335557905324999</v>
      </c>
      <c r="D267">
        <v>-0.32680491710311399</v>
      </c>
      <c r="E267">
        <v>0.401474864127081</v>
      </c>
      <c r="F267">
        <v>0.52106807311905901</v>
      </c>
      <c r="G267">
        <v>-0.42366471414090201</v>
      </c>
      <c r="H267">
        <v>0.44999697646912701</v>
      </c>
      <c r="I267">
        <v>0.91054686886518399</v>
      </c>
      <c r="J267">
        <v>1.0659278687867499</v>
      </c>
      <c r="K267">
        <v>2.0345359192929</v>
      </c>
      <c r="L267">
        <v>2.3456139428029199</v>
      </c>
      <c r="M267">
        <v>4.84702051518879</v>
      </c>
      <c r="N267">
        <v>4.6591701228163602</v>
      </c>
      <c r="O267">
        <v>3.5583844384759802</v>
      </c>
      <c r="P267">
        <v>2.8000322149165799</v>
      </c>
    </row>
    <row r="268" spans="2:16">
      <c r="B268">
        <v>4.90135595081186</v>
      </c>
      <c r="C268">
        <v>-3.3993436725818</v>
      </c>
      <c r="D268">
        <v>-0.113489189405984</v>
      </c>
      <c r="E268">
        <v>0.54273601881512801</v>
      </c>
      <c r="F268">
        <v>0.43725238533424199</v>
      </c>
      <c r="G268">
        <v>-0.50445055994931398</v>
      </c>
      <c r="H268">
        <v>-0.30562136937436202</v>
      </c>
      <c r="I268">
        <v>0.85241812804696504</v>
      </c>
      <c r="J268">
        <v>0.87650020411415097</v>
      </c>
      <c r="K268">
        <v>1.7667458647096299</v>
      </c>
      <c r="L268">
        <v>2.3917614034983599</v>
      </c>
      <c r="M268">
        <v>4.0651126358692702</v>
      </c>
      <c r="N268">
        <v>4.1502114126191403</v>
      </c>
      <c r="O268">
        <v>1.9605793699437899</v>
      </c>
      <c r="P268">
        <v>1.35015282890559</v>
      </c>
    </row>
    <row r="269" spans="2:16">
      <c r="B269">
        <v>5.4564054481708899</v>
      </c>
      <c r="C269">
        <v>-4.16101868810357</v>
      </c>
      <c r="D269">
        <v>-0.166426860524404</v>
      </c>
      <c r="E269">
        <v>0.59107914340889101</v>
      </c>
      <c r="F269">
        <v>2.0961719703394999E-2</v>
      </c>
      <c r="G269">
        <v>-0.96176629352088805</v>
      </c>
      <c r="H269">
        <v>-0.38730205796991801</v>
      </c>
      <c r="I269">
        <v>0.38145858879642802</v>
      </c>
      <c r="J269">
        <v>0.74654936646451397</v>
      </c>
      <c r="K269">
        <v>1.2771051801306299</v>
      </c>
      <c r="L269">
        <v>2.02934937934346</v>
      </c>
      <c r="M269">
        <v>3.60348146271894</v>
      </c>
      <c r="N269">
        <v>5.4443074911155902</v>
      </c>
      <c r="O269">
        <v>2.7164644460326102</v>
      </c>
      <c r="P269">
        <v>1.1035823634497099</v>
      </c>
    </row>
    <row r="270" spans="2:16">
      <c r="B270">
        <v>5.1530290578690296</v>
      </c>
      <c r="C270">
        <v>-3.2487214905668198</v>
      </c>
      <c r="D270">
        <v>-4.8047827639487499E-2</v>
      </c>
      <c r="E270">
        <v>0.42312071852812999</v>
      </c>
      <c r="F270">
        <v>0.38809925154256197</v>
      </c>
      <c r="G270">
        <v>-0.88275953958276299</v>
      </c>
      <c r="H270">
        <v>-0.41699526741156501</v>
      </c>
      <c r="I270">
        <v>0.32596433857756402</v>
      </c>
      <c r="J270">
        <v>0.50735324750370903</v>
      </c>
      <c r="K270">
        <v>0.73757599092118298</v>
      </c>
      <c r="L270">
        <v>2.3408485170810498</v>
      </c>
      <c r="M270">
        <v>4.25038132400738</v>
      </c>
      <c r="N270">
        <v>4.4936724099857601</v>
      </c>
      <c r="O270">
        <v>2.64322558590246</v>
      </c>
      <c r="P270">
        <v>1.0730639043597101</v>
      </c>
    </row>
    <row r="271" spans="2:16">
      <c r="B271">
        <v>5.1262766997595204</v>
      </c>
      <c r="C271">
        <v>-2.2457400213676699</v>
      </c>
      <c r="D271">
        <v>-0.21430651669961101</v>
      </c>
      <c r="E271">
        <v>0.208199769098277</v>
      </c>
      <c r="F271">
        <v>0.45689717671470398</v>
      </c>
      <c r="G271">
        <v>-0.86418934813855297</v>
      </c>
      <c r="H271">
        <v>2.38249589329401E-2</v>
      </c>
      <c r="I271">
        <v>0.81084751418492795</v>
      </c>
      <c r="J271">
        <v>0.65790935884221402</v>
      </c>
      <c r="K271">
        <v>1.1018123718264099</v>
      </c>
      <c r="L271">
        <v>1.8896954426925301</v>
      </c>
      <c r="M271">
        <v>3.8076762295714399</v>
      </c>
      <c r="N271">
        <v>2.7455702330819598</v>
      </c>
      <c r="O271">
        <v>2.20556291030588</v>
      </c>
      <c r="P271">
        <v>2.1419742295680999</v>
      </c>
    </row>
    <row r="272" spans="2:16">
      <c r="B272">
        <v>4.2346640989940303</v>
      </c>
      <c r="C272">
        <v>-1.93949483828243</v>
      </c>
      <c r="D272">
        <v>-4.85242810317501E-3</v>
      </c>
      <c r="E272">
        <v>0.73458221994990003</v>
      </c>
      <c r="F272">
        <v>0.77307956733626804</v>
      </c>
      <c r="G272">
        <v>-0.35680129027565899</v>
      </c>
      <c r="H272">
        <v>-0.47536051823391801</v>
      </c>
      <c r="I272">
        <v>0.43919098002023998</v>
      </c>
      <c r="J272">
        <v>1.0762044782281801</v>
      </c>
      <c r="K272">
        <v>1.1008637799029199</v>
      </c>
      <c r="L272">
        <v>2.0516864245132198</v>
      </c>
      <c r="M272">
        <v>4.7006332498243797</v>
      </c>
      <c r="N272">
        <v>5.1381434701907196</v>
      </c>
      <c r="O272">
        <v>4.7673422838834796</v>
      </c>
      <c r="P272">
        <v>4.12528299972222</v>
      </c>
    </row>
    <row r="273" spans="2:16">
      <c r="B273">
        <v>4.8171718446291099</v>
      </c>
      <c r="C273">
        <v>-0.82759456608301596</v>
      </c>
      <c r="D273">
        <v>-0.36556504537811402</v>
      </c>
      <c r="E273">
        <v>0.39971338940403101</v>
      </c>
      <c r="F273">
        <v>0.305880435494439</v>
      </c>
      <c r="G273">
        <v>-0.60507670565048699</v>
      </c>
      <c r="H273">
        <v>9.9275754668721794E-2</v>
      </c>
      <c r="I273">
        <v>0.82959204183276702</v>
      </c>
      <c r="J273">
        <v>1.0172564272289899</v>
      </c>
      <c r="K273">
        <v>1.743574367428</v>
      </c>
      <c r="L273">
        <v>2.4132945496856002</v>
      </c>
      <c r="M273">
        <v>4.0324271327942398</v>
      </c>
      <c r="N273">
        <v>3.2682771696958999</v>
      </c>
      <c r="O273">
        <v>4.8074880933505098</v>
      </c>
      <c r="P273">
        <v>2.37514723346737</v>
      </c>
    </row>
    <row r="274" spans="2:16">
      <c r="B274">
        <v>4.9514760029044096</v>
      </c>
      <c r="C274">
        <v>-3.5235809612509801</v>
      </c>
      <c r="D274">
        <v>-0.25836640996663701</v>
      </c>
      <c r="E274">
        <v>0.50579079024569995</v>
      </c>
      <c r="F274">
        <v>0.35123115055050902</v>
      </c>
      <c r="G274">
        <v>-0.19194500840718501</v>
      </c>
      <c r="H274">
        <v>-0.17499183038982899</v>
      </c>
      <c r="I274">
        <v>0.711944460306974</v>
      </c>
      <c r="J274">
        <v>1.0895113939844701</v>
      </c>
      <c r="K274">
        <v>2.19390020950717</v>
      </c>
      <c r="L274">
        <v>2.5200679787418201</v>
      </c>
      <c r="M274">
        <v>4.7119094805546098</v>
      </c>
      <c r="N274">
        <v>3.1278526012941499</v>
      </c>
      <c r="O274">
        <v>2.5147951864595801</v>
      </c>
      <c r="P274">
        <v>3.2394731464193298</v>
      </c>
    </row>
    <row r="275" spans="2:16">
      <c r="B275">
        <v>4.9317280560357499</v>
      </c>
      <c r="C275">
        <v>-1.5590321791675401</v>
      </c>
      <c r="D275">
        <v>-6.5673758006782101E-2</v>
      </c>
      <c r="E275">
        <v>0.59319867171793295</v>
      </c>
      <c r="F275">
        <v>0.79627369011217697</v>
      </c>
      <c r="G275">
        <v>-1.0651502935213899</v>
      </c>
      <c r="H275">
        <v>-0.64262990736407499</v>
      </c>
      <c r="I275">
        <v>-0.24773923863235001</v>
      </c>
      <c r="J275">
        <v>0.17694397313306501</v>
      </c>
      <c r="K275">
        <v>1.1260403309257501</v>
      </c>
      <c r="L275">
        <v>1.5402099670517699</v>
      </c>
      <c r="M275">
        <v>3.66281808399581</v>
      </c>
      <c r="N275">
        <v>3.4152609081348602</v>
      </c>
      <c r="O275">
        <v>2.5706326075477799</v>
      </c>
      <c r="P275">
        <v>2.4475177700680599</v>
      </c>
    </row>
    <row r="276" spans="2:16">
      <c r="B276">
        <v>4.9045782228570696</v>
      </c>
      <c r="C276">
        <v>-1.5999892452426701</v>
      </c>
      <c r="D276">
        <v>-0.134720291262098</v>
      </c>
      <c r="E276">
        <v>1.0954047804908</v>
      </c>
      <c r="F276">
        <v>0.94473600673593905</v>
      </c>
      <c r="G276">
        <v>-0.933640235937369</v>
      </c>
      <c r="H276">
        <v>-0.99935504561437905</v>
      </c>
      <c r="I276">
        <v>6.0732699747363297E-2</v>
      </c>
      <c r="J276">
        <v>0.38405152790451302</v>
      </c>
      <c r="K276">
        <v>0.50897730860690904</v>
      </c>
      <c r="L276">
        <v>1.44457046970708</v>
      </c>
      <c r="M276">
        <v>3.8878704139359499</v>
      </c>
      <c r="N276">
        <v>5.0644605139423504</v>
      </c>
      <c r="O276">
        <v>3.95613482839491</v>
      </c>
      <c r="P276">
        <v>3.40022843494752</v>
      </c>
    </row>
    <row r="277" spans="2:16">
      <c r="B277">
        <v>4.8945035618290298</v>
      </c>
      <c r="C277">
        <v>-1.03828780305389</v>
      </c>
      <c r="D277">
        <v>-0.30756102164750299</v>
      </c>
      <c r="E277">
        <v>0.86485876229237002</v>
      </c>
      <c r="F277">
        <v>0.46293577177152501</v>
      </c>
      <c r="G277">
        <v>-0.66618411220983798</v>
      </c>
      <c r="H277">
        <v>-0.47190610106604203</v>
      </c>
      <c r="I277">
        <v>0.60822829226990005</v>
      </c>
      <c r="J277">
        <v>0.81102347785932505</v>
      </c>
      <c r="K277">
        <v>1.5810412761213499</v>
      </c>
      <c r="L277">
        <v>2.2565247651910099</v>
      </c>
      <c r="M277">
        <v>4.2097993625283499</v>
      </c>
      <c r="N277">
        <v>3.25387410278053</v>
      </c>
      <c r="O277">
        <v>3.07088457635261</v>
      </c>
      <c r="P277">
        <v>2.2416729418983898</v>
      </c>
    </row>
    <row r="278" spans="2:16">
      <c r="B278">
        <v>4.8844476478193997</v>
      </c>
      <c r="C278">
        <v>-2.3682902620807802</v>
      </c>
      <c r="D278">
        <v>-0.20474879924481501</v>
      </c>
      <c r="E278">
        <v>0.53925364484878902</v>
      </c>
      <c r="F278">
        <v>0.77150336923100704</v>
      </c>
      <c r="G278">
        <v>-0.40957839903372301</v>
      </c>
      <c r="H278">
        <v>-0.53963184303836398</v>
      </c>
      <c r="I278">
        <v>1.11937841618832</v>
      </c>
      <c r="J278">
        <v>0.59673059879957402</v>
      </c>
      <c r="K278">
        <v>0.83435954276238899</v>
      </c>
      <c r="L278">
        <v>1.9669066770005701</v>
      </c>
      <c r="M278">
        <v>4.5777355341289203</v>
      </c>
      <c r="N278">
        <v>4.8077531439273304</v>
      </c>
      <c r="O278">
        <v>1.85501574475411</v>
      </c>
      <c r="P278">
        <v>3.0163729131416099</v>
      </c>
    </row>
    <row r="279" spans="2:16">
      <c r="B279">
        <v>5.2625991059822903</v>
      </c>
      <c r="C279">
        <v>-3.75666090012774</v>
      </c>
      <c r="D279">
        <v>4.7121611477376403E-2</v>
      </c>
      <c r="E279">
        <v>0.68104948198446102</v>
      </c>
      <c r="F279">
        <v>0.91804324105466495</v>
      </c>
      <c r="G279">
        <v>-0.79514458826752199</v>
      </c>
      <c r="H279">
        <v>-0.85448252377594602</v>
      </c>
      <c r="I279">
        <v>4.6102043338013897E-2</v>
      </c>
      <c r="J279">
        <v>0.23972237874972799</v>
      </c>
      <c r="K279">
        <v>0.52128767597005898</v>
      </c>
      <c r="L279">
        <v>1.5494250804524801</v>
      </c>
      <c r="M279">
        <v>3.52707127563394</v>
      </c>
      <c r="N279">
        <v>4.3531903983123597</v>
      </c>
      <c r="O279">
        <v>2.45098650961739</v>
      </c>
      <c r="P279">
        <v>1.8827549498706699</v>
      </c>
    </row>
    <row r="280" spans="2:16">
      <c r="B280">
        <v>5.4531773746416903</v>
      </c>
      <c r="C280">
        <v>-3.438803112145</v>
      </c>
      <c r="D280">
        <v>-0.18960572776864901</v>
      </c>
      <c r="E280">
        <v>0.46522446909481202</v>
      </c>
      <c r="F280">
        <v>0.98436742030528601</v>
      </c>
      <c r="G280">
        <v>-0.65218515205981797</v>
      </c>
      <c r="H280">
        <v>-0.71691191370489504</v>
      </c>
      <c r="I280">
        <v>0.221777765817912</v>
      </c>
      <c r="J280">
        <v>0.37697925832562101</v>
      </c>
      <c r="K280">
        <v>1.5749746407102301</v>
      </c>
      <c r="L280">
        <v>1.6852737545635399</v>
      </c>
      <c r="M280">
        <v>3.9140226544352901</v>
      </c>
      <c r="N280">
        <v>3.4782798760459999</v>
      </c>
      <c r="O280">
        <v>2.60429651197936</v>
      </c>
      <c r="P280">
        <v>3.9164351647473898</v>
      </c>
    </row>
    <row r="281" spans="2:16">
      <c r="B281">
        <v>5.3647662110465504</v>
      </c>
      <c r="C281">
        <v>-3.4053892595617001</v>
      </c>
      <c r="D281">
        <v>-0.45475933555904202</v>
      </c>
      <c r="E281">
        <v>0.31423087125258797</v>
      </c>
      <c r="F281">
        <v>0.247226997080572</v>
      </c>
      <c r="G281">
        <v>-0.415647471146879</v>
      </c>
      <c r="H281">
        <v>0.18646183920252399</v>
      </c>
      <c r="I281">
        <v>0.47168141652178203</v>
      </c>
      <c r="J281">
        <v>1.0443053054011799</v>
      </c>
      <c r="K281">
        <v>2.0972799856710198</v>
      </c>
      <c r="L281">
        <v>2.4410981936950602</v>
      </c>
      <c r="M281">
        <v>5.6188176955070297</v>
      </c>
      <c r="N281">
        <v>4.8332767295498797</v>
      </c>
      <c r="O281">
        <v>2.6040252731274101</v>
      </c>
      <c r="P281">
        <v>1.06225292652481</v>
      </c>
    </row>
    <row r="282" spans="2:16">
      <c r="B282">
        <v>5.1000781042769399</v>
      </c>
      <c r="C282">
        <v>-3.8197608329619399</v>
      </c>
      <c r="D282">
        <v>6.0535773440626502E-2</v>
      </c>
      <c r="E282">
        <v>0.54668215559560296</v>
      </c>
      <c r="F282">
        <v>0.94798670443355804</v>
      </c>
      <c r="G282">
        <v>-0.78842476864308197</v>
      </c>
      <c r="H282">
        <v>-0.48043892293657298</v>
      </c>
      <c r="I282">
        <v>0.22634994358018201</v>
      </c>
      <c r="J282">
        <v>0.42095126336000999</v>
      </c>
      <c r="K282">
        <v>0.67826207738673105</v>
      </c>
      <c r="L282">
        <v>2.1412010235376902</v>
      </c>
      <c r="M282">
        <v>4.2115932214232199</v>
      </c>
      <c r="N282">
        <v>4.51575031093157</v>
      </c>
      <c r="O282">
        <v>2.88865427958737</v>
      </c>
      <c r="P282">
        <v>2.02722645249401</v>
      </c>
    </row>
    <row r="283" spans="2:16">
      <c r="B283">
        <v>5.1524526251503904</v>
      </c>
      <c r="C283">
        <v>-3.2286858030437098</v>
      </c>
      <c r="D283">
        <v>-5.2121065522063602E-2</v>
      </c>
      <c r="E283">
        <v>0.56409915647851105</v>
      </c>
      <c r="F283">
        <v>0.57277407907656797</v>
      </c>
      <c r="G283">
        <v>-0.88177068408637105</v>
      </c>
      <c r="H283">
        <v>-0.22143588966651101</v>
      </c>
      <c r="I283">
        <v>0.32801151253109301</v>
      </c>
      <c r="J283">
        <v>0.52177131228858897</v>
      </c>
      <c r="K283">
        <v>1.0503998744172101</v>
      </c>
      <c r="L283">
        <v>1.64380848472536</v>
      </c>
      <c r="M283">
        <v>3.7023412315195698</v>
      </c>
      <c r="N283">
        <v>2.8438069538235098</v>
      </c>
      <c r="O283">
        <v>1.18045727961428</v>
      </c>
      <c r="P283">
        <v>2.3043976734931499</v>
      </c>
    </row>
    <row r="284" spans="2:16">
      <c r="B284">
        <v>4.5638117028331102</v>
      </c>
      <c r="C284">
        <v>-2.0616015730544999</v>
      </c>
      <c r="D284">
        <v>-5.9611935749044097E-3</v>
      </c>
      <c r="E284">
        <v>0.90840085070458298</v>
      </c>
      <c r="F284">
        <v>0.794125144313236</v>
      </c>
      <c r="G284">
        <v>-0.912994433999049</v>
      </c>
      <c r="H284">
        <v>-0.678345904539843</v>
      </c>
      <c r="I284">
        <v>0.52334643095705002</v>
      </c>
      <c r="J284">
        <v>0.63761710410522798</v>
      </c>
      <c r="K284">
        <v>0.97656717636073498</v>
      </c>
      <c r="L284">
        <v>1.9483932346585799</v>
      </c>
      <c r="M284">
        <v>2.9169366243411301</v>
      </c>
      <c r="N284">
        <v>3.8881390466164101</v>
      </c>
      <c r="O284">
        <v>4.4158656494314199</v>
      </c>
      <c r="P284">
        <v>0.83675629033922005</v>
      </c>
    </row>
    <row r="285" spans="2:16">
      <c r="B285">
        <v>4.9476229704919001</v>
      </c>
      <c r="C285">
        <v>-3.0799646794485298</v>
      </c>
      <c r="D285">
        <v>-3.6752224959614499E-2</v>
      </c>
      <c r="E285">
        <v>0.60567420812721595</v>
      </c>
      <c r="F285">
        <v>0.80249491268397799</v>
      </c>
      <c r="G285">
        <v>-0.79032702473434602</v>
      </c>
      <c r="H285">
        <v>-0.67569742176639702</v>
      </c>
      <c r="I285">
        <v>0.37716322431333299</v>
      </c>
      <c r="J285">
        <v>0.61631567452136504</v>
      </c>
      <c r="K285">
        <v>1.01153429398172</v>
      </c>
      <c r="L285">
        <v>1.5712024777572899</v>
      </c>
      <c r="M285">
        <v>3.1723879215546198</v>
      </c>
      <c r="N285">
        <v>4.6592669833373002</v>
      </c>
      <c r="O285">
        <v>2.9392127112178601</v>
      </c>
      <c r="P285">
        <v>2.17615341837549</v>
      </c>
    </row>
    <row r="286" spans="2:16">
      <c r="B286">
        <v>5.0490194903652501</v>
      </c>
      <c r="C286">
        <v>-2.8644238833993598</v>
      </c>
      <c r="D286">
        <v>-0.159507077355899</v>
      </c>
      <c r="E286">
        <v>0.45772913133913701</v>
      </c>
      <c r="F286">
        <v>0.73186342473602595</v>
      </c>
      <c r="G286">
        <v>-0.71963794281148497</v>
      </c>
      <c r="H286">
        <v>-2.4849337550319799E-2</v>
      </c>
      <c r="I286">
        <v>0.56554769371143998</v>
      </c>
      <c r="J286">
        <v>0.76374243349644499</v>
      </c>
      <c r="K286">
        <v>1.4216992909941699</v>
      </c>
      <c r="L286">
        <v>1.85814762488879</v>
      </c>
      <c r="M286">
        <v>4.3232935195634203</v>
      </c>
      <c r="N286">
        <v>4.6730748598536502</v>
      </c>
      <c r="O286">
        <v>2.9070092833293901</v>
      </c>
      <c r="P286">
        <v>2.65887583085083</v>
      </c>
    </row>
    <row r="287" spans="2:16">
      <c r="B287">
        <v>4.7680432571757496</v>
      </c>
      <c r="C287">
        <v>-0.72161424766913096</v>
      </c>
      <c r="D287">
        <v>1.10793494368629E-3</v>
      </c>
      <c r="E287">
        <v>0.73935174355648603</v>
      </c>
      <c r="F287">
        <v>0.63246072939387199</v>
      </c>
      <c r="G287">
        <v>-1.1753000310028501</v>
      </c>
      <c r="H287">
        <v>-0.43402945899239997</v>
      </c>
      <c r="I287">
        <v>-2.5000655249518298E-2</v>
      </c>
      <c r="J287">
        <v>0.119933676314928</v>
      </c>
      <c r="K287">
        <v>0.48032782100207999</v>
      </c>
      <c r="L287">
        <v>1.6842200240251699</v>
      </c>
      <c r="M287">
        <v>3.6200743149396102</v>
      </c>
      <c r="N287">
        <v>3.1153313500033901</v>
      </c>
      <c r="O287">
        <v>2.7928582914913398</v>
      </c>
      <c r="P287">
        <v>3.5445302807571299</v>
      </c>
    </row>
    <row r="288" spans="2:16">
      <c r="B288">
        <v>5.3015581105290304</v>
      </c>
      <c r="C288">
        <v>-3.46479429332441</v>
      </c>
      <c r="D288">
        <v>-0.32988951367025499</v>
      </c>
      <c r="E288">
        <v>0.87004620933850796</v>
      </c>
      <c r="F288">
        <v>0.34896965758642501</v>
      </c>
      <c r="G288">
        <v>-0.41637666777721699</v>
      </c>
      <c r="H288">
        <v>-4.7757424371443799E-2</v>
      </c>
      <c r="I288">
        <v>0.47790764145876302</v>
      </c>
      <c r="J288">
        <v>0.87212951385394599</v>
      </c>
      <c r="K288">
        <v>1.94267316336403</v>
      </c>
      <c r="L288">
        <v>2.4086998328267701</v>
      </c>
      <c r="M288">
        <v>4.3368272988235299</v>
      </c>
      <c r="N288">
        <v>4.7475755555813599</v>
      </c>
      <c r="O288">
        <v>2.2254031893650801</v>
      </c>
      <c r="P288">
        <v>2.5041009086277501</v>
      </c>
    </row>
    <row r="289" spans="2:16">
      <c r="B289">
        <v>5.1567684937361404</v>
      </c>
      <c r="C289">
        <v>-2.67965563888932</v>
      </c>
      <c r="D289">
        <v>-0.12792589928634801</v>
      </c>
      <c r="E289">
        <v>1.06598681621624</v>
      </c>
      <c r="F289">
        <v>0.62688254422924405</v>
      </c>
      <c r="G289">
        <v>-0.976257466945332</v>
      </c>
      <c r="H289">
        <v>-0.15998107886787599</v>
      </c>
      <c r="I289">
        <v>0.47206668400581397</v>
      </c>
      <c r="J289">
        <v>0.34292564605796899</v>
      </c>
      <c r="K289">
        <v>0.68959289011192704</v>
      </c>
      <c r="L289">
        <v>1.7406908437214099</v>
      </c>
      <c r="M289">
        <v>3.57571136961693</v>
      </c>
      <c r="N289">
        <v>1.7066040223232899</v>
      </c>
      <c r="O289">
        <v>2.68454905661511</v>
      </c>
      <c r="P289">
        <v>2.2938663126116299</v>
      </c>
    </row>
    <row r="290" spans="2:16">
      <c r="B290">
        <v>5.1950403420003299</v>
      </c>
      <c r="C290">
        <v>-3.83378333695291</v>
      </c>
      <c r="D290">
        <v>-0.36382604430271398</v>
      </c>
      <c r="E290">
        <v>0.75497903987947401</v>
      </c>
      <c r="F290">
        <v>0.206614358425526</v>
      </c>
      <c r="G290">
        <v>-0.193998886396343</v>
      </c>
      <c r="H290">
        <v>0.221024628032438</v>
      </c>
      <c r="I290">
        <v>1.1564595826664199</v>
      </c>
      <c r="J290">
        <v>1.0759434762335001</v>
      </c>
      <c r="K290">
        <v>2.1777074739855</v>
      </c>
      <c r="L290">
        <v>2.76258216881061</v>
      </c>
      <c r="M290">
        <v>4.6423101054158504</v>
      </c>
      <c r="N290">
        <v>3.00091326362524</v>
      </c>
      <c r="O290">
        <v>3.4821047558137601</v>
      </c>
      <c r="P290">
        <v>2.9164389087193698</v>
      </c>
    </row>
    <row r="291" spans="2:16">
      <c r="B291">
        <v>5.1054381839433498</v>
      </c>
      <c r="C291">
        <v>-2.5225024772018001</v>
      </c>
      <c r="D291">
        <v>-0.104444805262952</v>
      </c>
      <c r="E291">
        <v>0.81101406087502703</v>
      </c>
      <c r="F291">
        <v>0.85036393056184501</v>
      </c>
      <c r="G291">
        <v>-0.69869671753283802</v>
      </c>
      <c r="H291">
        <v>-4.4097033429842301E-2</v>
      </c>
      <c r="I291">
        <v>0.31655792468434901</v>
      </c>
      <c r="J291">
        <v>0.27918023982117102</v>
      </c>
      <c r="K291">
        <v>0.872196890458796</v>
      </c>
      <c r="L291">
        <v>1.51127521242771</v>
      </c>
      <c r="M291">
        <v>2.7830572622996099</v>
      </c>
      <c r="N291">
        <v>4.4782048860950603</v>
      </c>
      <c r="O291">
        <v>2.6428649800856601</v>
      </c>
      <c r="P291">
        <v>2.0178713903965102</v>
      </c>
    </row>
    <row r="292" spans="2:16">
      <c r="B292">
        <v>5.0912290730079004</v>
      </c>
      <c r="C292">
        <v>-1.62607977133207</v>
      </c>
      <c r="D292">
        <v>-7.7199205319495701E-2</v>
      </c>
      <c r="E292">
        <v>0.82050895549838399</v>
      </c>
      <c r="F292">
        <v>0.50974292766328999</v>
      </c>
      <c r="G292">
        <v>-1.13337078560886</v>
      </c>
      <c r="H292">
        <v>-0.68227210611181299</v>
      </c>
      <c r="I292">
        <v>-5.1717253043595798E-2</v>
      </c>
      <c r="J292">
        <v>0.23569725004900199</v>
      </c>
      <c r="K292">
        <v>0.238238662558833</v>
      </c>
      <c r="L292">
        <v>1.66710305811855</v>
      </c>
      <c r="M292">
        <v>3.9279507443891202</v>
      </c>
      <c r="N292">
        <v>2.9585983104589499</v>
      </c>
      <c r="O292">
        <v>2.8138333840030199</v>
      </c>
      <c r="P292">
        <v>3.42927743285074</v>
      </c>
    </row>
    <row r="293" spans="2:16">
      <c r="B293">
        <v>5.06784080864049</v>
      </c>
      <c r="C293">
        <v>-4.1470368581809698</v>
      </c>
      <c r="D293">
        <v>-0.34818618512123001</v>
      </c>
      <c r="E293">
        <v>0.48910535142259898</v>
      </c>
      <c r="F293">
        <v>3.6267593189305898E-2</v>
      </c>
      <c r="G293">
        <v>0.16132362055582899</v>
      </c>
      <c r="H293">
        <v>-7.9042820104723802E-3</v>
      </c>
      <c r="I293">
        <v>1.1326045441535899</v>
      </c>
      <c r="J293">
        <v>1.1982699090084801</v>
      </c>
      <c r="K293">
        <v>1.7535603431413</v>
      </c>
      <c r="L293">
        <v>2.6068158142432498</v>
      </c>
      <c r="M293">
        <v>5.04707946959258</v>
      </c>
      <c r="N293">
        <v>5.1425972509636901</v>
      </c>
      <c r="O293">
        <v>3.6282688712978501</v>
      </c>
      <c r="P293">
        <v>3.2753329467282501</v>
      </c>
    </row>
    <row r="294" spans="2:16">
      <c r="B294">
        <v>5.4970403010326701</v>
      </c>
      <c r="C294">
        <v>-2.6497931637149801</v>
      </c>
      <c r="D294">
        <v>-0.49754112595741801</v>
      </c>
      <c r="E294">
        <v>0.54408971689256902</v>
      </c>
      <c r="F294">
        <v>-0.22151328699960701</v>
      </c>
      <c r="G294">
        <v>-0.42662148608742201</v>
      </c>
      <c r="H294">
        <v>-3.6923850337111798E-2</v>
      </c>
      <c r="I294">
        <v>0.50261288045382202</v>
      </c>
      <c r="J294">
        <v>0.73887760564517002</v>
      </c>
      <c r="K294">
        <v>2.40010282510034</v>
      </c>
      <c r="L294">
        <v>2.5114157574489</v>
      </c>
      <c r="M294">
        <v>3.52320434964891</v>
      </c>
      <c r="N294">
        <v>3.1475536981747601</v>
      </c>
      <c r="O294">
        <v>3.2942787299949301</v>
      </c>
      <c r="P294">
        <v>2.1290950026899398</v>
      </c>
    </row>
    <row r="295" spans="2:16">
      <c r="B295">
        <v>4.6985653652320201</v>
      </c>
      <c r="C295">
        <v>-2.3424114974477299</v>
      </c>
      <c r="D295">
        <v>-8.5025255184375703E-2</v>
      </c>
      <c r="E295">
        <v>1.0555705709393099</v>
      </c>
      <c r="F295">
        <v>0.53832740434764303</v>
      </c>
      <c r="G295">
        <v>-0.46727596069057498</v>
      </c>
      <c r="H295">
        <v>-0.163299973311061</v>
      </c>
      <c r="I295">
        <v>0.41599143163837199</v>
      </c>
      <c r="J295">
        <v>0.61053847484088297</v>
      </c>
      <c r="K295">
        <v>0.83957935537132899</v>
      </c>
      <c r="L295">
        <v>2.0115268961185002</v>
      </c>
      <c r="M295">
        <v>3.0346116776358198</v>
      </c>
      <c r="N295">
        <v>3.6482115505900699</v>
      </c>
      <c r="O295">
        <v>3.2113490910684601</v>
      </c>
      <c r="P295">
        <v>3.2445964246235102</v>
      </c>
    </row>
    <row r="296" spans="2:16">
      <c r="B296">
        <v>4.9556258569625102</v>
      </c>
      <c r="C296">
        <v>-2.8198936024033698</v>
      </c>
      <c r="D296">
        <v>-0.55309536670703796</v>
      </c>
      <c r="E296">
        <v>-3.4896958147273602E-2</v>
      </c>
      <c r="F296">
        <v>0.16629442156802501</v>
      </c>
      <c r="G296">
        <v>-6.2244432241534302E-2</v>
      </c>
      <c r="H296">
        <v>0.63881039720764499</v>
      </c>
      <c r="I296">
        <v>1.2438956056392401</v>
      </c>
      <c r="J296">
        <v>1.5119066517570601</v>
      </c>
      <c r="K296">
        <v>2.516009850269</v>
      </c>
      <c r="L296">
        <v>2.8786139872460299</v>
      </c>
      <c r="M296">
        <v>5.41967197915708</v>
      </c>
      <c r="N296">
        <v>5.2728264190236498</v>
      </c>
      <c r="O296">
        <v>3.8596503663137698</v>
      </c>
      <c r="P296">
        <v>3.58693329580995</v>
      </c>
    </row>
    <row r="297" spans="2:16">
      <c r="B297">
        <v>5.3300784862079302</v>
      </c>
      <c r="C297">
        <v>-1.8431645409490101</v>
      </c>
      <c r="D297">
        <v>-5.9901887101800402E-3</v>
      </c>
      <c r="E297">
        <v>0.75404997209400904</v>
      </c>
      <c r="F297">
        <v>0.47407784234884798</v>
      </c>
      <c r="G297">
        <v>-0.94045319648342995</v>
      </c>
      <c r="H297">
        <v>-0.59635406485193398</v>
      </c>
      <c r="I297">
        <v>-0.156657030045419</v>
      </c>
      <c r="J297">
        <v>6.9059080323466707E-2</v>
      </c>
      <c r="K297">
        <v>0.350746013979645</v>
      </c>
      <c r="L297">
        <v>1.4168516104779201</v>
      </c>
      <c r="M297">
        <v>3.1272264932189202</v>
      </c>
      <c r="N297">
        <v>3.09578015479297</v>
      </c>
      <c r="O297">
        <v>2.03675595606436</v>
      </c>
      <c r="P297">
        <v>1.44317738246504</v>
      </c>
    </row>
    <row r="298" spans="2:16">
      <c r="B298">
        <v>4.3337484801233499</v>
      </c>
      <c r="C298">
        <v>-1.83644772151631</v>
      </c>
      <c r="D298">
        <v>-0.43401770833874498</v>
      </c>
      <c r="E298">
        <v>6.3967432958673799E-3</v>
      </c>
      <c r="F298">
        <v>0.56908951631993698</v>
      </c>
      <c r="G298">
        <v>0.356591969475818</v>
      </c>
      <c r="H298">
        <v>0.354595354733937</v>
      </c>
      <c r="I298">
        <v>1.12895836265887</v>
      </c>
      <c r="J298">
        <v>1.4998725254141401</v>
      </c>
      <c r="K298">
        <v>2.5043567391497001</v>
      </c>
      <c r="L298">
        <v>2.8574789773888498</v>
      </c>
      <c r="M298">
        <v>4.7202262768726602</v>
      </c>
      <c r="N298">
        <v>5.0904129847098698</v>
      </c>
      <c r="O298">
        <v>4.7310396194679898</v>
      </c>
      <c r="P298">
        <v>2.0958276350171401</v>
      </c>
    </row>
    <row r="299" spans="2:16">
      <c r="B299">
        <v>4.9810819242966602</v>
      </c>
      <c r="C299">
        <v>-3.37802555874205</v>
      </c>
      <c r="D299">
        <v>-0.29513890162206802</v>
      </c>
      <c r="E299">
        <v>0.55182680798044503</v>
      </c>
      <c r="F299">
        <v>0.31999879985125501</v>
      </c>
      <c r="G299">
        <v>-0.219080902890568</v>
      </c>
      <c r="H299">
        <v>0.60353358066117901</v>
      </c>
      <c r="I299">
        <v>0.73397816159509099</v>
      </c>
      <c r="J299">
        <v>1.0463071027123201</v>
      </c>
      <c r="K299">
        <v>2.0364557430476098</v>
      </c>
      <c r="L299">
        <v>2.2252831522788998</v>
      </c>
      <c r="M299">
        <v>4.2290915079192501</v>
      </c>
      <c r="N299">
        <v>3.9412498482395502</v>
      </c>
      <c r="O299">
        <v>3.4963031715737301</v>
      </c>
      <c r="P299">
        <v>2.7200858669019001</v>
      </c>
    </row>
    <row r="300" spans="2:16">
      <c r="B300">
        <v>5.0714834627041299</v>
      </c>
      <c r="C300">
        <v>-3.13588822540062</v>
      </c>
      <c r="D300">
        <v>-0.32809410129736299</v>
      </c>
      <c r="E300">
        <v>0.77058765600336099</v>
      </c>
      <c r="F300">
        <v>0.49498557270076998</v>
      </c>
      <c r="G300">
        <v>-0.27673373269955798</v>
      </c>
      <c r="H300">
        <v>0.41721091089602502</v>
      </c>
      <c r="I300">
        <v>0.48887465351002202</v>
      </c>
      <c r="J300">
        <v>0.96103336641946702</v>
      </c>
      <c r="K300">
        <v>1.94786500200011</v>
      </c>
      <c r="L300">
        <v>2.1550620068511201</v>
      </c>
      <c r="M300">
        <v>4.0951100735816404</v>
      </c>
      <c r="N300">
        <v>5.7496231518352596</v>
      </c>
      <c r="O300">
        <v>2.40144295520256</v>
      </c>
      <c r="P300">
        <v>1.4254695048586701</v>
      </c>
    </row>
    <row r="301" spans="2:16">
      <c r="B301">
        <v>5.2569117047718903</v>
      </c>
      <c r="C301">
        <v>-3.7686967085115399</v>
      </c>
      <c r="D301">
        <v>-0.47728042198992499</v>
      </c>
      <c r="E301">
        <v>2.6340405679183599E-2</v>
      </c>
      <c r="F301">
        <v>0.25949936808691298</v>
      </c>
      <c r="G301">
        <v>-0.100144658347642</v>
      </c>
      <c r="H301">
        <v>0.65432908100949705</v>
      </c>
      <c r="I301">
        <v>0.88904812667018396</v>
      </c>
      <c r="J301">
        <v>1.1832886938557701</v>
      </c>
      <c r="K301">
        <v>2.2716812341502401</v>
      </c>
      <c r="L301">
        <v>2.35261244382552</v>
      </c>
      <c r="M301">
        <v>4.2906912137925604</v>
      </c>
      <c r="N301">
        <v>6.4465303977550397</v>
      </c>
      <c r="O301">
        <v>3.2705676096940701</v>
      </c>
      <c r="P301">
        <v>2.9552724952956702</v>
      </c>
    </row>
    <row r="302" spans="2:16">
      <c r="B302">
        <v>5.3365640730406199</v>
      </c>
      <c r="C302">
        <v>-4.3912342094677701</v>
      </c>
      <c r="D302">
        <v>-0.19499510632967099</v>
      </c>
      <c r="E302">
        <v>0.62990111840555896</v>
      </c>
      <c r="F302">
        <v>0.192086990346651</v>
      </c>
      <c r="G302">
        <v>-0.33260079999495001</v>
      </c>
      <c r="H302">
        <v>-8.4019213488975106E-2</v>
      </c>
      <c r="I302">
        <v>0.52067299423174196</v>
      </c>
      <c r="J302">
        <v>0.93760000073355598</v>
      </c>
      <c r="K302">
        <v>2.0116868423770198</v>
      </c>
      <c r="L302">
        <v>2.2024941483618501</v>
      </c>
      <c r="M302">
        <v>4.1579966331409501</v>
      </c>
      <c r="N302">
        <v>3.6594285250734</v>
      </c>
      <c r="O302">
        <v>4.8707181905008303</v>
      </c>
      <c r="P302">
        <v>1.1848090895551799</v>
      </c>
    </row>
    <row r="303" spans="2:16">
      <c r="B303">
        <v>5.2088784254155103</v>
      </c>
      <c r="C303">
        <v>-2.4085594998184199</v>
      </c>
      <c r="D303">
        <v>-0.28594879055288702</v>
      </c>
      <c r="E303">
        <v>0.51370673117612498</v>
      </c>
      <c r="F303">
        <v>0.57002814930565804</v>
      </c>
      <c r="G303">
        <v>-0.78434711915069399</v>
      </c>
      <c r="H303">
        <v>2.2338689554128301E-4</v>
      </c>
      <c r="I303">
        <v>0.16165958209973599</v>
      </c>
      <c r="J303">
        <v>0.53936420543668995</v>
      </c>
      <c r="K303">
        <v>1.2524896715459899</v>
      </c>
      <c r="L303">
        <v>1.9882221940939899</v>
      </c>
      <c r="M303">
        <v>3.8171095190645801</v>
      </c>
      <c r="N303">
        <v>5.7928529884670503</v>
      </c>
      <c r="O303">
        <v>2.6667512307116001</v>
      </c>
      <c r="P303">
        <v>2.24302826763163</v>
      </c>
    </row>
    <row r="304" spans="2:16">
      <c r="B304">
        <v>5.2270707709770701</v>
      </c>
      <c r="C304">
        <v>-2.4490531216514499</v>
      </c>
      <c r="D304">
        <v>-4.8697298629009102E-2</v>
      </c>
      <c r="E304">
        <v>0.49590091279683302</v>
      </c>
      <c r="F304">
        <v>4.3189930653686502E-2</v>
      </c>
      <c r="G304">
        <v>-0.83486296415597905</v>
      </c>
      <c r="H304">
        <v>-0.276959202661482</v>
      </c>
      <c r="I304">
        <v>0.30159651390259901</v>
      </c>
      <c r="J304">
        <v>0.33051733973300401</v>
      </c>
      <c r="K304">
        <v>0.845513776484211</v>
      </c>
      <c r="L304">
        <v>2.0621156644840601</v>
      </c>
      <c r="M304">
        <v>3.53124253649748</v>
      </c>
      <c r="N304">
        <v>4.7939964705910496</v>
      </c>
      <c r="O304">
        <v>2.3673173275550998</v>
      </c>
      <c r="P304">
        <v>0.84617819906040903</v>
      </c>
    </row>
    <row r="305" spans="2:16">
      <c r="B305">
        <v>4.7986802441156602</v>
      </c>
      <c r="C305">
        <v>-1.79896452506358</v>
      </c>
      <c r="D305">
        <v>-0.217346461488923</v>
      </c>
      <c r="E305">
        <v>0.69499481574655098</v>
      </c>
      <c r="F305">
        <v>0.56148451259649901</v>
      </c>
      <c r="G305">
        <v>-0.71413116249088904</v>
      </c>
      <c r="H305">
        <v>-0.28868763447483298</v>
      </c>
      <c r="I305">
        <v>0.81528045652348702</v>
      </c>
      <c r="J305">
        <v>0.87673720983810899</v>
      </c>
      <c r="K305">
        <v>1.4626184182261399</v>
      </c>
      <c r="L305">
        <v>2.1629687115932299</v>
      </c>
      <c r="M305">
        <v>4.4667197564612096</v>
      </c>
      <c r="N305">
        <v>5.3478965766934898</v>
      </c>
      <c r="O305">
        <v>2.0600665473541202</v>
      </c>
      <c r="P305">
        <v>2.34804967415629</v>
      </c>
    </row>
    <row r="306" spans="2:16">
      <c r="B306">
        <v>3.3991408733555599</v>
      </c>
      <c r="C306">
        <v>-2.2093615160561102</v>
      </c>
      <c r="D306">
        <v>-0.120368125292916</v>
      </c>
      <c r="E306">
        <v>0.86895449014758497</v>
      </c>
      <c r="F306">
        <v>0.43428108327939202</v>
      </c>
      <c r="G306">
        <v>-0.51782382780782399</v>
      </c>
      <c r="H306">
        <v>-0.25394181051886699</v>
      </c>
      <c r="I306">
        <v>0.50221479554632698</v>
      </c>
      <c r="J306">
        <v>0.97560080521077497</v>
      </c>
      <c r="K306">
        <v>1.0311156346535999</v>
      </c>
      <c r="L306">
        <v>1.07248034552839</v>
      </c>
      <c r="M306">
        <v>1.67777089409562</v>
      </c>
      <c r="N306">
        <v>1.8408306453035801</v>
      </c>
      <c r="O306">
        <v>1.0323252807804599</v>
      </c>
      <c r="P306">
        <v>0.63753783750670301</v>
      </c>
    </row>
    <row r="307" spans="2:16">
      <c r="B307">
        <v>3.6602760367008398</v>
      </c>
      <c r="C307">
        <v>-2.8871546033044102</v>
      </c>
      <c r="D307">
        <v>-0.15303724010929801</v>
      </c>
      <c r="E307">
        <v>0.509890615976619</v>
      </c>
      <c r="F307">
        <v>0.580455964906198</v>
      </c>
      <c r="G307">
        <v>-0.57011261134517899</v>
      </c>
      <c r="H307">
        <v>-0.17986241289673099</v>
      </c>
      <c r="I307">
        <v>0.45690013110188199</v>
      </c>
      <c r="J307">
        <v>0.81802184881673601</v>
      </c>
      <c r="K307">
        <v>1.00143264168183</v>
      </c>
      <c r="L307">
        <v>0.79939990645530301</v>
      </c>
      <c r="M307">
        <v>1.5044577682175799</v>
      </c>
      <c r="N307">
        <v>1.99149074050024</v>
      </c>
      <c r="O307">
        <v>1.8404622397713499</v>
      </c>
      <c r="P307">
        <v>0.874086975757423</v>
      </c>
    </row>
    <row r="308" spans="2:16">
      <c r="B308">
        <v>3.4002761377417499</v>
      </c>
      <c r="C308">
        <v>-1.80538164332842</v>
      </c>
      <c r="D308">
        <v>-0.26471187521963702</v>
      </c>
      <c r="E308">
        <v>0.995409872524881</v>
      </c>
      <c r="F308">
        <v>0.27121849536119202</v>
      </c>
      <c r="G308">
        <v>-0.46010638503963402</v>
      </c>
      <c r="H308">
        <v>-0.113170711073535</v>
      </c>
      <c r="I308">
        <v>0.52174232632121298</v>
      </c>
      <c r="J308">
        <v>1.1952139685940899</v>
      </c>
      <c r="K308">
        <v>1.0424526122292099</v>
      </c>
      <c r="L308">
        <v>1.23204590794546</v>
      </c>
      <c r="M308">
        <v>1.99319336039227</v>
      </c>
      <c r="N308">
        <v>2.5846007102345099</v>
      </c>
      <c r="O308">
        <v>1.28798248855333</v>
      </c>
      <c r="P308">
        <v>0.92156734441629895</v>
      </c>
    </row>
    <row r="309" spans="2:16">
      <c r="B309">
        <v>3.7664949974058102</v>
      </c>
      <c r="C309">
        <v>-2.44968598615135</v>
      </c>
      <c r="D309">
        <v>-4.6373335305346798E-2</v>
      </c>
      <c r="E309">
        <v>1.0450276263562801</v>
      </c>
      <c r="F309">
        <v>0.25843799446559701</v>
      </c>
      <c r="G309">
        <v>-0.84634203432507304</v>
      </c>
      <c r="H309">
        <v>-0.72341936208947999</v>
      </c>
      <c r="I309">
        <v>-7.6935158280382002E-3</v>
      </c>
      <c r="J309">
        <v>0.50939990611934705</v>
      </c>
      <c r="K309">
        <v>0.63171648205162501</v>
      </c>
      <c r="L309">
        <v>0.541943251159413</v>
      </c>
      <c r="M309">
        <v>1.4721176666374201</v>
      </c>
      <c r="N309">
        <v>0.86715744830807495</v>
      </c>
      <c r="O309">
        <v>-0.124075282420171</v>
      </c>
      <c r="P309">
        <v>5.9688327328486203E-2</v>
      </c>
    </row>
    <row r="310" spans="2:16">
      <c r="B310">
        <v>3.1727074659561301</v>
      </c>
      <c r="C310">
        <v>-2.0794483429974102</v>
      </c>
      <c r="D310">
        <v>2.8461551151197201E-3</v>
      </c>
      <c r="E310">
        <v>0.90472437211630496</v>
      </c>
      <c r="F310">
        <v>0.46578803332747598</v>
      </c>
      <c r="G310">
        <v>-0.50597951205435598</v>
      </c>
      <c r="H310">
        <v>-0.19536406115904101</v>
      </c>
      <c r="I310">
        <v>0.32098607124144402</v>
      </c>
      <c r="J310">
        <v>0.96228918895341298</v>
      </c>
      <c r="K310">
        <v>0.94075350173616301</v>
      </c>
      <c r="L310">
        <v>1.2939784353631201</v>
      </c>
      <c r="M310">
        <v>1.5598122870305899</v>
      </c>
      <c r="N310">
        <v>1.87562719669054</v>
      </c>
      <c r="O310">
        <v>0.79753144774475004</v>
      </c>
      <c r="P310">
        <v>-0.109293986332809</v>
      </c>
    </row>
    <row r="311" spans="2:16">
      <c r="B311">
        <v>3.6889485070170598</v>
      </c>
      <c r="C311">
        <v>-2.8954763472270999</v>
      </c>
      <c r="D311">
        <v>-5.00726876503194E-2</v>
      </c>
      <c r="E311">
        <v>1.0544976669917301</v>
      </c>
      <c r="F311">
        <v>0.443713885772063</v>
      </c>
      <c r="G311">
        <v>-0.91929716998894795</v>
      </c>
      <c r="H311">
        <v>-0.46368553907166699</v>
      </c>
      <c r="I311">
        <v>7.9883872200766703E-2</v>
      </c>
      <c r="J311">
        <v>0.60579185047061301</v>
      </c>
      <c r="K311">
        <v>0.74925702510008196</v>
      </c>
      <c r="L311">
        <v>0.57547029721885301</v>
      </c>
      <c r="M311">
        <v>1.2736478838601399</v>
      </c>
      <c r="N311">
        <v>2.08599014972823</v>
      </c>
      <c r="O311">
        <v>0.39844241257813801</v>
      </c>
      <c r="P311">
        <v>0.76091149737000596</v>
      </c>
    </row>
    <row r="312" spans="2:16">
      <c r="B312">
        <v>3.2323518114320202</v>
      </c>
      <c r="C312">
        <v>-2.26110077169499</v>
      </c>
      <c r="D312">
        <v>-0.118745031779649</v>
      </c>
      <c r="E312">
        <v>0.78117459384757904</v>
      </c>
      <c r="F312">
        <v>0.22591061304429499</v>
      </c>
      <c r="G312">
        <v>-0.50292428000884803</v>
      </c>
      <c r="H312">
        <v>-0.231560108261637</v>
      </c>
      <c r="I312">
        <v>0.88982849744815695</v>
      </c>
      <c r="J312">
        <v>1.1988926365206101</v>
      </c>
      <c r="K312">
        <v>1.3268040536649299</v>
      </c>
      <c r="L312">
        <v>1.17106114250323</v>
      </c>
      <c r="M312">
        <v>2.1014836256103799</v>
      </c>
      <c r="N312">
        <v>1.08150754444074</v>
      </c>
      <c r="O312">
        <v>0.788004946704844</v>
      </c>
      <c r="P312">
        <v>0.96937818218945304</v>
      </c>
    </row>
    <row r="313" spans="2:16">
      <c r="B313">
        <v>3.2751656438333598</v>
      </c>
      <c r="C313">
        <v>-1.9222013637753199</v>
      </c>
      <c r="D313">
        <v>-0.13383418491882801</v>
      </c>
      <c r="E313">
        <v>0.87108451971809697</v>
      </c>
      <c r="F313">
        <v>0.80743699424896398</v>
      </c>
      <c r="G313">
        <v>-0.28273921486553799</v>
      </c>
      <c r="H313">
        <v>-0.31596807735122201</v>
      </c>
      <c r="I313">
        <v>0.64455054418768398</v>
      </c>
      <c r="J313">
        <v>1.0150588912829299</v>
      </c>
      <c r="K313">
        <v>1.1779543498375999</v>
      </c>
      <c r="L313">
        <v>1.3408243765474199</v>
      </c>
      <c r="M313">
        <v>1.5397745192977099</v>
      </c>
      <c r="N313">
        <v>1.27008213552787</v>
      </c>
      <c r="O313">
        <v>1.23401723062768</v>
      </c>
      <c r="P313">
        <v>0.69829091425920697</v>
      </c>
    </row>
    <row r="314" spans="2:16">
      <c r="B314">
        <v>3.2658087492882801</v>
      </c>
      <c r="C314">
        <v>-2.4428876000155699</v>
      </c>
      <c r="D314">
        <v>-0.14808923225936599</v>
      </c>
      <c r="E314">
        <v>0.75026107153994903</v>
      </c>
      <c r="F314">
        <v>0.67674086364213104</v>
      </c>
      <c r="G314">
        <v>-0.170453418688257</v>
      </c>
      <c r="H314">
        <v>6.9118723472382002E-2</v>
      </c>
      <c r="I314">
        <v>0.50004227736224605</v>
      </c>
      <c r="J314">
        <v>1.18787836465714</v>
      </c>
      <c r="K314">
        <v>1.46249782626848</v>
      </c>
      <c r="L314">
        <v>1.4120087874176801</v>
      </c>
      <c r="M314">
        <v>1.7292926683935701</v>
      </c>
      <c r="N314">
        <v>1.9010166039071701</v>
      </c>
      <c r="O314">
        <v>1.2489612918863799</v>
      </c>
      <c r="P314">
        <v>0.40048720614345901</v>
      </c>
    </row>
    <row r="315" spans="2:16">
      <c r="B315">
        <v>3.46572918376265</v>
      </c>
      <c r="C315">
        <v>-2.0842054154906</v>
      </c>
      <c r="D315">
        <v>-7.6445303953531704E-2</v>
      </c>
      <c r="E315">
        <v>0.89166690278928895</v>
      </c>
      <c r="F315">
        <v>0.46261877707798499</v>
      </c>
      <c r="G315">
        <v>-0.79106088034978606</v>
      </c>
      <c r="H315">
        <v>-0.45319624208752901</v>
      </c>
      <c r="I315">
        <v>0.26580798156688701</v>
      </c>
      <c r="J315">
        <v>0.70942540597829895</v>
      </c>
      <c r="K315">
        <v>0.90765410459516205</v>
      </c>
      <c r="L315">
        <v>0.76129939068653396</v>
      </c>
      <c r="M315">
        <v>1.5535087994994199</v>
      </c>
      <c r="N315">
        <v>1.5906330601810801</v>
      </c>
      <c r="O315">
        <v>0.58677715765906202</v>
      </c>
      <c r="P315">
        <v>0.395272357356931</v>
      </c>
    </row>
    <row r="316" spans="2:16">
      <c r="B316">
        <v>3.51915781597758</v>
      </c>
      <c r="C316">
        <v>-2.5172365031348201</v>
      </c>
      <c r="D316">
        <v>-0.109134999907022</v>
      </c>
      <c r="E316">
        <v>0.77352978544889694</v>
      </c>
      <c r="F316">
        <v>0.51581531574856998</v>
      </c>
      <c r="G316">
        <v>-0.70957751903283905</v>
      </c>
      <c r="H316">
        <v>-0.59200495063952496</v>
      </c>
      <c r="I316">
        <v>0.221873105760758</v>
      </c>
      <c r="J316">
        <v>0.88692530355517896</v>
      </c>
      <c r="K316">
        <v>0.88627746523291595</v>
      </c>
      <c r="L316">
        <v>1.1030485599731501</v>
      </c>
      <c r="M316">
        <v>1.77694008372193</v>
      </c>
      <c r="N316">
        <v>1.9974231697459499</v>
      </c>
      <c r="O316">
        <v>1.27101149944048</v>
      </c>
      <c r="P316">
        <v>0.40033259445249098</v>
      </c>
    </row>
    <row r="317" spans="2:16">
      <c r="B317">
        <v>3.36247146258486</v>
      </c>
      <c r="C317">
        <v>-1.6050862735212299</v>
      </c>
      <c r="D317">
        <v>-8.8580966146725004E-2</v>
      </c>
      <c r="E317">
        <v>1.20931043912585</v>
      </c>
      <c r="F317">
        <v>0.69540662941320397</v>
      </c>
      <c r="G317">
        <v>-0.70136084280158695</v>
      </c>
      <c r="H317">
        <v>-0.44175401330195202</v>
      </c>
      <c r="I317">
        <v>0.36000007473152801</v>
      </c>
      <c r="J317">
        <v>0.92918206759306898</v>
      </c>
      <c r="K317">
        <v>0.76555959979940502</v>
      </c>
      <c r="L317">
        <v>0.88843902122484897</v>
      </c>
      <c r="M317">
        <v>1.1527448417948301</v>
      </c>
      <c r="N317">
        <v>1.3994225001689999</v>
      </c>
      <c r="O317">
        <v>0.71889492443759495</v>
      </c>
      <c r="P317">
        <v>1.1167053899764701</v>
      </c>
    </row>
    <row r="318" spans="2:16">
      <c r="B318">
        <v>3.3923798337468898</v>
      </c>
      <c r="C318">
        <v>-2.4500864522505199</v>
      </c>
      <c r="D318">
        <v>-0.16743414129209899</v>
      </c>
      <c r="E318">
        <v>1.1148843449102399</v>
      </c>
      <c r="F318">
        <v>0.400304308566377</v>
      </c>
      <c r="G318">
        <v>-0.35819882715190798</v>
      </c>
      <c r="H318">
        <v>0.13375981570970699</v>
      </c>
      <c r="I318">
        <v>0.44016320810611997</v>
      </c>
      <c r="J318">
        <v>1.11384910451617</v>
      </c>
      <c r="K318">
        <v>1.17809742518317</v>
      </c>
      <c r="L318">
        <v>1.0969793328861701</v>
      </c>
      <c r="M318">
        <v>1.47502995618557</v>
      </c>
      <c r="N318">
        <v>1.47374604625121</v>
      </c>
      <c r="O318">
        <v>1.2988092542466401</v>
      </c>
      <c r="P318">
        <v>1.2310003106952701</v>
      </c>
    </row>
    <row r="319" spans="2:16">
      <c r="B319">
        <v>3.2180208671505599</v>
      </c>
      <c r="C319">
        <v>-2.1897933418668898</v>
      </c>
      <c r="D319">
        <v>-0.19298228629651501</v>
      </c>
      <c r="E319">
        <v>1.12203917020237</v>
      </c>
      <c r="F319">
        <v>0.59702335338666201</v>
      </c>
      <c r="G319">
        <v>-7.5572033524861304E-2</v>
      </c>
      <c r="H319">
        <v>-6.8886887170989397E-3</v>
      </c>
      <c r="I319">
        <v>0.73025443378611798</v>
      </c>
      <c r="J319">
        <v>1.19559331643179</v>
      </c>
      <c r="K319">
        <v>1.3070896092920901</v>
      </c>
      <c r="L319">
        <v>1.24468160016344</v>
      </c>
      <c r="M319">
        <v>1.99716955441157</v>
      </c>
      <c r="N319">
        <v>2.1944451037686501</v>
      </c>
      <c r="O319">
        <v>0.370499655655676</v>
      </c>
      <c r="P319">
        <v>2.8272697757642198E-2</v>
      </c>
    </row>
    <row r="320" spans="2:16">
      <c r="B320">
        <v>3.11881458401484</v>
      </c>
      <c r="C320">
        <v>-0.98405419789195003</v>
      </c>
      <c r="D320">
        <v>-0.15058255323849901</v>
      </c>
      <c r="E320">
        <v>0.71551279550390501</v>
      </c>
      <c r="F320">
        <v>0.57948453632074104</v>
      </c>
      <c r="G320">
        <v>-0.46332563671965998</v>
      </c>
      <c r="H320">
        <v>-7.3785188056950293E-2</v>
      </c>
      <c r="I320">
        <v>0.60738250570390795</v>
      </c>
      <c r="J320">
        <v>1.13151113880572</v>
      </c>
      <c r="K320">
        <v>1.1855491390853099</v>
      </c>
      <c r="L320">
        <v>1.2084838015147401</v>
      </c>
      <c r="M320">
        <v>1.27343544965143</v>
      </c>
      <c r="N320">
        <v>1.97478122829678</v>
      </c>
      <c r="O320">
        <v>1.1360786317373699</v>
      </c>
      <c r="P320">
        <v>0.94166739031245195</v>
      </c>
    </row>
    <row r="321" spans="2:16">
      <c r="B321">
        <v>3.1324140596500598</v>
      </c>
      <c r="C321">
        <v>-1.7694296894099599</v>
      </c>
      <c r="D321">
        <v>-0.18953879579802699</v>
      </c>
      <c r="E321">
        <v>0.983379710480622</v>
      </c>
      <c r="F321">
        <v>0.50633123831586502</v>
      </c>
      <c r="G321">
        <v>-0.13336993214380399</v>
      </c>
      <c r="H321">
        <v>-0.27381405078891102</v>
      </c>
      <c r="I321">
        <v>0.66397101391747404</v>
      </c>
      <c r="J321">
        <v>1.22844042071379</v>
      </c>
      <c r="K321">
        <v>1.3499341448553599</v>
      </c>
      <c r="L321">
        <v>1.3000653003159099</v>
      </c>
      <c r="M321">
        <v>2.0577198407589901</v>
      </c>
      <c r="N321">
        <v>1.9494887353964601</v>
      </c>
      <c r="O321">
        <v>0.89974155960422397</v>
      </c>
      <c r="P321">
        <v>0.45476356828207798</v>
      </c>
    </row>
    <row r="322" spans="2:16">
      <c r="B322">
        <v>3.40845604203954</v>
      </c>
      <c r="C322">
        <v>-1.66109599427008</v>
      </c>
      <c r="D322">
        <v>7.1361194201288294E-2</v>
      </c>
      <c r="E322">
        <v>0.70439396148731204</v>
      </c>
      <c r="F322">
        <v>0.45917190907391597</v>
      </c>
      <c r="G322">
        <v>-0.92801589631443104</v>
      </c>
      <c r="H322">
        <v>-0.53102020350446999</v>
      </c>
      <c r="I322">
        <v>6.2392034764184999E-2</v>
      </c>
      <c r="J322">
        <v>0.61235338920556204</v>
      </c>
      <c r="K322">
        <v>0.62489211534602296</v>
      </c>
      <c r="L322">
        <v>0.65560427866957405</v>
      </c>
      <c r="M322">
        <v>1.3582294266284201</v>
      </c>
      <c r="N322">
        <v>1.69097876315326</v>
      </c>
      <c r="O322">
        <v>0.91678908447290997</v>
      </c>
      <c r="P322">
        <v>7.1253115864888306E-2</v>
      </c>
    </row>
    <row r="323" spans="2:16">
      <c r="B323">
        <v>3.11349382044859</v>
      </c>
      <c r="C323">
        <v>-1.3817052206051601</v>
      </c>
      <c r="D323">
        <v>-9.75783880667285E-2</v>
      </c>
      <c r="E323">
        <v>0.78256551080442405</v>
      </c>
      <c r="F323">
        <v>0.49866124475385198</v>
      </c>
      <c r="G323">
        <v>-0.42769662405992198</v>
      </c>
      <c r="H323">
        <v>-0.199827575792169</v>
      </c>
      <c r="I323">
        <v>0.45568748852597002</v>
      </c>
      <c r="J323">
        <v>0.99196305736238499</v>
      </c>
      <c r="K323">
        <v>0.98194839570301895</v>
      </c>
      <c r="L323">
        <v>1.1139443465598899</v>
      </c>
      <c r="M323">
        <v>1.67518076222514</v>
      </c>
      <c r="N323">
        <v>1.6831668992523201</v>
      </c>
      <c r="O323">
        <v>1.2829225116380201</v>
      </c>
      <c r="P323">
        <v>0.65615531616836598</v>
      </c>
    </row>
    <row r="324" spans="2:16">
      <c r="B324">
        <v>3.5675645769529201</v>
      </c>
      <c r="C324">
        <v>-2.77304824046734</v>
      </c>
      <c r="D324">
        <v>-5.7916395069901198E-2</v>
      </c>
      <c r="E324">
        <v>0.89566345071420805</v>
      </c>
      <c r="F324">
        <v>0.58714139455813796</v>
      </c>
      <c r="G324">
        <v>-0.761954717370245</v>
      </c>
      <c r="H324">
        <v>-0.409398153839096</v>
      </c>
      <c r="I324">
        <v>9.5711853190124305E-2</v>
      </c>
      <c r="J324">
        <v>0.83401093524401004</v>
      </c>
      <c r="K324">
        <v>0.93506478464343901</v>
      </c>
      <c r="L324">
        <v>0.91474256595022896</v>
      </c>
      <c r="M324">
        <v>1.4648543128384699</v>
      </c>
      <c r="N324">
        <v>2.1400642580843501</v>
      </c>
      <c r="O324">
        <v>0.520258794796014</v>
      </c>
      <c r="P324">
        <v>0.62304448645844401</v>
      </c>
    </row>
    <row r="325" spans="2:16">
      <c r="B325">
        <v>3.6321128335178599</v>
      </c>
      <c r="C325">
        <v>-2.6570673839994599</v>
      </c>
      <c r="D325">
        <v>-0.18513143221575101</v>
      </c>
      <c r="E325">
        <v>0.79295682188691097</v>
      </c>
      <c r="F325">
        <v>0.60123793624904498</v>
      </c>
      <c r="G325">
        <v>-0.77786990295568403</v>
      </c>
      <c r="H325">
        <v>-0.28505336249723601</v>
      </c>
      <c r="I325">
        <v>0.38023398172290701</v>
      </c>
      <c r="J325">
        <v>0.87343489267426699</v>
      </c>
      <c r="K325">
        <v>0.93876190375282897</v>
      </c>
      <c r="L325">
        <v>1.10695710122347</v>
      </c>
      <c r="M325">
        <v>1.71975507661677</v>
      </c>
      <c r="N325">
        <v>1.60098385969239</v>
      </c>
      <c r="O325">
        <v>0.84040879963995196</v>
      </c>
      <c r="P325">
        <v>0.179458200857326</v>
      </c>
    </row>
    <row r="326" spans="2:16">
      <c r="B326">
        <v>3.36288417633985</v>
      </c>
      <c r="C326">
        <v>-2.38767428415085</v>
      </c>
      <c r="D326">
        <v>-0.156578270627208</v>
      </c>
      <c r="E326">
        <v>1.0601751258122101</v>
      </c>
      <c r="F326">
        <v>0.25592619253825699</v>
      </c>
      <c r="G326">
        <v>-0.34180725035368098</v>
      </c>
      <c r="H326">
        <v>-0.22801714606610199</v>
      </c>
      <c r="I326">
        <v>0.60044195132310096</v>
      </c>
      <c r="J326">
        <v>1.01833442630561</v>
      </c>
      <c r="K326">
        <v>1.0993762053782601</v>
      </c>
      <c r="L326">
        <v>1.0843329253324501</v>
      </c>
      <c r="M326">
        <v>1.6141257519399299</v>
      </c>
      <c r="N326">
        <v>2.1207313291354</v>
      </c>
      <c r="O326">
        <v>0.47792223685200103</v>
      </c>
      <c r="P326">
        <v>1.09459510431329</v>
      </c>
    </row>
    <row r="327" spans="2:16">
      <c r="B327">
        <v>3.5071981509418402</v>
      </c>
      <c r="C327">
        <v>-1.99459005961604</v>
      </c>
      <c r="D327">
        <v>-0.14456358638796199</v>
      </c>
      <c r="E327">
        <v>1.0045902759351499</v>
      </c>
      <c r="F327">
        <v>0.49757522902746798</v>
      </c>
      <c r="G327">
        <v>-0.60827417568780295</v>
      </c>
      <c r="H327">
        <v>-0.36606924021172099</v>
      </c>
      <c r="I327">
        <v>0.33459061701671899</v>
      </c>
      <c r="J327">
        <v>0.59473395750946201</v>
      </c>
      <c r="K327">
        <v>0.90453258322652497</v>
      </c>
      <c r="L327">
        <v>1.0691882568975399</v>
      </c>
      <c r="M327">
        <v>1.5461372522419901</v>
      </c>
      <c r="N327">
        <v>1.3137501685934301</v>
      </c>
      <c r="O327">
        <v>1.7877633540759399</v>
      </c>
      <c r="P327">
        <v>6.8487443541320803E-2</v>
      </c>
    </row>
    <row r="328" spans="2:16">
      <c r="B328">
        <v>3.3959746867596601</v>
      </c>
      <c r="C328">
        <v>-1.80919469447185</v>
      </c>
      <c r="D328">
        <v>-5.5278271169707398E-2</v>
      </c>
      <c r="E328">
        <v>0.944937808518589</v>
      </c>
      <c r="F328">
        <v>0.36081009331068598</v>
      </c>
      <c r="G328">
        <v>-0.66683530981374695</v>
      </c>
      <c r="H328">
        <v>-0.32149553862300301</v>
      </c>
      <c r="I328">
        <v>0.27225947019451702</v>
      </c>
      <c r="J328">
        <v>0.71703196786214696</v>
      </c>
      <c r="K328">
        <v>0.91702163840645301</v>
      </c>
      <c r="L328">
        <v>0.86743996454383698</v>
      </c>
      <c r="M328">
        <v>1.7480633407702499</v>
      </c>
      <c r="N328">
        <v>1.39504663592505</v>
      </c>
      <c r="O328">
        <v>0.425420446800088</v>
      </c>
      <c r="P328">
        <v>0.60853471741696996</v>
      </c>
    </row>
    <row r="329" spans="2:16">
      <c r="B329">
        <v>3.3048698123542</v>
      </c>
      <c r="C329">
        <v>-1.1444471164885099</v>
      </c>
      <c r="D329">
        <v>-0.107643995564994</v>
      </c>
      <c r="E329">
        <v>0.83653242455819699</v>
      </c>
      <c r="F329">
        <v>0.54074806612761295</v>
      </c>
      <c r="G329">
        <v>-0.67418366970832699</v>
      </c>
      <c r="H329">
        <v>-0.38799348063952799</v>
      </c>
      <c r="I329">
        <v>0.40064992540930799</v>
      </c>
      <c r="J329">
        <v>0.92328708470358201</v>
      </c>
      <c r="K329">
        <v>0.88275032552900901</v>
      </c>
      <c r="L329">
        <v>0.98090815818353805</v>
      </c>
      <c r="M329">
        <v>1.11850172941376</v>
      </c>
      <c r="N329">
        <v>1.76505624610788</v>
      </c>
      <c r="O329">
        <v>0.62158966411005001</v>
      </c>
      <c r="P329">
        <v>0.94710000662285798</v>
      </c>
    </row>
    <row r="330" spans="2:16">
      <c r="B330">
        <v>3.82888512862205</v>
      </c>
      <c r="C330">
        <v>-2.8140369447336702</v>
      </c>
      <c r="D330">
        <v>-8.4269597369512395E-2</v>
      </c>
      <c r="E330">
        <v>0.73140144282192099</v>
      </c>
      <c r="F330">
        <v>0.28186355579931699</v>
      </c>
      <c r="G330">
        <v>-1.0165641946931201</v>
      </c>
      <c r="H330">
        <v>-0.64308448324447298</v>
      </c>
      <c r="I330">
        <v>0.11226516170966901</v>
      </c>
      <c r="J330">
        <v>0.67969949903021398</v>
      </c>
      <c r="K330">
        <v>0.46650307446786599</v>
      </c>
      <c r="L330">
        <v>0.82861844656987804</v>
      </c>
      <c r="M330">
        <v>1.40048134360978</v>
      </c>
      <c r="N330">
        <v>1.3956670549207</v>
      </c>
      <c r="O330">
        <v>0.38017518448005599</v>
      </c>
      <c r="P330">
        <v>0.78808652780703903</v>
      </c>
    </row>
    <row r="331" spans="2:16">
      <c r="B331">
        <v>3.3924343244077502</v>
      </c>
      <c r="C331">
        <v>-1.4182714100642999</v>
      </c>
      <c r="D331">
        <v>-9.1814669169655902E-2</v>
      </c>
      <c r="E331">
        <v>0.67665651736956001</v>
      </c>
      <c r="F331">
        <v>0.40177473979494099</v>
      </c>
      <c r="G331">
        <v>-0.79586321271777105</v>
      </c>
      <c r="H331">
        <v>-0.44665917191225002</v>
      </c>
      <c r="I331">
        <v>0.18931164481120999</v>
      </c>
      <c r="J331">
        <v>0.89828405455962801</v>
      </c>
      <c r="K331">
        <v>0.76955755070358101</v>
      </c>
      <c r="L331">
        <v>1.00078533149914</v>
      </c>
      <c r="M331">
        <v>1.68043614741278</v>
      </c>
      <c r="N331">
        <v>1.4517094075429899</v>
      </c>
      <c r="O331">
        <v>1.29431927936198</v>
      </c>
      <c r="P331">
        <v>9.4340665109276398E-2</v>
      </c>
    </row>
    <row r="332" spans="2:16">
      <c r="B332">
        <v>3.5978668318001299</v>
      </c>
      <c r="C332">
        <v>-2.99259822005427</v>
      </c>
      <c r="D332">
        <v>-0.10285153048566199</v>
      </c>
      <c r="E332">
        <v>1.20566093009622</v>
      </c>
      <c r="F332">
        <v>0.34895728440350798</v>
      </c>
      <c r="G332">
        <v>-0.55093980163464096</v>
      </c>
      <c r="H332">
        <v>-0.47131487993972998</v>
      </c>
      <c r="I332">
        <v>0.45934765546551498</v>
      </c>
      <c r="J332">
        <v>0.85033171764388604</v>
      </c>
      <c r="K332">
        <v>0.92447705970912897</v>
      </c>
      <c r="L332">
        <v>0.90539207668233701</v>
      </c>
      <c r="M332">
        <v>1.40160388746705</v>
      </c>
      <c r="N332">
        <v>1.33441093632783</v>
      </c>
      <c r="O332">
        <v>1.8411076291677</v>
      </c>
      <c r="P332">
        <v>0.74218363383069896</v>
      </c>
    </row>
    <row r="333" spans="2:16">
      <c r="B333">
        <v>3.4312981931867998</v>
      </c>
      <c r="C333">
        <v>-2.5055168160035199</v>
      </c>
      <c r="D333">
        <v>-0.17448007511944899</v>
      </c>
      <c r="E333">
        <v>0.70960846040646097</v>
      </c>
      <c r="F333">
        <v>0.147370487246888</v>
      </c>
      <c r="G333">
        <v>-0.43757456694813601</v>
      </c>
      <c r="H333">
        <v>-0.14318263813239099</v>
      </c>
      <c r="I333">
        <v>0.55505746929289002</v>
      </c>
      <c r="J333">
        <v>1.2575735428411501</v>
      </c>
      <c r="K333">
        <v>1.1938363489967001</v>
      </c>
      <c r="L333">
        <v>1.1551531347564601</v>
      </c>
      <c r="M333">
        <v>2.3695110443992502</v>
      </c>
      <c r="N333">
        <v>1.8466130523633599</v>
      </c>
      <c r="O333">
        <v>1.11822758460984</v>
      </c>
      <c r="P333">
        <v>1.21815871535938</v>
      </c>
    </row>
    <row r="334" spans="2:16">
      <c r="B334">
        <v>3.3452507911366101</v>
      </c>
      <c r="C334">
        <v>-2.5408480503901698</v>
      </c>
      <c r="D334">
        <v>-6.1503913810655002E-2</v>
      </c>
      <c r="E334">
        <v>0.76375129986485302</v>
      </c>
      <c r="F334">
        <v>0.417899738880183</v>
      </c>
      <c r="G334">
        <v>-0.48380570882922502</v>
      </c>
      <c r="H334">
        <v>-0.18602468203873601</v>
      </c>
      <c r="I334">
        <v>0.64872786161956997</v>
      </c>
      <c r="J334">
        <v>1.0232297320064501</v>
      </c>
      <c r="K334">
        <v>1.1704531742923301</v>
      </c>
      <c r="L334">
        <v>1.2432841200050899</v>
      </c>
      <c r="M334">
        <v>1.7766785427980101</v>
      </c>
      <c r="N334">
        <v>1.46727303506897</v>
      </c>
      <c r="O334">
        <v>1.1124134972972199</v>
      </c>
      <c r="P334">
        <v>0.87266706573904096</v>
      </c>
    </row>
    <row r="335" spans="2:16">
      <c r="B335">
        <v>3.5786467916478899</v>
      </c>
      <c r="C335">
        <v>-2.1440467846500399</v>
      </c>
      <c r="D335">
        <v>1.9912362258498999E-2</v>
      </c>
      <c r="E335">
        <v>0.66552850111164996</v>
      </c>
      <c r="F335">
        <v>0.31184996846097401</v>
      </c>
      <c r="G335">
        <v>-0.87491193933851297</v>
      </c>
      <c r="H335">
        <v>-0.76443479002216597</v>
      </c>
      <c r="I335">
        <v>5.98704255016477E-2</v>
      </c>
      <c r="J335">
        <v>0.594664347133806</v>
      </c>
      <c r="K335">
        <v>0.50668758951185</v>
      </c>
      <c r="L335">
        <v>0.73015163849787901</v>
      </c>
      <c r="M335">
        <v>1.2626478272533701</v>
      </c>
      <c r="N335">
        <v>1.4391314635613699</v>
      </c>
      <c r="O335">
        <v>0.71762293410341804</v>
      </c>
      <c r="P335">
        <v>1.2458984936215001</v>
      </c>
    </row>
    <row r="336" spans="2:16">
      <c r="B336">
        <v>3.1429664118101499</v>
      </c>
      <c r="C336">
        <v>-1.8037447300811</v>
      </c>
      <c r="D336">
        <v>-9.6376278023207598E-2</v>
      </c>
      <c r="E336">
        <v>1.0944306336088101</v>
      </c>
      <c r="F336">
        <v>0.43596607386422698</v>
      </c>
      <c r="G336">
        <v>-0.219314897126236</v>
      </c>
      <c r="H336">
        <v>-3.0345934335054801E-2</v>
      </c>
      <c r="I336">
        <v>0.45223088726382599</v>
      </c>
      <c r="J336">
        <v>1.0580065903924201</v>
      </c>
      <c r="K336">
        <v>1.1239251156212999</v>
      </c>
      <c r="L336">
        <v>1.1453472387899499</v>
      </c>
      <c r="M336">
        <v>1.8025386651450701</v>
      </c>
      <c r="N336">
        <v>1.9917692069225399</v>
      </c>
      <c r="O336">
        <v>0.70065567424611397</v>
      </c>
      <c r="P336">
        <v>0.48903107870625201</v>
      </c>
    </row>
    <row r="337" spans="2:16">
      <c r="B337">
        <v>3.3320069063720901</v>
      </c>
      <c r="C337">
        <v>-1.73072771336487</v>
      </c>
      <c r="D337">
        <v>-0.217094101956992</v>
      </c>
      <c r="E337">
        <v>0.93301881347804105</v>
      </c>
      <c r="F337">
        <v>0.67782296644765705</v>
      </c>
      <c r="G337">
        <v>-0.47874549515432002</v>
      </c>
      <c r="H337">
        <v>-2.5815740826291199E-2</v>
      </c>
      <c r="I337">
        <v>0.58465039068848501</v>
      </c>
      <c r="J337">
        <v>1.0153162439147601</v>
      </c>
      <c r="K337">
        <v>1.0285800907095899</v>
      </c>
      <c r="L337">
        <v>1.02747989541222</v>
      </c>
      <c r="M337">
        <v>1.6152738688283801</v>
      </c>
      <c r="N337">
        <v>1.8132589058989601</v>
      </c>
      <c r="O337">
        <v>1.62019884197884</v>
      </c>
      <c r="P337">
        <v>1.2948145238883899</v>
      </c>
    </row>
    <row r="338" spans="2:16">
      <c r="B338">
        <v>3.4661340115035899</v>
      </c>
      <c r="C338">
        <v>-2.1198251754647699</v>
      </c>
      <c r="D338">
        <v>-3.2759399663228501E-2</v>
      </c>
      <c r="E338">
        <v>0.92570038999924598</v>
      </c>
      <c r="F338">
        <v>0.49007416397277198</v>
      </c>
      <c r="G338">
        <v>-0.644993098593172</v>
      </c>
      <c r="H338">
        <v>-0.59669599914165805</v>
      </c>
      <c r="I338">
        <v>0.224744794297317</v>
      </c>
      <c r="J338">
        <v>0.71323366300814905</v>
      </c>
      <c r="K338">
        <v>0.71612948718779901</v>
      </c>
      <c r="L338">
        <v>0.89704215737632098</v>
      </c>
      <c r="M338">
        <v>1.3794494723362101</v>
      </c>
      <c r="N338">
        <v>1.47440783406166</v>
      </c>
      <c r="O338">
        <v>0.70509698019004197</v>
      </c>
      <c r="P338">
        <v>0.38145001349006402</v>
      </c>
    </row>
    <row r="339" spans="2:16">
      <c r="B339">
        <v>3.4166185382480498</v>
      </c>
      <c r="C339">
        <v>-1.78622739897188</v>
      </c>
      <c r="D339">
        <v>-0.18133997248341599</v>
      </c>
      <c r="E339">
        <v>0.92142001626509096</v>
      </c>
      <c r="F339">
        <v>0.40625876676141598</v>
      </c>
      <c r="G339">
        <v>-0.62604570078297705</v>
      </c>
      <c r="H339">
        <v>-0.18394602635339399</v>
      </c>
      <c r="I339">
        <v>0.50765579913020698</v>
      </c>
      <c r="J339">
        <v>1.00270739364582</v>
      </c>
      <c r="K339">
        <v>1.1536050776104201</v>
      </c>
      <c r="L339">
        <v>0.83691830528585898</v>
      </c>
      <c r="M339">
        <v>2.0379361801754099</v>
      </c>
      <c r="N339">
        <v>1.4580322246594599</v>
      </c>
      <c r="O339">
        <v>1.3962282295553301</v>
      </c>
      <c r="P339">
        <v>-0.25213568045571599</v>
      </c>
    </row>
    <row r="340" spans="2:16">
      <c r="B340">
        <v>3.2645743541706702</v>
      </c>
      <c r="C340">
        <v>-1.8859928586821</v>
      </c>
      <c r="D340">
        <v>-0.21335866969827599</v>
      </c>
      <c r="E340">
        <v>0.78106308318415396</v>
      </c>
      <c r="F340">
        <v>0.32633342150556399</v>
      </c>
      <c r="G340">
        <v>-0.20175622917406599</v>
      </c>
      <c r="H340">
        <v>4.1478082353511803E-2</v>
      </c>
      <c r="I340">
        <v>0.78747001505483505</v>
      </c>
      <c r="J340">
        <v>1.22195179543735</v>
      </c>
      <c r="K340">
        <v>1.25627948666748</v>
      </c>
      <c r="L340">
        <v>1.26683167733022</v>
      </c>
      <c r="M340">
        <v>1.8991793171921301</v>
      </c>
      <c r="N340">
        <v>1.7395493972793901</v>
      </c>
      <c r="O340">
        <v>1.15653071318171</v>
      </c>
      <c r="P340">
        <v>1.1195863415790599</v>
      </c>
    </row>
    <row r="341" spans="2:16">
      <c r="B341">
        <v>3.2793303751915301</v>
      </c>
      <c r="C341">
        <v>-2.6926423953788201</v>
      </c>
      <c r="D341">
        <v>-0.17602522153052799</v>
      </c>
      <c r="E341">
        <v>0.75499917648712001</v>
      </c>
      <c r="F341">
        <v>0.62643958614193695</v>
      </c>
      <c r="G341">
        <v>-0.247291397306241</v>
      </c>
      <c r="H341">
        <v>6.9690621117627803E-3</v>
      </c>
      <c r="I341">
        <v>0.88156269709916502</v>
      </c>
      <c r="J341">
        <v>1.3467591258778</v>
      </c>
      <c r="K341">
        <v>1.45030964741126</v>
      </c>
      <c r="L341">
        <v>1.31542050594574</v>
      </c>
      <c r="M341">
        <v>2.37000039894281</v>
      </c>
      <c r="N341">
        <v>1.81443735881895</v>
      </c>
      <c r="O341">
        <v>1.1239841483959501</v>
      </c>
      <c r="P341">
        <v>0.73829570508103304</v>
      </c>
    </row>
    <row r="342" spans="2:16">
      <c r="B342">
        <v>3.5815939221081798</v>
      </c>
      <c r="C342">
        <v>-2.8215418315543901</v>
      </c>
      <c r="D342">
        <v>-0.11469065018052101</v>
      </c>
      <c r="E342">
        <v>1.0165162769799201</v>
      </c>
      <c r="F342">
        <v>0.43037750224070098</v>
      </c>
      <c r="G342">
        <v>-0.47489287555605197</v>
      </c>
      <c r="H342">
        <v>-0.314919984726174</v>
      </c>
      <c r="I342">
        <v>0.33727292169756101</v>
      </c>
      <c r="J342">
        <v>0.73800958235934899</v>
      </c>
      <c r="K342">
        <v>0.91289827089610698</v>
      </c>
      <c r="L342">
        <v>0.92563991559687497</v>
      </c>
      <c r="M342">
        <v>1.6510367142484299</v>
      </c>
      <c r="N342">
        <v>2.0292633251513901</v>
      </c>
      <c r="O342">
        <v>0.73577306516062801</v>
      </c>
      <c r="P342">
        <v>8.4332803146489499E-2</v>
      </c>
    </row>
    <row r="343" spans="2:16">
      <c r="B343">
        <v>3.5365744655189202</v>
      </c>
      <c r="C343">
        <v>-2.9546076635351901</v>
      </c>
      <c r="D343">
        <v>-0.213368056668268</v>
      </c>
      <c r="E343">
        <v>0.69520143574134496</v>
      </c>
      <c r="F343">
        <v>0.66081671657679297</v>
      </c>
      <c r="G343">
        <v>-0.37016251924832899</v>
      </c>
      <c r="H343">
        <v>9.2840288842197902E-2</v>
      </c>
      <c r="I343">
        <v>0.68395481133223102</v>
      </c>
      <c r="J343">
        <v>0.97119157137666501</v>
      </c>
      <c r="K343">
        <v>1.27528098564639</v>
      </c>
      <c r="L343">
        <v>1.2657778810995699</v>
      </c>
      <c r="M343">
        <v>1.71230017656959</v>
      </c>
      <c r="N343">
        <v>2.2327800865004899</v>
      </c>
      <c r="O343">
        <v>1.4737860562923899</v>
      </c>
      <c r="P343">
        <v>1.24822698019314</v>
      </c>
    </row>
    <row r="344" spans="2:16">
      <c r="B344">
        <v>3.4752345873038299</v>
      </c>
      <c r="C344">
        <v>-2.6383029153803799</v>
      </c>
      <c r="D344">
        <v>-0.16729156646437399</v>
      </c>
      <c r="E344">
        <v>0.59795253623162004</v>
      </c>
      <c r="F344">
        <v>0.46315452849767103</v>
      </c>
      <c r="G344">
        <v>-0.31249690725859602</v>
      </c>
      <c r="H344">
        <v>-0.24543288086519799</v>
      </c>
      <c r="I344">
        <v>0.75222441657538297</v>
      </c>
      <c r="J344">
        <v>1.07346617666358</v>
      </c>
      <c r="K344">
        <v>1.23235833994828</v>
      </c>
      <c r="L344">
        <v>0.97163015739866199</v>
      </c>
      <c r="M344">
        <v>1.71973229769416</v>
      </c>
      <c r="N344">
        <v>1.7880151752101601</v>
      </c>
      <c r="O344">
        <v>0.92152668083237599</v>
      </c>
      <c r="P344">
        <v>0.98761669820037501</v>
      </c>
    </row>
    <row r="345" spans="2:16">
      <c r="B345">
        <v>3.1513594010685599</v>
      </c>
      <c r="C345">
        <v>-1.5863562087479099</v>
      </c>
      <c r="D345">
        <v>-3.7295538672873899E-2</v>
      </c>
      <c r="E345">
        <v>1.13253297230932</v>
      </c>
      <c r="F345">
        <v>0.53117565989589899</v>
      </c>
      <c r="G345">
        <v>-0.48394309787700401</v>
      </c>
      <c r="H345">
        <v>-0.24605990684224699</v>
      </c>
      <c r="I345">
        <v>0.48427097392873197</v>
      </c>
      <c r="J345">
        <v>0.93418932935230303</v>
      </c>
      <c r="K345">
        <v>1.08034767541761</v>
      </c>
      <c r="L345">
        <v>0.88569424206065095</v>
      </c>
      <c r="M345">
        <v>1.4299041475179901</v>
      </c>
      <c r="N345">
        <v>1.31073114366334</v>
      </c>
      <c r="O345">
        <v>0.96438157382725898</v>
      </c>
      <c r="P345">
        <v>-2.84949717377369E-2</v>
      </c>
    </row>
    <row r="346" spans="2:16">
      <c r="B346">
        <v>3.5732421565930199</v>
      </c>
      <c r="C346">
        <v>-1.8782802199892801</v>
      </c>
      <c r="D346">
        <v>-0.10568074718241301</v>
      </c>
      <c r="E346">
        <v>0.69937386340124097</v>
      </c>
      <c r="F346">
        <v>0.659776734180335</v>
      </c>
      <c r="G346">
        <v>-0.88460579285158703</v>
      </c>
      <c r="H346">
        <v>-0.69482751566400303</v>
      </c>
      <c r="I346">
        <v>4.3073190100249903E-2</v>
      </c>
      <c r="J346">
        <v>0.60459859617926204</v>
      </c>
      <c r="K346">
        <v>0.85024864867712602</v>
      </c>
      <c r="L346">
        <v>0.82234177595695801</v>
      </c>
      <c r="M346">
        <v>1.6894324977078501</v>
      </c>
      <c r="N346">
        <v>1.7044354918143201</v>
      </c>
      <c r="O346">
        <v>1.0846372229435901</v>
      </c>
      <c r="P346">
        <v>1.06463373011582</v>
      </c>
    </row>
    <row r="347" spans="2:16">
      <c r="B347">
        <v>3.35055326018015</v>
      </c>
      <c r="C347">
        <v>-2.9366151765225399</v>
      </c>
      <c r="D347">
        <v>-0.14710218382719301</v>
      </c>
      <c r="E347">
        <v>0.75252633165651495</v>
      </c>
      <c r="F347">
        <v>0.41939166311168402</v>
      </c>
      <c r="G347">
        <v>-0.23364427380233499</v>
      </c>
      <c r="H347">
        <v>-0.13762299210644</v>
      </c>
      <c r="I347">
        <v>0.83047153758957304</v>
      </c>
      <c r="J347">
        <v>1.17064743506673</v>
      </c>
      <c r="K347">
        <v>1.3341255141842101</v>
      </c>
      <c r="L347">
        <v>1.07646834363754</v>
      </c>
      <c r="M347">
        <v>1.60082124549125</v>
      </c>
      <c r="N347">
        <v>2.10909311882518</v>
      </c>
      <c r="O347">
        <v>1.7223646062865099</v>
      </c>
      <c r="P347">
        <v>0.72758180429447505</v>
      </c>
    </row>
    <row r="348" spans="2:16">
      <c r="B348">
        <v>3.4254834350949301</v>
      </c>
      <c r="C348">
        <v>-2.1526397790614098</v>
      </c>
      <c r="D348">
        <v>-0.184388865541911</v>
      </c>
      <c r="E348">
        <v>1.08781679121931</v>
      </c>
      <c r="F348">
        <v>0.57719098146105097</v>
      </c>
      <c r="G348">
        <v>-0.38399781777338998</v>
      </c>
      <c r="H348">
        <v>-8.6277328308291296E-2</v>
      </c>
      <c r="I348">
        <v>0.37996046664857602</v>
      </c>
      <c r="J348">
        <v>0.76063565232644903</v>
      </c>
      <c r="K348">
        <v>1.0353029249235399</v>
      </c>
      <c r="L348">
        <v>1.2260445946780401</v>
      </c>
      <c r="M348">
        <v>1.8131171352726101</v>
      </c>
      <c r="N348">
        <v>2.0343266056450098</v>
      </c>
      <c r="O348">
        <v>1.2862469994019901</v>
      </c>
      <c r="P348">
        <v>0.83473289876687995</v>
      </c>
    </row>
    <row r="349" spans="2:16">
      <c r="B349">
        <v>3.6883142424231998</v>
      </c>
      <c r="C349">
        <v>-2.4921057286276</v>
      </c>
      <c r="D349">
        <v>-0.120421596108823</v>
      </c>
      <c r="E349">
        <v>0.74727261695227898</v>
      </c>
      <c r="F349">
        <v>0.36903073427278099</v>
      </c>
      <c r="G349">
        <v>-0.88525240165185104</v>
      </c>
      <c r="H349">
        <v>-0.44997497264535202</v>
      </c>
      <c r="I349">
        <v>0.183657632330818</v>
      </c>
      <c r="J349">
        <v>0.77657109066696095</v>
      </c>
      <c r="K349">
        <v>0.75414998280381895</v>
      </c>
      <c r="L349">
        <v>1.09877297656673</v>
      </c>
      <c r="M349">
        <v>1.4189943550196999</v>
      </c>
      <c r="N349">
        <v>1.58474327176207</v>
      </c>
      <c r="O349">
        <v>1.0491822650879601</v>
      </c>
      <c r="P349">
        <v>2.8041637221179899E-2</v>
      </c>
    </row>
    <row r="350" spans="2:16">
      <c r="B350">
        <v>3.68055280533952</v>
      </c>
      <c r="C350">
        <v>-2.6991554545643499</v>
      </c>
      <c r="D350">
        <v>-0.149043870657629</v>
      </c>
      <c r="E350">
        <v>0.69533433052146099</v>
      </c>
      <c r="F350">
        <v>0.34705500472148798</v>
      </c>
      <c r="G350">
        <v>-0.62937133175471605</v>
      </c>
      <c r="H350">
        <v>-0.257043330840245</v>
      </c>
      <c r="I350">
        <v>0.34538908665203599</v>
      </c>
      <c r="J350">
        <v>0.75235115003431996</v>
      </c>
      <c r="K350">
        <v>0.83071839111464396</v>
      </c>
      <c r="L350">
        <v>0.87093866711728096</v>
      </c>
      <c r="M350">
        <v>1.9081065755509501</v>
      </c>
      <c r="N350">
        <v>1.6003331498201101</v>
      </c>
      <c r="O350">
        <v>0.902350463590046</v>
      </c>
      <c r="P350">
        <v>0.46122354621091299</v>
      </c>
    </row>
    <row r="351" spans="2:16">
      <c r="B351">
        <v>3.5658504793521799</v>
      </c>
      <c r="C351">
        <v>-2.8987351870596898</v>
      </c>
      <c r="D351">
        <v>-6.1589794964355599E-2</v>
      </c>
      <c r="E351">
        <v>0.85667279823176901</v>
      </c>
      <c r="F351">
        <v>0.59082631279832398</v>
      </c>
      <c r="G351">
        <v>-0.80788183605020403</v>
      </c>
      <c r="H351">
        <v>-0.31745060921517199</v>
      </c>
      <c r="I351">
        <v>0.25739539489200902</v>
      </c>
      <c r="J351">
        <v>0.79466373976174098</v>
      </c>
      <c r="K351">
        <v>1.08052760832188</v>
      </c>
      <c r="L351">
        <v>0.72092259812954596</v>
      </c>
      <c r="M351">
        <v>1.6948144607754301</v>
      </c>
      <c r="N351">
        <v>1.4062912133240999</v>
      </c>
      <c r="O351">
        <v>0.83513943492478704</v>
      </c>
      <c r="P351">
        <v>0.41598645007924001</v>
      </c>
    </row>
    <row r="352" spans="2:16">
      <c r="B352">
        <v>3.2151312162230798</v>
      </c>
      <c r="C352">
        <v>-1.9596469787400299</v>
      </c>
      <c r="D352">
        <v>-0.16202171151344999</v>
      </c>
      <c r="E352">
        <v>0.95620753765592104</v>
      </c>
      <c r="F352">
        <v>0.36149179966987</v>
      </c>
      <c r="G352">
        <v>-0.26538633364408598</v>
      </c>
      <c r="H352">
        <v>-9.4513545923628095E-2</v>
      </c>
      <c r="I352">
        <v>0.59950146833637796</v>
      </c>
      <c r="J352">
        <v>1.30849247590873</v>
      </c>
      <c r="K352">
        <v>1.2627774801934399</v>
      </c>
      <c r="L352">
        <v>1.27708470136772</v>
      </c>
      <c r="M352">
        <v>1.93385558849854</v>
      </c>
      <c r="N352">
        <v>2.0751589585964201</v>
      </c>
      <c r="O352">
        <v>0.95921237596412401</v>
      </c>
      <c r="P352">
        <v>0.24974966862065601</v>
      </c>
    </row>
    <row r="353" spans="2:16">
      <c r="B353">
        <v>3.5715980376732701</v>
      </c>
      <c r="C353">
        <v>-2.5330925253360199</v>
      </c>
      <c r="D353">
        <v>5.2561865766498697E-3</v>
      </c>
      <c r="E353">
        <v>1.0750965931048899</v>
      </c>
      <c r="F353">
        <v>0.31932397142479602</v>
      </c>
      <c r="G353">
        <v>-0.98560679943492902</v>
      </c>
      <c r="H353">
        <v>-0.67648048914319803</v>
      </c>
      <c r="I353">
        <v>0.181137298703481</v>
      </c>
      <c r="J353">
        <v>0.59271350979145498</v>
      </c>
      <c r="K353">
        <v>0.81531460547828905</v>
      </c>
      <c r="L353">
        <v>0.64349809259457502</v>
      </c>
      <c r="M353">
        <v>1.6757373246567699</v>
      </c>
      <c r="N353">
        <v>1.1302786390794599</v>
      </c>
      <c r="O353">
        <v>0.33216902699780698</v>
      </c>
      <c r="P353">
        <v>1.9907026371549399</v>
      </c>
    </row>
    <row r="354" spans="2:16">
      <c r="B354">
        <v>3.5316750613279</v>
      </c>
      <c r="C354">
        <v>-2.6568333124536601</v>
      </c>
      <c r="D354">
        <v>-0.148204303020434</v>
      </c>
      <c r="E354">
        <v>0.71879641640854797</v>
      </c>
      <c r="F354">
        <v>0.33508930367006201</v>
      </c>
      <c r="G354">
        <v>-0.72320227980617602</v>
      </c>
      <c r="H354">
        <v>3.6948557031788301E-2</v>
      </c>
      <c r="I354">
        <v>0.716456591176861</v>
      </c>
      <c r="J354">
        <v>1.0956345789579101</v>
      </c>
      <c r="K354">
        <v>0.941734248722218</v>
      </c>
      <c r="L354">
        <v>0.91888802549344295</v>
      </c>
      <c r="M354">
        <v>1.48475929408705</v>
      </c>
      <c r="N354">
        <v>2.2632557632934098</v>
      </c>
      <c r="O354">
        <v>1.0339789209216199</v>
      </c>
      <c r="P354">
        <v>1.5313174369839599</v>
      </c>
    </row>
    <row r="355" spans="2:16">
      <c r="B355">
        <v>3.5304895923842898</v>
      </c>
      <c r="C355">
        <v>-3.0898943103171601</v>
      </c>
      <c r="D355">
        <v>-4.8550310946560302E-2</v>
      </c>
      <c r="E355">
        <v>0.82359188219123802</v>
      </c>
      <c r="F355">
        <v>0.33442710938397402</v>
      </c>
      <c r="G355">
        <v>-0.45863712859426897</v>
      </c>
      <c r="H355">
        <v>-0.43477117881251698</v>
      </c>
      <c r="I355">
        <v>0.36735326187232498</v>
      </c>
      <c r="J355">
        <v>0.76871222889927004</v>
      </c>
      <c r="K355">
        <v>1.1705476072786201</v>
      </c>
      <c r="L355">
        <v>1.0813525226445899</v>
      </c>
      <c r="M355">
        <v>1.3516735956014201</v>
      </c>
      <c r="N355">
        <v>1.6705488335860399</v>
      </c>
      <c r="O355">
        <v>0.27123717729550101</v>
      </c>
      <c r="P355">
        <v>0.47860062727486102</v>
      </c>
    </row>
    <row r="356" spans="2:16">
      <c r="B356">
        <v>3.14098524668408</v>
      </c>
      <c r="C356">
        <v>-2.2257918084757602</v>
      </c>
      <c r="D356">
        <v>-0.14452659542031299</v>
      </c>
      <c r="E356">
        <v>0.73911841818555502</v>
      </c>
      <c r="F356">
        <v>0.55811106490069695</v>
      </c>
      <c r="G356">
        <v>-4.6790966924339601E-2</v>
      </c>
      <c r="H356">
        <v>0.16644197210528</v>
      </c>
      <c r="I356">
        <v>0.81189661338733099</v>
      </c>
      <c r="J356">
        <v>1.39775372880883</v>
      </c>
      <c r="K356">
        <v>1.3942633464655401</v>
      </c>
      <c r="L356">
        <v>1.24490225227322</v>
      </c>
      <c r="M356">
        <v>1.76560150440886</v>
      </c>
      <c r="N356">
        <v>1.9990511865816101</v>
      </c>
      <c r="O356">
        <v>1.17838742285158</v>
      </c>
      <c r="P356">
        <v>0.62926431670600802</v>
      </c>
    </row>
    <row r="357" spans="2:16">
      <c r="B357">
        <v>3.4185546348565099</v>
      </c>
      <c r="C357">
        <v>-1.63345428290449</v>
      </c>
      <c r="D357">
        <v>-0.129608139149302</v>
      </c>
      <c r="E357">
        <v>0.49669494149592602</v>
      </c>
      <c r="F357">
        <v>0.42539435691639499</v>
      </c>
      <c r="G357">
        <v>-0.59224636257519503</v>
      </c>
      <c r="H357">
        <v>-0.20728220400251701</v>
      </c>
      <c r="I357">
        <v>0.55257258451094904</v>
      </c>
      <c r="J357">
        <v>0.76460304098235399</v>
      </c>
      <c r="K357">
        <v>1.12858368145257</v>
      </c>
      <c r="L357">
        <v>1.09540991197361</v>
      </c>
      <c r="M357">
        <v>1.4263971909150399</v>
      </c>
      <c r="N357">
        <v>1.8937044227865401</v>
      </c>
      <c r="O357">
        <v>1.3130285813832401</v>
      </c>
      <c r="P357">
        <v>1.2193134211437</v>
      </c>
    </row>
    <row r="358" spans="2:16">
      <c r="B358">
        <v>3.5544863369330102</v>
      </c>
      <c r="C358">
        <v>-3.0032940820037499</v>
      </c>
      <c r="D358">
        <v>-6.7181946695183806E-2</v>
      </c>
      <c r="E358">
        <v>0.99160802469891496</v>
      </c>
      <c r="F358">
        <v>0.54541317171681303</v>
      </c>
      <c r="G358">
        <v>-0.82027612955125595</v>
      </c>
      <c r="H358">
        <v>-0.36568648684569</v>
      </c>
      <c r="I358">
        <v>0.46898680937933201</v>
      </c>
      <c r="J358">
        <v>0.96771060867013803</v>
      </c>
      <c r="K358">
        <v>0.95598047986430501</v>
      </c>
      <c r="L358">
        <v>1.0651383893289501</v>
      </c>
      <c r="M358">
        <v>1.66963587547366</v>
      </c>
      <c r="N358">
        <v>1.72922300445649</v>
      </c>
      <c r="O358">
        <v>1.0656892870555601</v>
      </c>
      <c r="P358">
        <v>0.94857932972511105</v>
      </c>
    </row>
    <row r="359" spans="2:16">
      <c r="B359">
        <v>3.3194893053213299</v>
      </c>
      <c r="C359">
        <v>-2.3332244383588598</v>
      </c>
      <c r="D359">
        <v>-2.7000341433743101E-2</v>
      </c>
      <c r="E359">
        <v>0.90445802746145798</v>
      </c>
      <c r="F359">
        <v>0.42893299866691198</v>
      </c>
      <c r="G359">
        <v>-0.59112811743586302</v>
      </c>
      <c r="H359">
        <v>-0.234773770683498</v>
      </c>
      <c r="I359">
        <v>0.46504369158804598</v>
      </c>
      <c r="J359">
        <v>0.80772846702337797</v>
      </c>
      <c r="K359">
        <v>0.80725971245712902</v>
      </c>
      <c r="L359">
        <v>0.98453414336935396</v>
      </c>
      <c r="M359">
        <v>1.79652206387271</v>
      </c>
      <c r="N359">
        <v>2.1672855774748099</v>
      </c>
      <c r="O359">
        <v>0.83681598780742605</v>
      </c>
      <c r="P359">
        <v>1.1059469098267301</v>
      </c>
    </row>
    <row r="360" spans="2:16">
      <c r="B360">
        <v>3.4629801799015101</v>
      </c>
      <c r="C360">
        <v>-1.9445642936030401</v>
      </c>
      <c r="D360">
        <v>-0.10667012102177</v>
      </c>
      <c r="E360">
        <v>0.83222361185821203</v>
      </c>
      <c r="F360">
        <v>0.66442377608271097</v>
      </c>
      <c r="G360">
        <v>-0.84438650837448503</v>
      </c>
      <c r="H360">
        <v>-0.66536218596208596</v>
      </c>
      <c r="I360">
        <v>0.25011057270958098</v>
      </c>
      <c r="J360">
        <v>0.87052509096788899</v>
      </c>
      <c r="K360">
        <v>0.85423525637341902</v>
      </c>
      <c r="L360">
        <v>0.88251252075461795</v>
      </c>
      <c r="M360">
        <v>1.4441828802254499</v>
      </c>
      <c r="N360">
        <v>2.2064994765813202</v>
      </c>
      <c r="O360">
        <v>0.58333597084385402</v>
      </c>
      <c r="P360">
        <v>0.32353798731543398</v>
      </c>
    </row>
    <row r="361" spans="2:16">
      <c r="B361">
        <v>3.4738281181661099</v>
      </c>
      <c r="C361">
        <v>-2.3342805393354999</v>
      </c>
      <c r="D361">
        <v>-7.6606348536227498E-2</v>
      </c>
      <c r="E361">
        <v>0.93581788113200004</v>
      </c>
      <c r="F361">
        <v>0.50259376775515396</v>
      </c>
      <c r="G361">
        <v>-0.62780798367302004</v>
      </c>
      <c r="H361">
        <v>-0.148570729475172</v>
      </c>
      <c r="I361">
        <v>0.34205437073885803</v>
      </c>
      <c r="J361">
        <v>0.89521375643000101</v>
      </c>
      <c r="K361">
        <v>0.96140567534011701</v>
      </c>
      <c r="L361">
        <v>0.989115530749621</v>
      </c>
      <c r="M361">
        <v>1.0361397580355101</v>
      </c>
      <c r="N361">
        <v>2.50076333452717</v>
      </c>
      <c r="O361">
        <v>1.63591165142957</v>
      </c>
      <c r="P361">
        <v>-0.66803329184728699</v>
      </c>
    </row>
    <row r="362" spans="2:16">
      <c r="B362">
        <v>3.2468901168328701</v>
      </c>
      <c r="C362">
        <v>-1.8755231871536999</v>
      </c>
      <c r="D362">
        <v>-0.123077585865794</v>
      </c>
      <c r="E362">
        <v>0.57979694609696497</v>
      </c>
      <c r="F362">
        <v>0.49923273978451399</v>
      </c>
      <c r="G362">
        <v>-0.49033103981239801</v>
      </c>
      <c r="H362">
        <v>-0.159074122427908</v>
      </c>
      <c r="I362">
        <v>0.76959552775280105</v>
      </c>
      <c r="J362">
        <v>1.0704803511927199</v>
      </c>
      <c r="K362">
        <v>1.23369239657584</v>
      </c>
      <c r="L362">
        <v>1.0825691583169199</v>
      </c>
      <c r="M362">
        <v>2.2170444505649298</v>
      </c>
      <c r="N362">
        <v>2.0268064719755299</v>
      </c>
      <c r="O362">
        <v>1.5714978391444101</v>
      </c>
      <c r="P362">
        <v>0.48699538521580799</v>
      </c>
    </row>
    <row r="363" spans="2:16">
      <c r="B363">
        <v>3.1398054072227799</v>
      </c>
      <c r="C363">
        <v>-2.4748256790068601</v>
      </c>
      <c r="D363">
        <v>-0.18852908455568301</v>
      </c>
      <c r="E363">
        <v>0.65953019410918701</v>
      </c>
      <c r="F363">
        <v>0.37510946108266902</v>
      </c>
      <c r="G363">
        <v>7.5063703924018205E-2</v>
      </c>
      <c r="H363">
        <v>0.23163759382804</v>
      </c>
      <c r="I363">
        <v>0.89534266290587805</v>
      </c>
      <c r="J363">
        <v>1.6597895415773201</v>
      </c>
      <c r="K363">
        <v>1.3085424321138901</v>
      </c>
      <c r="L363">
        <v>1.67465269741311</v>
      </c>
      <c r="M363">
        <v>1.91572580524179</v>
      </c>
      <c r="N363">
        <v>2.1975391105561299</v>
      </c>
      <c r="O363">
        <v>1.0582987515151501</v>
      </c>
      <c r="P363">
        <v>0.36232203289478698</v>
      </c>
    </row>
    <row r="364" spans="2:16">
      <c r="B364">
        <v>3.3162825769791602</v>
      </c>
      <c r="C364">
        <v>-2.3323460276868202</v>
      </c>
      <c r="D364">
        <v>-7.9059312210015303E-2</v>
      </c>
      <c r="E364">
        <v>0.90842288390102299</v>
      </c>
      <c r="F364">
        <v>0.42480730529041</v>
      </c>
      <c r="G364">
        <v>-0.52461522432431795</v>
      </c>
      <c r="H364">
        <v>3.1502199411280997E-2</v>
      </c>
      <c r="I364">
        <v>0.52845399109864499</v>
      </c>
      <c r="J364">
        <v>0.93330140477547496</v>
      </c>
      <c r="K364">
        <v>0.874574916096163</v>
      </c>
      <c r="L364">
        <v>1.00911536053954</v>
      </c>
      <c r="M364">
        <v>1.3911750807137</v>
      </c>
      <c r="N364">
        <v>2.4523000461346198</v>
      </c>
      <c r="O364">
        <v>0.80637189957859101</v>
      </c>
      <c r="P364">
        <v>0.51913372976516703</v>
      </c>
    </row>
    <row r="365" spans="2:16">
      <c r="B365">
        <v>3.3201199750888</v>
      </c>
      <c r="C365">
        <v>-2.3647214751171002</v>
      </c>
      <c r="D365">
        <v>-6.6055671888485004E-2</v>
      </c>
      <c r="E365">
        <v>0.84719183171287704</v>
      </c>
      <c r="F365">
        <v>0.44386552469149798</v>
      </c>
      <c r="G365">
        <v>-0.41645283170784098</v>
      </c>
      <c r="H365">
        <v>-0.31477856713545999</v>
      </c>
      <c r="I365">
        <v>0.50420753765745796</v>
      </c>
      <c r="J365">
        <v>1.0051801361127599</v>
      </c>
      <c r="K365">
        <v>0.89884355723806098</v>
      </c>
      <c r="L365">
        <v>1.03156810673692</v>
      </c>
      <c r="M365">
        <v>1.5740525352586401</v>
      </c>
      <c r="N365">
        <v>1.3141448366367099</v>
      </c>
      <c r="O365">
        <v>1.0177034444105999</v>
      </c>
      <c r="P365">
        <v>0.26456413013487801</v>
      </c>
    </row>
    <row r="366" spans="2:16">
      <c r="B366">
        <v>3.4385104382653502</v>
      </c>
      <c r="C366">
        <v>-1.85890894046123</v>
      </c>
      <c r="D366">
        <v>-5.6320587520245997E-2</v>
      </c>
      <c r="E366">
        <v>1.03007141684781</v>
      </c>
      <c r="F366">
        <v>0.47010242972678101</v>
      </c>
      <c r="G366">
        <v>-0.69309454352898903</v>
      </c>
      <c r="H366">
        <v>-0.56320346802442001</v>
      </c>
      <c r="I366">
        <v>0.174568414775915</v>
      </c>
      <c r="J366">
        <v>0.81257109534027405</v>
      </c>
      <c r="K366">
        <v>0.97215210930664098</v>
      </c>
      <c r="L366">
        <v>0.96496723594525202</v>
      </c>
      <c r="M366">
        <v>1.4226141283810101</v>
      </c>
      <c r="N366">
        <v>1.9732798954789801</v>
      </c>
      <c r="O366">
        <v>0.82122022341097201</v>
      </c>
      <c r="P366">
        <v>0.56679897160192505</v>
      </c>
    </row>
    <row r="367" spans="2:16">
      <c r="B367">
        <v>3.1938779845827701</v>
      </c>
      <c r="C367">
        <v>-1.6602606826147099</v>
      </c>
      <c r="D367">
        <v>-3.0950001814940401E-2</v>
      </c>
      <c r="E367">
        <v>0.79447585275022103</v>
      </c>
      <c r="F367">
        <v>0.56661394413115396</v>
      </c>
      <c r="G367">
        <v>-0.57280869967665105</v>
      </c>
      <c r="H367">
        <v>-0.29698271740736498</v>
      </c>
      <c r="I367">
        <v>0.51380199922909098</v>
      </c>
      <c r="J367">
        <v>0.89415140408308402</v>
      </c>
      <c r="K367">
        <v>0.93133944634311705</v>
      </c>
      <c r="L367">
        <v>1.24023896208125</v>
      </c>
      <c r="M367">
        <v>1.6814926676876101</v>
      </c>
      <c r="N367">
        <v>1.71239873319629</v>
      </c>
      <c r="O367">
        <v>1.2930362185712201</v>
      </c>
      <c r="P367">
        <v>0.53132628844580498</v>
      </c>
    </row>
    <row r="368" spans="2:16">
      <c r="B368">
        <v>3.2810801260264002</v>
      </c>
      <c r="C368">
        <v>-2.6944280154499798</v>
      </c>
      <c r="D368">
        <v>-0.14742215759400201</v>
      </c>
      <c r="E368">
        <v>0.66298368803533503</v>
      </c>
      <c r="F368">
        <v>0.62717721451603903</v>
      </c>
      <c r="G368">
        <v>-0.123819497905064</v>
      </c>
      <c r="H368">
        <v>0.120150234698915</v>
      </c>
      <c r="I368">
        <v>0.660388980497575</v>
      </c>
      <c r="J368">
        <v>1.21366889388473</v>
      </c>
      <c r="K368">
        <v>1.3800484132506701</v>
      </c>
      <c r="L368">
        <v>1.12442569315673</v>
      </c>
      <c r="M368">
        <v>1.81648279538003</v>
      </c>
      <c r="N368">
        <v>2.0785370739978801</v>
      </c>
      <c r="O368">
        <v>0.88136520367960902</v>
      </c>
      <c r="P368">
        <v>1.4085014283456601</v>
      </c>
    </row>
    <row r="369" spans="2:16">
      <c r="B369">
        <v>3.3403914627136202</v>
      </c>
      <c r="C369">
        <v>-2.0874472569428102</v>
      </c>
      <c r="D369">
        <v>-8.3359176415053401E-2</v>
      </c>
      <c r="E369">
        <v>0.567133595049783</v>
      </c>
      <c r="F369">
        <v>0.55974030016335097</v>
      </c>
      <c r="G369">
        <v>-0.31261021375139197</v>
      </c>
      <c r="H369">
        <v>-0.43763131048756998</v>
      </c>
      <c r="I369">
        <v>0.44150357081322</v>
      </c>
      <c r="J369">
        <v>0.89784456950542701</v>
      </c>
      <c r="K369">
        <v>1.1120599399653699</v>
      </c>
      <c r="L369">
        <v>1.27179173303213</v>
      </c>
      <c r="M369">
        <v>1.68805742264892</v>
      </c>
      <c r="N369">
        <v>1.78824490214641</v>
      </c>
      <c r="O369">
        <v>0.78736887586110405</v>
      </c>
      <c r="P369">
        <v>0.55817922106247997</v>
      </c>
    </row>
    <row r="370" spans="2:16">
      <c r="B370">
        <v>3.4190044868457701</v>
      </c>
      <c r="C370">
        <v>-2.8370785095069602</v>
      </c>
      <c r="D370">
        <v>-7.0648363989709001E-2</v>
      </c>
      <c r="E370">
        <v>0.78971077819082203</v>
      </c>
      <c r="F370">
        <v>0.22029971451779001</v>
      </c>
      <c r="G370">
        <v>-0.43962278382066799</v>
      </c>
      <c r="H370">
        <v>-0.191238495668518</v>
      </c>
      <c r="I370">
        <v>0.62012428242869699</v>
      </c>
      <c r="J370">
        <v>1.1500123280525401</v>
      </c>
      <c r="K370">
        <v>1.0007933203745301</v>
      </c>
      <c r="L370">
        <v>1.1072069551997099</v>
      </c>
      <c r="M370">
        <v>1.51785028119349</v>
      </c>
      <c r="N370">
        <v>1.89773815760616</v>
      </c>
      <c r="O370">
        <v>1.0071336125725701</v>
      </c>
      <c r="P370">
        <v>0.75135603385781302</v>
      </c>
    </row>
    <row r="371" spans="2:16">
      <c r="B371">
        <v>3.4261531329867401</v>
      </c>
      <c r="C371">
        <v>-2.28907660294501</v>
      </c>
      <c r="D371">
        <v>-0.13579240341676799</v>
      </c>
      <c r="E371">
        <v>0.55862103326177504</v>
      </c>
      <c r="F371">
        <v>0.28549771867252399</v>
      </c>
      <c r="G371">
        <v>-0.50356802949033797</v>
      </c>
      <c r="H371">
        <v>-0.247206149251393</v>
      </c>
      <c r="I371">
        <v>0.55657127040986099</v>
      </c>
      <c r="J371">
        <v>1.04916624953011</v>
      </c>
      <c r="K371">
        <v>0.96110142291859502</v>
      </c>
      <c r="L371">
        <v>1.37455764305519</v>
      </c>
      <c r="M371">
        <v>2.0038673867831198</v>
      </c>
      <c r="N371">
        <v>2.1152864750109899</v>
      </c>
      <c r="O371">
        <v>1.34611962598238</v>
      </c>
      <c r="P371">
        <v>0.16313173611107201</v>
      </c>
    </row>
    <row r="372" spans="2:16">
      <c r="B372">
        <v>3.1654880985269598</v>
      </c>
      <c r="C372">
        <v>-2.0580244566961801</v>
      </c>
      <c r="D372">
        <v>-2.58042705342936E-2</v>
      </c>
      <c r="E372">
        <v>0.59526380347877705</v>
      </c>
      <c r="F372">
        <v>0.51621744030604599</v>
      </c>
      <c r="G372">
        <v>-0.40147294043043902</v>
      </c>
      <c r="H372">
        <v>4.59702252916597E-2</v>
      </c>
      <c r="I372">
        <v>0.71644757196296305</v>
      </c>
      <c r="J372">
        <v>1.14133571705284</v>
      </c>
      <c r="K372">
        <v>1.10176485429424</v>
      </c>
      <c r="L372">
        <v>1.1025452720047699</v>
      </c>
      <c r="M372">
        <v>1.8343756255145001</v>
      </c>
      <c r="N372">
        <v>1.6534914020928</v>
      </c>
      <c r="O372">
        <v>0.96336946108391597</v>
      </c>
      <c r="P372">
        <v>0.90585685150058703</v>
      </c>
    </row>
    <row r="373" spans="2:16">
      <c r="B373">
        <v>3.3185302252492499</v>
      </c>
      <c r="C373">
        <v>-2.1187274824161402</v>
      </c>
      <c r="D373">
        <v>-1.58106427991975E-2</v>
      </c>
      <c r="E373">
        <v>0.82699679467313703</v>
      </c>
      <c r="F373">
        <v>0.32233635644017999</v>
      </c>
      <c r="G373">
        <v>-0.669319671059182</v>
      </c>
      <c r="H373">
        <v>-0.60724023315681597</v>
      </c>
      <c r="I373">
        <v>0.343387956563455</v>
      </c>
      <c r="J373">
        <v>0.93717293838086202</v>
      </c>
      <c r="K373">
        <v>0.78279294251702103</v>
      </c>
      <c r="L373">
        <v>0.950648941919082</v>
      </c>
      <c r="M373">
        <v>1.4684037964270999</v>
      </c>
      <c r="N373">
        <v>1.4254201105780999</v>
      </c>
      <c r="O373">
        <v>1.4828317283988499</v>
      </c>
      <c r="P373">
        <v>0.86476634247577</v>
      </c>
    </row>
    <row r="374" spans="2:16">
      <c r="B374">
        <v>3.15450578204022</v>
      </c>
      <c r="C374">
        <v>-1.27407850719976</v>
      </c>
      <c r="D374">
        <v>-9.1595345639183007E-2</v>
      </c>
      <c r="E374">
        <v>0.73126311327512705</v>
      </c>
      <c r="F374">
        <v>0.60208410674661195</v>
      </c>
      <c r="G374">
        <v>-0.59408965581871698</v>
      </c>
      <c r="H374">
        <v>-0.16022028778054101</v>
      </c>
      <c r="I374">
        <v>0.74931731287552605</v>
      </c>
      <c r="J374">
        <v>1.1707516399058799</v>
      </c>
      <c r="K374">
        <v>1.1555298686542099</v>
      </c>
      <c r="L374">
        <v>1.1583955323938799</v>
      </c>
      <c r="M374">
        <v>1.5460276555864201</v>
      </c>
      <c r="N374">
        <v>1.4000081617173199</v>
      </c>
      <c r="O374">
        <v>1.13436406813257</v>
      </c>
      <c r="P374">
        <v>0.67174938487046798</v>
      </c>
    </row>
    <row r="375" spans="2:16">
      <c r="B375">
        <v>3.2442312340619002</v>
      </c>
      <c r="C375">
        <v>-1.8212030838178099</v>
      </c>
      <c r="D375">
        <v>-0.17894415914074999</v>
      </c>
      <c r="E375">
        <v>0.77641863819857804</v>
      </c>
      <c r="F375">
        <v>0.57769396394172701</v>
      </c>
      <c r="G375">
        <v>-0.42959149771841199</v>
      </c>
      <c r="H375">
        <v>-0.13741240688544201</v>
      </c>
      <c r="I375">
        <v>0.500962187920031</v>
      </c>
      <c r="J375">
        <v>1.22104548730595</v>
      </c>
      <c r="K375">
        <v>1.50679344952604</v>
      </c>
      <c r="L375">
        <v>1.2078515890647701</v>
      </c>
      <c r="M375">
        <v>1.9081199281651999</v>
      </c>
      <c r="N375">
        <v>1.72836333308011</v>
      </c>
      <c r="O375">
        <v>0.93277952261766195</v>
      </c>
      <c r="P375">
        <v>1.95784534884205</v>
      </c>
    </row>
    <row r="376" spans="2:16">
      <c r="B376">
        <v>3.4341426890781501</v>
      </c>
      <c r="C376">
        <v>-1.8545359032467501</v>
      </c>
      <c r="D376">
        <v>-8.2567193567440897E-2</v>
      </c>
      <c r="E376">
        <v>0.88710739536736705</v>
      </c>
      <c r="F376">
        <v>0.63654299899060895</v>
      </c>
      <c r="G376">
        <v>-0.73454707387217699</v>
      </c>
      <c r="H376">
        <v>-0.47345249180161297</v>
      </c>
      <c r="I376">
        <v>0.144827381899541</v>
      </c>
      <c r="J376">
        <v>0.71242768506973297</v>
      </c>
      <c r="K376">
        <v>0.75598901303088595</v>
      </c>
      <c r="L376">
        <v>0.78905388231753304</v>
      </c>
      <c r="M376">
        <v>1.3426851533956501</v>
      </c>
      <c r="N376">
        <v>1.8931360416070599</v>
      </c>
      <c r="O376">
        <v>1.0893570279093201</v>
      </c>
      <c r="P376">
        <v>1.3368511527832001</v>
      </c>
    </row>
    <row r="377" spans="2:16">
      <c r="B377">
        <v>3.62563650228183</v>
      </c>
      <c r="C377">
        <v>-2.0468652948732</v>
      </c>
      <c r="D377">
        <v>-0.145265378702402</v>
      </c>
      <c r="E377">
        <v>0.98967583592868202</v>
      </c>
      <c r="F377">
        <v>0.45632301919736801</v>
      </c>
      <c r="G377">
        <v>-0.82939632379822203</v>
      </c>
      <c r="H377">
        <v>-0.60498331628745206</v>
      </c>
      <c r="I377">
        <v>0.20785728889812199</v>
      </c>
      <c r="J377">
        <v>0.64888890586951897</v>
      </c>
      <c r="K377">
        <v>0.59636684466444301</v>
      </c>
      <c r="L377">
        <v>0.51974959397064502</v>
      </c>
      <c r="M377">
        <v>1.5738568464982501</v>
      </c>
      <c r="N377">
        <v>1.67730914805411</v>
      </c>
      <c r="O377">
        <v>1.65601772434508</v>
      </c>
      <c r="P377">
        <v>1.03445621891826</v>
      </c>
    </row>
    <row r="378" spans="2:16">
      <c r="B378">
        <v>3.49670543136898</v>
      </c>
      <c r="C378">
        <v>-2.1035682185724398</v>
      </c>
      <c r="D378">
        <v>-0.18447948956069099</v>
      </c>
      <c r="E378">
        <v>0.91275937010213704</v>
      </c>
      <c r="F378">
        <v>0.61014207923872998</v>
      </c>
      <c r="G378">
        <v>-0.58242616757745502</v>
      </c>
      <c r="H378">
        <v>-0.46307786175279603</v>
      </c>
      <c r="I378">
        <v>0.60278857606813596</v>
      </c>
      <c r="J378">
        <v>0.83897803645497804</v>
      </c>
      <c r="K378">
        <v>1.08284803362801</v>
      </c>
      <c r="L378">
        <v>1.0276799346332</v>
      </c>
      <c r="M378">
        <v>1.77657286966761</v>
      </c>
      <c r="N378">
        <v>1.6278217876679999</v>
      </c>
      <c r="O378">
        <v>0.89848725764567505</v>
      </c>
      <c r="P378">
        <v>0.53433199394031194</v>
      </c>
    </row>
    <row r="379" spans="2:16">
      <c r="B379">
        <v>3.4970780418390799</v>
      </c>
      <c r="C379">
        <v>-2.5092168431656501</v>
      </c>
      <c r="D379">
        <v>-0.100314698944812</v>
      </c>
      <c r="E379">
        <v>0.792766874465199</v>
      </c>
      <c r="F379">
        <v>0.32185421483589499</v>
      </c>
      <c r="G379">
        <v>-0.53899910403682605</v>
      </c>
      <c r="H379">
        <v>-0.30588576723536998</v>
      </c>
      <c r="I379">
        <v>0.66039324992085202</v>
      </c>
      <c r="J379">
        <v>0.97713297082539396</v>
      </c>
      <c r="K379">
        <v>0.79998294623874799</v>
      </c>
      <c r="L379">
        <v>0.84164221916486703</v>
      </c>
      <c r="M379">
        <v>1.6617080121068499</v>
      </c>
      <c r="N379">
        <v>1.8852680029208699</v>
      </c>
      <c r="O379">
        <v>0.55043712940588696</v>
      </c>
      <c r="P379">
        <v>1.2454792488051101</v>
      </c>
    </row>
    <row r="380" spans="2:16">
      <c r="B380">
        <v>3.32313684804534</v>
      </c>
      <c r="C380">
        <v>-2.1871187598876598</v>
      </c>
      <c r="D380">
        <v>-8.9140844617221701E-4</v>
      </c>
      <c r="E380">
        <v>1.02758633007842</v>
      </c>
      <c r="F380">
        <v>0.60633880427614995</v>
      </c>
      <c r="G380">
        <v>-0.40129965456642802</v>
      </c>
      <c r="H380">
        <v>-0.34529191194025299</v>
      </c>
      <c r="I380">
        <v>0.40087461011430098</v>
      </c>
      <c r="J380">
        <v>0.77574563745607605</v>
      </c>
      <c r="K380">
        <v>0.73608266763016195</v>
      </c>
      <c r="L380">
        <v>0.92116422239695805</v>
      </c>
      <c r="M380">
        <v>1.60680495571571</v>
      </c>
      <c r="N380">
        <v>1.97479903451434</v>
      </c>
      <c r="O380">
        <v>0.75951092239574203</v>
      </c>
      <c r="P380">
        <v>0.295853749093482</v>
      </c>
    </row>
    <row r="381" spans="2:16">
      <c r="B381">
        <v>3.65502921002936</v>
      </c>
      <c r="C381">
        <v>-3.0132648535701301</v>
      </c>
      <c r="D381">
        <v>-9.5796425621878303E-2</v>
      </c>
      <c r="E381">
        <v>0.76371973015619099</v>
      </c>
      <c r="F381">
        <v>0.644067468659558</v>
      </c>
      <c r="G381">
        <v>-0.6297364826463</v>
      </c>
      <c r="H381">
        <v>-0.268898866239835</v>
      </c>
      <c r="I381">
        <v>0.19456104481195299</v>
      </c>
      <c r="J381">
        <v>0.758739792526547</v>
      </c>
      <c r="K381">
        <v>1.04967070475534</v>
      </c>
      <c r="L381">
        <v>0.79148650515835295</v>
      </c>
      <c r="M381">
        <v>1.57112887014795</v>
      </c>
      <c r="N381">
        <v>1.8357466416939701</v>
      </c>
      <c r="O381">
        <v>0.49692045196642698</v>
      </c>
      <c r="P381">
        <v>0.65441536897675401</v>
      </c>
    </row>
    <row r="382" spans="2:16">
      <c r="B382">
        <v>3.63078464675583</v>
      </c>
      <c r="C382">
        <v>-1.91476632234476</v>
      </c>
      <c r="D382">
        <v>-0.15651171422229099</v>
      </c>
      <c r="E382">
        <v>0.57761492861044095</v>
      </c>
      <c r="F382">
        <v>0.14403440217348201</v>
      </c>
      <c r="G382">
        <v>-0.66402174629842103</v>
      </c>
      <c r="H382">
        <v>-0.445193657956446</v>
      </c>
      <c r="I382">
        <v>0.32248520959367699</v>
      </c>
      <c r="J382">
        <v>0.87551131754981104</v>
      </c>
      <c r="K382">
        <v>0.98437273396416902</v>
      </c>
      <c r="L382">
        <v>0.92398957637021495</v>
      </c>
      <c r="M382">
        <v>1.88750674880021</v>
      </c>
      <c r="N382">
        <v>1.9120406789808799</v>
      </c>
      <c r="O382">
        <v>0.42099921693220899</v>
      </c>
      <c r="P382">
        <v>-7.3232158780098505E-2</v>
      </c>
    </row>
    <row r="383" spans="2:16">
      <c r="B383">
        <v>3.5911865881576999</v>
      </c>
      <c r="C383">
        <v>-2.48900278463032</v>
      </c>
      <c r="D383">
        <v>-0.104012160775986</v>
      </c>
      <c r="E383">
        <v>0.607813348574333</v>
      </c>
      <c r="F383">
        <v>0.48089497722145502</v>
      </c>
      <c r="G383">
        <v>-0.66001331486586001</v>
      </c>
      <c r="H383">
        <v>-0.377270919151731</v>
      </c>
      <c r="I383">
        <v>0.30555159707244001</v>
      </c>
      <c r="J383">
        <v>0.71473001496784405</v>
      </c>
      <c r="K383">
        <v>0.76527513686181303</v>
      </c>
      <c r="L383">
        <v>1.24087742639218</v>
      </c>
      <c r="M383">
        <v>1.5885136582962101</v>
      </c>
      <c r="N383">
        <v>2.3781790708712598</v>
      </c>
      <c r="O383">
        <v>0.61907765257386804</v>
      </c>
      <c r="P383">
        <v>0.77284409543450405</v>
      </c>
    </row>
    <row r="384" spans="2:16">
      <c r="B384">
        <v>3.3662727405958002</v>
      </c>
      <c r="C384">
        <v>-2.5586227667799202</v>
      </c>
      <c r="D384">
        <v>1.7610297758820101E-2</v>
      </c>
      <c r="E384">
        <v>0.839360044084146</v>
      </c>
      <c r="F384">
        <v>0.49137704798341098</v>
      </c>
      <c r="G384">
        <v>-0.64854083936058604</v>
      </c>
      <c r="H384">
        <v>-0.30950494147165802</v>
      </c>
      <c r="I384">
        <v>0.46629798924423099</v>
      </c>
      <c r="J384">
        <v>0.82480360953448095</v>
      </c>
      <c r="K384">
        <v>0.96801567259292698</v>
      </c>
      <c r="L384">
        <v>1.01781863157686</v>
      </c>
      <c r="M384">
        <v>1.1885023889281801</v>
      </c>
      <c r="N384">
        <v>1.4491470889003499</v>
      </c>
      <c r="O384">
        <v>0.32997353779035499</v>
      </c>
      <c r="P384">
        <v>0.45775306157004297</v>
      </c>
    </row>
    <row r="385" spans="2:16">
      <c r="B385">
        <v>3.1445387719298599</v>
      </c>
      <c r="C385">
        <v>-1.53729673994581</v>
      </c>
      <c r="D385">
        <v>-1.9230935644408399E-2</v>
      </c>
      <c r="E385">
        <v>0.90891149255946202</v>
      </c>
      <c r="F385">
        <v>0.59985553151965498</v>
      </c>
      <c r="G385">
        <v>-0.66091019084054303</v>
      </c>
      <c r="H385">
        <v>-0.692196382939958</v>
      </c>
      <c r="I385">
        <v>0.46646769720304398</v>
      </c>
      <c r="J385">
        <v>0.87050275607585903</v>
      </c>
      <c r="K385">
        <v>0.91510255511043403</v>
      </c>
      <c r="L385">
        <v>1.23006964236162</v>
      </c>
      <c r="M385">
        <v>1.5913345635022</v>
      </c>
      <c r="N385">
        <v>1.53679241765285</v>
      </c>
      <c r="O385">
        <v>1.3280036182119801</v>
      </c>
      <c r="P385">
        <v>0.168847538031202</v>
      </c>
    </row>
    <row r="386" spans="2:16">
      <c r="B386">
        <v>3.3174787840031099</v>
      </c>
      <c r="C386">
        <v>-2.7576492872735199</v>
      </c>
      <c r="D386">
        <v>-7.64504852073562E-2</v>
      </c>
      <c r="E386">
        <v>0.73713389222040504</v>
      </c>
      <c r="F386">
        <v>0.48196253410261403</v>
      </c>
      <c r="G386">
        <v>-0.38346469446041698</v>
      </c>
      <c r="H386">
        <v>-0.173478656781244</v>
      </c>
      <c r="I386">
        <v>0.54697805945484301</v>
      </c>
      <c r="J386">
        <v>1.1740184274558401</v>
      </c>
      <c r="K386">
        <v>1.0746914878929299</v>
      </c>
      <c r="L386">
        <v>1.1059733470613999</v>
      </c>
      <c r="M386">
        <v>1.58440059157568</v>
      </c>
      <c r="N386">
        <v>2.43877295630924</v>
      </c>
      <c r="O386">
        <v>0.91744001720749602</v>
      </c>
      <c r="P386">
        <v>0.88542797212641999</v>
      </c>
    </row>
    <row r="387" spans="2:16">
      <c r="B387">
        <v>3.2638131772856802</v>
      </c>
      <c r="C387">
        <v>-2.654803801501</v>
      </c>
      <c r="D387">
        <v>-6.8423385151098096E-2</v>
      </c>
      <c r="E387">
        <v>0.75119864501258105</v>
      </c>
      <c r="F387">
        <v>0.430538367391336</v>
      </c>
      <c r="G387">
        <v>-0.35168268250448698</v>
      </c>
      <c r="H387">
        <v>-0.213310202867696</v>
      </c>
      <c r="I387">
        <v>0.816970185050783</v>
      </c>
      <c r="J387">
        <v>1.2437722013340899</v>
      </c>
      <c r="K387">
        <v>1.1193019857976001</v>
      </c>
      <c r="L387">
        <v>1.1267898452579901</v>
      </c>
      <c r="M387">
        <v>2.04308335785927</v>
      </c>
      <c r="N387">
        <v>2.04177096404903</v>
      </c>
      <c r="O387">
        <v>1.18020671205968</v>
      </c>
      <c r="P387">
        <v>1.6877803583712701</v>
      </c>
    </row>
    <row r="388" spans="2:16">
      <c r="B388">
        <v>3.58981659004868</v>
      </c>
      <c r="C388">
        <v>-1.7793040644124001</v>
      </c>
      <c r="D388">
        <v>-3.3694225367586601E-2</v>
      </c>
      <c r="E388">
        <v>0.93107278858255105</v>
      </c>
      <c r="F388">
        <v>0.391700740471491</v>
      </c>
      <c r="G388">
        <v>-1.0320789941583299</v>
      </c>
      <c r="H388">
        <v>-0.54993428904782105</v>
      </c>
      <c r="I388">
        <v>9.2952108066150396E-2</v>
      </c>
      <c r="J388">
        <v>0.59197346005483797</v>
      </c>
      <c r="K388">
        <v>0.59015710921074405</v>
      </c>
      <c r="L388">
        <v>0.66583403275224495</v>
      </c>
      <c r="M388">
        <v>1.0147508388863899</v>
      </c>
      <c r="N388">
        <v>0.97715259115285802</v>
      </c>
      <c r="O388">
        <v>0.47325129943201599</v>
      </c>
      <c r="P388">
        <v>0.52520843319721899</v>
      </c>
    </row>
    <row r="389" spans="2:16">
      <c r="B389">
        <v>3.4038549363458701</v>
      </c>
      <c r="C389">
        <v>-2.20621987439409</v>
      </c>
      <c r="D389">
        <v>-0.13696352627504199</v>
      </c>
      <c r="E389">
        <v>0.95295863513780898</v>
      </c>
      <c r="F389">
        <v>0.39689837776440601</v>
      </c>
      <c r="G389">
        <v>-0.46168928947716498</v>
      </c>
      <c r="H389">
        <v>-0.28957832818451801</v>
      </c>
      <c r="I389">
        <v>0.51907403610951997</v>
      </c>
      <c r="J389">
        <v>0.88005604824399297</v>
      </c>
      <c r="K389">
        <v>1.07855367271026</v>
      </c>
      <c r="L389">
        <v>1.2424194886383699</v>
      </c>
      <c r="M389">
        <v>1.7921632305331201</v>
      </c>
      <c r="N389">
        <v>1.9286049755194601</v>
      </c>
      <c r="O389">
        <v>0.22147457069936599</v>
      </c>
      <c r="P389">
        <v>1.3779774829875</v>
      </c>
    </row>
    <row r="390" spans="2:16">
      <c r="B390">
        <v>3.4869920219352299</v>
      </c>
      <c r="C390">
        <v>-2.6305110396740901</v>
      </c>
      <c r="D390">
        <v>1.7416161578977699E-2</v>
      </c>
      <c r="E390">
        <v>0.83111134191764202</v>
      </c>
      <c r="F390">
        <v>0.54580012480309104</v>
      </c>
      <c r="G390">
        <v>-0.85441062596860595</v>
      </c>
      <c r="H390">
        <v>-0.51109920597694902</v>
      </c>
      <c r="I390">
        <v>0.35507600387602201</v>
      </c>
      <c r="J390">
        <v>0.76905942190447296</v>
      </c>
      <c r="K390">
        <v>0.62617553837254702</v>
      </c>
      <c r="L390">
        <v>0.97597530540405697</v>
      </c>
      <c r="M390">
        <v>1.1997019098849599</v>
      </c>
      <c r="N390">
        <v>1.12487342628327</v>
      </c>
      <c r="O390">
        <v>1.04808525838364</v>
      </c>
      <c r="P390">
        <v>0.37712458608156402</v>
      </c>
    </row>
    <row r="391" spans="2:16">
      <c r="B391">
        <v>3.5431067937204799</v>
      </c>
      <c r="C391">
        <v>-3.2588843917230199</v>
      </c>
      <c r="D391">
        <v>-0.185913583511639</v>
      </c>
      <c r="E391">
        <v>0.76301687857279898</v>
      </c>
      <c r="F391">
        <v>0.32014356934229399</v>
      </c>
      <c r="G391">
        <v>-0.17190279321950999</v>
      </c>
      <c r="H391">
        <v>-3.2314167122266001E-2</v>
      </c>
      <c r="I391">
        <v>0.79612336482761503</v>
      </c>
      <c r="J391">
        <v>1.1577942904740799</v>
      </c>
      <c r="K391">
        <v>1.2473703571928501</v>
      </c>
      <c r="L391">
        <v>1.2340771596600799</v>
      </c>
      <c r="M391">
        <v>1.7942633485208599</v>
      </c>
      <c r="N391">
        <v>1.4911955815153699</v>
      </c>
      <c r="O391">
        <v>0.92496524159281501</v>
      </c>
      <c r="P391">
        <v>1.4839286949230099</v>
      </c>
    </row>
    <row r="392" spans="2:16">
      <c r="B392">
        <v>3.2183646340233101</v>
      </c>
      <c r="C392">
        <v>-2.4201986689669401</v>
      </c>
      <c r="D392">
        <v>-0.139438611717149</v>
      </c>
      <c r="E392">
        <v>0.81205965564464699</v>
      </c>
      <c r="F392">
        <v>0.37118972867070399</v>
      </c>
      <c r="G392">
        <v>-0.19522203884641201</v>
      </c>
      <c r="H392">
        <v>0.15017976298680299</v>
      </c>
      <c r="I392">
        <v>0.94357967935519804</v>
      </c>
      <c r="J392">
        <v>1.16695498943304</v>
      </c>
      <c r="K392">
        <v>1.31716963538197</v>
      </c>
      <c r="L392">
        <v>1.32396949887043</v>
      </c>
      <c r="M392">
        <v>1.5360913711592501</v>
      </c>
      <c r="N392">
        <v>1.88540661486354</v>
      </c>
      <c r="O392">
        <v>1.5475701097413599</v>
      </c>
      <c r="P392">
        <v>1.1842096298632001</v>
      </c>
    </row>
    <row r="393" spans="2:16">
      <c r="B393">
        <v>3.53499785447891</v>
      </c>
      <c r="C393">
        <v>-1.97751478728565</v>
      </c>
      <c r="D393">
        <v>-2.3857779634108098E-2</v>
      </c>
      <c r="E393">
        <v>0.99530539001638996</v>
      </c>
      <c r="F393">
        <v>0.454788659857219</v>
      </c>
      <c r="G393">
        <v>-0.90648622230444698</v>
      </c>
      <c r="H393">
        <v>-0.54743455620582504</v>
      </c>
      <c r="I393">
        <v>0.170971394357774</v>
      </c>
      <c r="J393">
        <v>0.65388482841310303</v>
      </c>
      <c r="K393">
        <v>0.487022746397752</v>
      </c>
      <c r="L393">
        <v>0.69792468197245905</v>
      </c>
      <c r="M393">
        <v>1.25138926539538</v>
      </c>
      <c r="N393">
        <v>0.98363380480770901</v>
      </c>
      <c r="O393">
        <v>1.34103691098415</v>
      </c>
      <c r="P393">
        <v>0.85862306055836102</v>
      </c>
    </row>
    <row r="394" spans="2:16">
      <c r="B394">
        <v>3.6720777447359199</v>
      </c>
      <c r="C394">
        <v>-2.6590159786761598</v>
      </c>
      <c r="D394">
        <v>-0.17958692862742201</v>
      </c>
      <c r="E394">
        <v>0.77542792570581398</v>
      </c>
      <c r="F394">
        <v>0.34224437490685999</v>
      </c>
      <c r="G394">
        <v>-0.63134285387075895</v>
      </c>
      <c r="H394">
        <v>-0.53048667389644899</v>
      </c>
      <c r="I394">
        <v>0.56279944412857597</v>
      </c>
      <c r="J394">
        <v>0.861092127855837</v>
      </c>
      <c r="K394">
        <v>0.95108223923252699</v>
      </c>
      <c r="L394">
        <v>0.89709570723375398</v>
      </c>
      <c r="M394">
        <v>2.0406121938097299</v>
      </c>
      <c r="N394">
        <v>1.6941440002010599</v>
      </c>
      <c r="O394">
        <v>1.0408227520148401</v>
      </c>
      <c r="P394">
        <v>0.980626337305882</v>
      </c>
    </row>
    <row r="395" spans="2:16">
      <c r="B395">
        <v>3.8016825040620001</v>
      </c>
      <c r="C395">
        <v>-3.0159765902362001</v>
      </c>
      <c r="D395">
        <v>-0.25632938323055898</v>
      </c>
      <c r="E395">
        <v>0.89631292754440495</v>
      </c>
      <c r="F395">
        <v>0.27101854059985803</v>
      </c>
      <c r="G395">
        <v>-0.54518768479927104</v>
      </c>
      <c r="H395">
        <v>-0.41565864311607298</v>
      </c>
      <c r="I395">
        <v>0.45549086543954098</v>
      </c>
      <c r="J395">
        <v>0.90955531809833701</v>
      </c>
      <c r="K395">
        <v>1.0911501837456901</v>
      </c>
      <c r="L395">
        <v>0.93243140717471296</v>
      </c>
      <c r="M395">
        <v>1.47653632039021</v>
      </c>
      <c r="N395">
        <v>1.85035995197451</v>
      </c>
      <c r="O395">
        <v>1.2410798971444099</v>
      </c>
      <c r="P395">
        <v>0.68526786114427995</v>
      </c>
    </row>
    <row r="396" spans="2:16">
      <c r="B396">
        <v>3.08152972276749</v>
      </c>
      <c r="C396">
        <v>-2.0035293343763398</v>
      </c>
      <c r="D396">
        <v>-7.9042887386328295E-2</v>
      </c>
      <c r="E396">
        <v>1.09736647780146</v>
      </c>
      <c r="F396">
        <v>0.35330771941896399</v>
      </c>
      <c r="G396">
        <v>-0.16358051256403</v>
      </c>
      <c r="H396">
        <v>4.7776119160045399E-2</v>
      </c>
      <c r="I396">
        <v>0.71151368543869598</v>
      </c>
      <c r="J396">
        <v>1.33738586230103</v>
      </c>
      <c r="K396">
        <v>1.04012538789342</v>
      </c>
      <c r="L396">
        <v>1.2286230623874199</v>
      </c>
      <c r="M396">
        <v>1.67402678710702</v>
      </c>
      <c r="N396">
        <v>1.84347841800158</v>
      </c>
      <c r="O396">
        <v>1.06761555567195</v>
      </c>
      <c r="P396">
        <v>1.4662761803706901</v>
      </c>
    </row>
    <row r="397" spans="2:16">
      <c r="B397">
        <v>3.58048434814804</v>
      </c>
      <c r="C397">
        <v>-2.2949175401794202</v>
      </c>
      <c r="D397">
        <v>-0.30099688472557801</v>
      </c>
      <c r="E397">
        <v>0.50754022571407398</v>
      </c>
      <c r="F397">
        <v>6.15983309318184E-2</v>
      </c>
      <c r="G397">
        <v>-0.46631339272098299</v>
      </c>
      <c r="H397">
        <v>-0.197974106782069</v>
      </c>
      <c r="I397">
        <v>0.74228036557316701</v>
      </c>
      <c r="J397">
        <v>1.19941282100545</v>
      </c>
      <c r="K397">
        <v>1.3585482275627201</v>
      </c>
      <c r="L397">
        <v>1.3200022415247299</v>
      </c>
      <c r="M397">
        <v>2.1846202592810702</v>
      </c>
      <c r="N397">
        <v>2.1086149168613302</v>
      </c>
      <c r="O397">
        <v>1.3216657548401101</v>
      </c>
      <c r="P397">
        <v>1.3707289908342699</v>
      </c>
    </row>
    <row r="398" spans="2:16">
      <c r="B398">
        <v>3.7909942806078498</v>
      </c>
      <c r="C398">
        <v>-2.2106095806894701</v>
      </c>
      <c r="D398">
        <v>-0.10542607394416301</v>
      </c>
      <c r="E398">
        <v>0.83894956205959204</v>
      </c>
      <c r="F398">
        <v>0.35484597589698003</v>
      </c>
      <c r="G398">
        <v>-0.69419511366325903</v>
      </c>
      <c r="H398">
        <v>-0.58055507035047504</v>
      </c>
      <c r="I398">
        <v>8.3300656015001695E-2</v>
      </c>
      <c r="J398">
        <v>0.446032135959406</v>
      </c>
      <c r="K398">
        <v>0.67023311134500896</v>
      </c>
      <c r="L398">
        <v>0.68907945662599401</v>
      </c>
      <c r="M398">
        <v>1.1569608913382801</v>
      </c>
      <c r="N398">
        <v>1.5093889722445599</v>
      </c>
      <c r="O398">
        <v>0.54174368105626103</v>
      </c>
      <c r="P398">
        <v>0.50646794359493197</v>
      </c>
    </row>
    <row r="399" spans="2:16">
      <c r="B399">
        <v>3.01714587716905</v>
      </c>
      <c r="C399">
        <v>-2.01091195962423</v>
      </c>
      <c r="D399">
        <v>-0.124189891115932</v>
      </c>
      <c r="E399">
        <v>0.76063770480846704</v>
      </c>
      <c r="F399">
        <v>0.41306125354683298</v>
      </c>
      <c r="G399">
        <v>-6.9763642172321103E-2</v>
      </c>
      <c r="H399">
        <v>7.6287758496129898E-2</v>
      </c>
      <c r="I399">
        <v>0.76210987285555498</v>
      </c>
      <c r="J399">
        <v>1.30685859141349</v>
      </c>
      <c r="K399">
        <v>1.4937789585085</v>
      </c>
      <c r="L399">
        <v>1.43797875133027</v>
      </c>
      <c r="M399">
        <v>1.7264396337411301</v>
      </c>
      <c r="N399">
        <v>1.95405318159023</v>
      </c>
      <c r="O399">
        <v>2.0635522090951701</v>
      </c>
      <c r="P399">
        <v>0.69176029121092197</v>
      </c>
    </row>
    <row r="400" spans="2:16">
      <c r="B400">
        <v>3.24462989889631</v>
      </c>
      <c r="C400">
        <v>-1.94526662744598</v>
      </c>
      <c r="D400">
        <v>-0.122538882585223</v>
      </c>
      <c r="E400">
        <v>0.94478615388081599</v>
      </c>
      <c r="F400">
        <v>0.35877640893476498</v>
      </c>
      <c r="G400">
        <v>-0.44245741468567001</v>
      </c>
      <c r="H400">
        <v>5.5249079867347402E-2</v>
      </c>
      <c r="I400">
        <v>0.63761590082512798</v>
      </c>
      <c r="J400">
        <v>1.12570779323189</v>
      </c>
      <c r="K400">
        <v>1.0593603080233001</v>
      </c>
      <c r="L400">
        <v>0.95513662089708895</v>
      </c>
      <c r="M400">
        <v>1.4999527425080601</v>
      </c>
      <c r="N400">
        <v>1.6436037031995101</v>
      </c>
      <c r="O400">
        <v>1.18292921027472</v>
      </c>
      <c r="P400">
        <v>0.86794530163314498</v>
      </c>
    </row>
    <row r="401" spans="2:16">
      <c r="B401">
        <v>3.3553828353714099</v>
      </c>
      <c r="C401">
        <v>-2.3055506167602799</v>
      </c>
      <c r="D401">
        <v>-9.7226106305597498E-2</v>
      </c>
      <c r="E401">
        <v>0.81829305258503704</v>
      </c>
      <c r="F401">
        <v>0.47237373845539199</v>
      </c>
      <c r="G401">
        <v>-0.40133892243906699</v>
      </c>
      <c r="H401">
        <v>-0.127157052649603</v>
      </c>
      <c r="I401">
        <v>0.60997416723731401</v>
      </c>
      <c r="J401">
        <v>1.0665748315102801</v>
      </c>
      <c r="K401">
        <v>1.1215926029235299</v>
      </c>
      <c r="L401">
        <v>0.74457817371393897</v>
      </c>
      <c r="M401">
        <v>1.54985035375103</v>
      </c>
      <c r="N401">
        <v>1.8881867672936099</v>
      </c>
      <c r="O401">
        <v>0.97246138267592097</v>
      </c>
      <c r="P401">
        <v>0.29768372231412998</v>
      </c>
    </row>
    <row r="402" spans="2:16">
      <c r="B402">
        <v>3.6831214031906101</v>
      </c>
      <c r="C402">
        <v>-3.1182172302687801</v>
      </c>
      <c r="D402">
        <v>-0.30969676445440802</v>
      </c>
      <c r="E402">
        <v>0.41016916124157299</v>
      </c>
      <c r="F402">
        <v>0.206612169262755</v>
      </c>
      <c r="G402">
        <v>-0.27640143013306101</v>
      </c>
      <c r="H402">
        <v>0.14595761683984901</v>
      </c>
      <c r="I402">
        <v>0.80206494656782301</v>
      </c>
      <c r="J402">
        <v>1.2136946505125601</v>
      </c>
      <c r="K402">
        <v>1.3531500222917301</v>
      </c>
      <c r="L402">
        <v>1.22396875267477</v>
      </c>
      <c r="M402">
        <v>1.9254164707471699</v>
      </c>
      <c r="N402">
        <v>2.5834166395449598</v>
      </c>
      <c r="O402">
        <v>1.54706330530339</v>
      </c>
      <c r="P402">
        <v>1.65724000492556</v>
      </c>
    </row>
    <row r="403" spans="2:16">
      <c r="B403">
        <v>3.4567547420643598</v>
      </c>
      <c r="C403">
        <v>-3.1199263137906601</v>
      </c>
      <c r="D403">
        <v>-4.5909490959555502E-2</v>
      </c>
      <c r="E403">
        <v>0.86815597037067604</v>
      </c>
      <c r="F403">
        <v>0.34635242821788598</v>
      </c>
      <c r="G403">
        <v>-0.24532138954851901</v>
      </c>
      <c r="H403">
        <v>-4.3701089864582002E-2</v>
      </c>
      <c r="I403">
        <v>0.494313375320865</v>
      </c>
      <c r="J403">
        <v>0.98813144873241598</v>
      </c>
      <c r="K403">
        <v>1.2010929483944599</v>
      </c>
      <c r="L403">
        <v>1.05850647666293</v>
      </c>
      <c r="M403">
        <v>1.7131837200370099</v>
      </c>
      <c r="N403">
        <v>1.43356619398411</v>
      </c>
      <c r="O403">
        <v>1.41376100790871</v>
      </c>
      <c r="P403">
        <v>-0.17722765420365</v>
      </c>
    </row>
    <row r="404" spans="2:16">
      <c r="B404">
        <v>3.6420002386379702</v>
      </c>
      <c r="C404">
        <v>-2.4189565231104702</v>
      </c>
      <c r="D404">
        <v>-0.200694564344163</v>
      </c>
      <c r="E404">
        <v>0.98063946979694705</v>
      </c>
      <c r="F404">
        <v>0.38984608702274398</v>
      </c>
      <c r="G404">
        <v>-0.83591797479806695</v>
      </c>
      <c r="H404">
        <v>-0.36591604284136903</v>
      </c>
      <c r="I404">
        <v>0.28924930276421601</v>
      </c>
      <c r="J404">
        <v>0.771343195048102</v>
      </c>
      <c r="K404">
        <v>0.93998274249051195</v>
      </c>
      <c r="L404">
        <v>1.1121835615237801</v>
      </c>
      <c r="M404">
        <v>1.71196064467056</v>
      </c>
      <c r="N404">
        <v>1.8863987919199301</v>
      </c>
      <c r="O404">
        <v>0.65753024737013799</v>
      </c>
      <c r="P404">
        <v>0.92432092446660397</v>
      </c>
    </row>
    <row r="405" spans="2:16">
      <c r="B405">
        <v>3.53311035262958</v>
      </c>
      <c r="C405">
        <v>-2.47148079578499</v>
      </c>
      <c r="D405">
        <v>-8.2537149848745495E-2</v>
      </c>
      <c r="E405">
        <v>0.76168964290296604</v>
      </c>
      <c r="F405">
        <v>0.15911753259834399</v>
      </c>
      <c r="G405">
        <v>-0.45618520162671</v>
      </c>
      <c r="H405">
        <v>-0.15269449298787199</v>
      </c>
      <c r="I405">
        <v>0.46445937808319698</v>
      </c>
      <c r="J405">
        <v>0.99663350627392799</v>
      </c>
      <c r="K405">
        <v>0.84431846181179804</v>
      </c>
      <c r="L405">
        <v>1.0081382891972701</v>
      </c>
      <c r="M405">
        <v>1.3408045213296</v>
      </c>
      <c r="N405">
        <v>1.8247667403927701</v>
      </c>
      <c r="O405">
        <v>0.92419817321485298</v>
      </c>
      <c r="P405">
        <v>-6.9929697492512405E-2</v>
      </c>
    </row>
    <row r="406" spans="2:16">
      <c r="B406">
        <v>3.16197295517583</v>
      </c>
      <c r="C406">
        <v>-1.9438423666323701</v>
      </c>
      <c r="D406">
        <v>-0.11713811274229601</v>
      </c>
      <c r="E406">
        <v>0.95704769663332501</v>
      </c>
      <c r="F406">
        <v>0.59921549256625795</v>
      </c>
      <c r="G406">
        <v>-0.32556560891491299</v>
      </c>
      <c r="H406">
        <v>-0.115658172291735</v>
      </c>
      <c r="I406">
        <v>0.87876164892874198</v>
      </c>
      <c r="J406">
        <v>1.12291023840171</v>
      </c>
      <c r="K406">
        <v>1.13420364450703</v>
      </c>
      <c r="L406">
        <v>1.1186124586184101</v>
      </c>
      <c r="M406">
        <v>1.75038969695404</v>
      </c>
      <c r="N406">
        <v>1.8955173438741</v>
      </c>
      <c r="O406">
        <v>0.91344617162778696</v>
      </c>
      <c r="P406">
        <v>0.601100443683104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6"/>
  <sheetViews>
    <sheetView topLeftCell="A34" workbookViewId="0">
      <selection activeCell="A27" sqref="A27"/>
    </sheetView>
  </sheetViews>
  <sheetFormatPr defaultRowHeight="15.75"/>
  <sheetData>
    <row r="1" spans="1:11">
      <c r="D1">
        <v>1</v>
      </c>
      <c r="E1">
        <v>0.21</v>
      </c>
      <c r="F1">
        <v>1.5</v>
      </c>
      <c r="G1">
        <v>0</v>
      </c>
      <c r="H1">
        <v>0</v>
      </c>
    </row>
    <row r="2" spans="1:11">
      <c r="A2" s="5" t="s">
        <v>285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1:11">
      <c r="A3">
        <f>SUMPRODUCT($D$1:$H$1,'Division bootstrap results from'!B3:F3)</f>
        <v>1.5187694991837724</v>
      </c>
      <c r="B3" s="3">
        <f>'Division bootstrap results from'!G3+'Base case'!$A3</f>
        <v>1.3656679300015624</v>
      </c>
      <c r="C3" s="3">
        <f>'Division bootstrap results from'!H3+'Base case'!$A3</f>
        <v>1.8251045530574794</v>
      </c>
      <c r="D3" s="3">
        <f>'Division bootstrap results from'!I3+'Base case'!$A3</f>
        <v>2.1163101771756665</v>
      </c>
      <c r="E3" s="3">
        <f>'Division bootstrap results from'!J3+'Base case'!$A3</f>
        <v>2.6363305829011123</v>
      </c>
      <c r="F3" s="3">
        <f>'Division bootstrap results from'!K3+'Base case'!$A3</f>
        <v>2.3690356355536712</v>
      </c>
      <c r="G3" s="3">
        <f>'Division bootstrap results from'!L3+'Base case'!$A3</f>
        <v>2.1198712242907396</v>
      </c>
      <c r="H3" s="3">
        <f>'Division bootstrap results from'!M3+'Base case'!$A3</f>
        <v>2.0821971099527512</v>
      </c>
      <c r="I3" s="3">
        <f>'Division bootstrap results from'!N3+'Base case'!$A3</f>
        <v>1.8840349123350184</v>
      </c>
      <c r="J3" s="3">
        <f>'Division bootstrap results from'!O3+'Base case'!$A3</f>
        <v>1.6820738228122283</v>
      </c>
      <c r="K3" s="3">
        <f>'Division bootstrap results from'!P3+'Base case'!$A3</f>
        <v>1.0634200958203204</v>
      </c>
    </row>
    <row r="4" spans="1:11">
      <c r="A4">
        <f>SUMPRODUCT($D$1:$H$1,'Division bootstrap results from'!B4:F4)</f>
        <v>1.7030932132000158</v>
      </c>
      <c r="B4" s="3">
        <f>'Division bootstrap results from'!G4+'Base case'!$A4</f>
        <v>1.3413274761351599</v>
      </c>
      <c r="C4" s="3">
        <f>'Division bootstrap results from'!H4+'Base case'!$A4</f>
        <v>1.8468935601360839</v>
      </c>
      <c r="D4" s="3">
        <f>'Division bootstrap results from'!I4+'Base case'!$A4</f>
        <v>2.2114323944756289</v>
      </c>
      <c r="E4" s="3">
        <f>'Division bootstrap results from'!J4+'Base case'!$A4</f>
        <v>2.5510854155976799</v>
      </c>
      <c r="F4" s="3">
        <f>'Division bootstrap results from'!K4+'Base case'!$A4</f>
        <v>2.5017067508295101</v>
      </c>
      <c r="G4" s="3">
        <f>'Division bootstrap results from'!L4+'Base case'!$A4</f>
        <v>2.2097664456758608</v>
      </c>
      <c r="H4" s="3">
        <f>'Division bootstrap results from'!M4+'Base case'!$A4</f>
        <v>2.0795866928525406</v>
      </c>
      <c r="I4" s="3">
        <f>'Division bootstrap results from'!N4+'Base case'!$A4</f>
        <v>1.8856535367471718</v>
      </c>
      <c r="J4" s="3">
        <f>'Division bootstrap results from'!O4+'Base case'!$A4</f>
        <v>1.3729638892897649</v>
      </c>
      <c r="K4" s="3">
        <f>'Division bootstrap results from'!P4+'Base case'!$A4</f>
        <v>0.42039988906648573</v>
      </c>
    </row>
    <row r="5" spans="1:11">
      <c r="A5">
        <f>SUMPRODUCT($D$1:$H$1,'Division bootstrap results from'!B5:F5)</f>
        <v>1.659780093133536</v>
      </c>
      <c r="B5" s="3">
        <f>'Division bootstrap results from'!G5+'Base case'!$A5</f>
        <v>1.102430212888009</v>
      </c>
      <c r="C5" s="3">
        <f>'Division bootstrap results from'!H5+'Base case'!$A5</f>
        <v>1.4239479893669431</v>
      </c>
      <c r="D5" s="3">
        <f>'Division bootstrap results from'!I5+'Base case'!$A5</f>
        <v>2.1702702615580329</v>
      </c>
      <c r="E5" s="3">
        <f>'Division bootstrap results from'!J5+'Base case'!$A5</f>
        <v>2.5915497681895738</v>
      </c>
      <c r="F5" s="3">
        <f>'Division bootstrap results from'!K5+'Base case'!$A5</f>
        <v>2.4779169738589961</v>
      </c>
      <c r="G5" s="3">
        <f>'Division bootstrap results from'!L5+'Base case'!$A5</f>
        <v>2.0902664362047498</v>
      </c>
      <c r="H5" s="3">
        <f>'Division bootstrap results from'!M5+'Base case'!$A5</f>
        <v>2.038889686403857</v>
      </c>
      <c r="I5" s="3">
        <f>'Division bootstrap results from'!N5+'Base case'!$A5</f>
        <v>1.8749275512852801</v>
      </c>
      <c r="J5" s="3">
        <f>'Division bootstrap results from'!O5+'Base case'!$A5</f>
        <v>1.1673391129225761</v>
      </c>
      <c r="K5" s="3">
        <f>'Division bootstrap results from'!P5+'Base case'!$A5</f>
        <v>1.4615945099595899</v>
      </c>
    </row>
    <row r="6" spans="1:11">
      <c r="A6">
        <f>SUMPRODUCT($D$1:$H$1,'Division bootstrap results from'!B6:F6)</f>
        <v>1.5278906269818537</v>
      </c>
      <c r="B6" s="3">
        <f>'Division bootstrap results from'!G6+'Base case'!$A6</f>
        <v>1.5825414328379603</v>
      </c>
      <c r="C6" s="3">
        <f>'Division bootstrap results from'!H6+'Base case'!$A6</f>
        <v>1.7772969258938438</v>
      </c>
      <c r="D6" s="3">
        <f>'Division bootstrap results from'!I6+'Base case'!$A6</f>
        <v>2.0839901060423407</v>
      </c>
      <c r="E6" s="3">
        <f>'Division bootstrap results from'!J6+'Base case'!$A6</f>
        <v>2.7284217256934937</v>
      </c>
      <c r="F6" s="3">
        <f>'Division bootstrap results from'!K6+'Base case'!$A6</f>
        <v>2.1300219929447386</v>
      </c>
      <c r="G6" s="3">
        <f>'Division bootstrap results from'!L6+'Base case'!$A6</f>
        <v>2.0985020769346967</v>
      </c>
      <c r="H6" s="3">
        <f>'Division bootstrap results from'!M6+'Base case'!$A6</f>
        <v>2.0852872907419697</v>
      </c>
      <c r="I6" s="3">
        <f>'Division bootstrap results from'!N6+'Base case'!$A6</f>
        <v>1.8818139328243548</v>
      </c>
      <c r="J6" s="3">
        <f>'Division bootstrap results from'!O6+'Base case'!$A6</f>
        <v>1.6789566637412747</v>
      </c>
      <c r="K6" s="3">
        <f>'Division bootstrap results from'!P6+'Base case'!$A6</f>
        <v>-1.819205047643635E-2</v>
      </c>
    </row>
    <row r="7" spans="1:11">
      <c r="A7">
        <f>SUMPRODUCT($D$1:$H$1,'Division bootstrap results from'!B7:F7)</f>
        <v>1.3617843674791799</v>
      </c>
      <c r="B7" s="3">
        <f>'Division bootstrap results from'!G7+'Base case'!$A7</f>
        <v>1.5018788505486338</v>
      </c>
      <c r="C7" s="3">
        <f>'Division bootstrap results from'!H7+'Base case'!$A7</f>
        <v>1.9341738660431729</v>
      </c>
      <c r="D7" s="3">
        <f>'Division bootstrap results from'!I7+'Base case'!$A7</f>
        <v>2.0552543233359089</v>
      </c>
      <c r="E7" s="3">
        <f>'Division bootstrap results from'!J7+'Base case'!$A7</f>
        <v>2.72460182909027</v>
      </c>
      <c r="F7" s="3">
        <f>'Division bootstrap results from'!K7+'Base case'!$A7</f>
        <v>2.265127698698242</v>
      </c>
      <c r="G7" s="3">
        <f>'Division bootstrap results from'!L7+'Base case'!$A7</f>
        <v>2.1138949636917159</v>
      </c>
      <c r="H7" s="3">
        <f>'Division bootstrap results from'!M7+'Base case'!$A7</f>
        <v>2.0231248708032759</v>
      </c>
      <c r="I7" s="3">
        <f>'Division bootstrap results from'!N7+'Base case'!$A7</f>
        <v>1.7498538350284187</v>
      </c>
      <c r="J7" s="3">
        <f>'Division bootstrap results from'!O7+'Base case'!$A7</f>
        <v>1.3217106349089531</v>
      </c>
      <c r="K7" s="3">
        <f>'Division bootstrap results from'!P7+'Base case'!$A7</f>
        <v>0.82040740665783785</v>
      </c>
    </row>
    <row r="8" spans="1:11">
      <c r="A8">
        <f>SUMPRODUCT($D$1:$H$1,'Division bootstrap results from'!B8:F8)</f>
        <v>1.7882758443431466</v>
      </c>
      <c r="B8" s="3">
        <f>'Division bootstrap results from'!G8+'Base case'!$A8</f>
        <v>1.1917493094421265</v>
      </c>
      <c r="C8" s="3">
        <f>'Division bootstrap results from'!H8+'Base case'!$A8</f>
        <v>1.3692603078760865</v>
      </c>
      <c r="D8" s="3">
        <f>'Division bootstrap results from'!I8+'Base case'!$A8</f>
        <v>1.9768498701876676</v>
      </c>
      <c r="E8" s="3">
        <f>'Division bootstrap results from'!J8+'Base case'!$A8</f>
        <v>2.5951190719972677</v>
      </c>
      <c r="F8" s="3">
        <f>'Division bootstrap results from'!K8+'Base case'!$A8</f>
        <v>2.2736428748080915</v>
      </c>
      <c r="G8" s="3">
        <f>'Division bootstrap results from'!L8+'Base case'!$A8</f>
        <v>1.8774896484179211</v>
      </c>
      <c r="H8" s="3">
        <f>'Division bootstrap results from'!M8+'Base case'!$A8</f>
        <v>1.9885539145069226</v>
      </c>
      <c r="I8" s="3">
        <f>'Division bootstrap results from'!N8+'Base case'!$A8</f>
        <v>1.8393297255772869</v>
      </c>
      <c r="J8" s="3">
        <f>'Division bootstrap results from'!O8+'Base case'!$A8</f>
        <v>1.1459577206862306</v>
      </c>
      <c r="K8" s="3">
        <f>'Division bootstrap results from'!P8+'Base case'!$A8</f>
        <v>1.4444521273470725</v>
      </c>
    </row>
    <row r="9" spans="1:11">
      <c r="A9">
        <f>SUMPRODUCT($D$1:$H$1,'Division bootstrap results from'!B9:F9)</f>
        <v>1.3699162691586657</v>
      </c>
      <c r="B9" s="3">
        <f>'Division bootstrap results from'!G9+'Base case'!$A9</f>
        <v>0.94203704625993478</v>
      </c>
      <c r="C9" s="3">
        <f>'Division bootstrap results from'!H9+'Base case'!$A9</f>
        <v>1.5461378770246677</v>
      </c>
      <c r="D9" s="3">
        <f>'Division bootstrap results from'!I9+'Base case'!$A9</f>
        <v>2.1918219546343538</v>
      </c>
      <c r="E9" s="3">
        <f>'Division bootstrap results from'!J9+'Base case'!$A9</f>
        <v>2.955510062022606</v>
      </c>
      <c r="F9" s="3">
        <f>'Division bootstrap results from'!K9+'Base case'!$A9</f>
        <v>2.3727863376429656</v>
      </c>
      <c r="G9" s="3">
        <f>'Division bootstrap results from'!L9+'Base case'!$A9</f>
        <v>2.0572644667963109</v>
      </c>
      <c r="H9" s="3">
        <f>'Division bootstrap results from'!M9+'Base case'!$A9</f>
        <v>2.1623455784905179</v>
      </c>
      <c r="I9" s="3">
        <f>'Division bootstrap results from'!N9+'Base case'!$A9</f>
        <v>1.8450057139422558</v>
      </c>
      <c r="J9" s="3">
        <f>'Division bootstrap results from'!O9+'Base case'!$A9</f>
        <v>1.1992399760348098</v>
      </c>
      <c r="K9" s="3">
        <f>'Division bootstrap results from'!P9+'Base case'!$A9</f>
        <v>1.2123939015912828</v>
      </c>
    </row>
    <row r="10" spans="1:11">
      <c r="A10">
        <f>SUMPRODUCT($D$1:$H$1,'Division bootstrap results from'!B10:F10)</f>
        <v>1.826859299147032</v>
      </c>
      <c r="B10" s="3">
        <f>'Division bootstrap results from'!G10+'Base case'!$A10</f>
        <v>1.5297688964641221</v>
      </c>
      <c r="C10" s="3">
        <f>'Division bootstrap results from'!H10+'Base case'!$A10</f>
        <v>1.3562726440850421</v>
      </c>
      <c r="D10" s="3">
        <f>'Division bootstrap results from'!I10+'Base case'!$A10</f>
        <v>2.0949528043274821</v>
      </c>
      <c r="E10" s="3">
        <f>'Division bootstrap results from'!J10+'Base case'!$A10</f>
        <v>2.4417182422800381</v>
      </c>
      <c r="F10" s="3">
        <f>'Division bootstrap results from'!K10+'Base case'!$A10</f>
        <v>2.3889140274764009</v>
      </c>
      <c r="G10" s="3">
        <f>'Division bootstrap results from'!L10+'Base case'!$A10</f>
        <v>2.121537289613316</v>
      </c>
      <c r="H10" s="3">
        <f>'Division bootstrap results from'!M10+'Base case'!$A10</f>
        <v>1.9968770217011431</v>
      </c>
      <c r="I10" s="3">
        <f>'Division bootstrap results from'!N10+'Base case'!$A10</f>
        <v>1.7482328160378302</v>
      </c>
      <c r="J10" s="3">
        <f>'Division bootstrap results from'!O10+'Base case'!$A10</f>
        <v>1.6351259876090229</v>
      </c>
      <c r="K10" s="3">
        <f>'Division bootstrap results from'!P10+'Base case'!$A10</f>
        <v>1.321139658631004</v>
      </c>
    </row>
    <row r="11" spans="1:11">
      <c r="A11">
        <f>SUMPRODUCT($D$1:$H$1,'Division bootstrap results from'!B11:F11)</f>
        <v>1.306877801671372</v>
      </c>
      <c r="B11" s="3">
        <f>'Division bootstrap results from'!G11+'Base case'!$A11</f>
        <v>1.533029974345371</v>
      </c>
      <c r="C11" s="3">
        <f>'Division bootstrap results from'!H11+'Base case'!$A11</f>
        <v>1.540552184534393</v>
      </c>
      <c r="D11" s="3">
        <f>'Division bootstrap results from'!I11+'Base case'!$A11</f>
        <v>1.8720277023787202</v>
      </c>
      <c r="E11" s="3">
        <f>'Division bootstrap results from'!J11+'Base case'!$A11</f>
        <v>2.5761593662761122</v>
      </c>
      <c r="F11" s="3">
        <f>'Division bootstrap results from'!K11+'Base case'!$A11</f>
        <v>2.643609016168682</v>
      </c>
      <c r="G11" s="3">
        <f>'Division bootstrap results from'!L11+'Base case'!$A11</f>
        <v>2.388144804485302</v>
      </c>
      <c r="H11" s="3">
        <f>'Division bootstrap results from'!M11+'Base case'!$A11</f>
        <v>2.0067391767680589</v>
      </c>
      <c r="I11" s="3">
        <f>'Division bootstrap results from'!N11+'Base case'!$A11</f>
        <v>1.9404327019968151</v>
      </c>
      <c r="J11" s="3">
        <f>'Division bootstrap results from'!O11+'Base case'!$A11</f>
        <v>1.3070792092754075</v>
      </c>
      <c r="K11" s="3">
        <f>'Division bootstrap results from'!P11+'Base case'!$A11</f>
        <v>0.37832560742666099</v>
      </c>
    </row>
    <row r="12" spans="1:11">
      <c r="A12">
        <f>SUMPRODUCT($D$1:$H$1,'Division bootstrap results from'!B12:F12)</f>
        <v>1.7082914048326574</v>
      </c>
      <c r="B12" s="3">
        <f>'Division bootstrap results from'!G12+'Base case'!$A12</f>
        <v>1.2300490728326023</v>
      </c>
      <c r="C12" s="3">
        <f>'Division bootstrap results from'!H12+'Base case'!$A12</f>
        <v>1.6073881080491574</v>
      </c>
      <c r="D12" s="3">
        <f>'Division bootstrap results from'!I12+'Base case'!$A12</f>
        <v>2.0639813389857724</v>
      </c>
      <c r="E12" s="3">
        <f>'Division bootstrap results from'!J12+'Base case'!$A12</f>
        <v>2.5711042526957826</v>
      </c>
      <c r="F12" s="3">
        <f>'Division bootstrap results from'!K12+'Base case'!$A12</f>
        <v>2.3306294086567494</v>
      </c>
      <c r="G12" s="3">
        <f>'Division bootstrap results from'!L12+'Base case'!$A12</f>
        <v>2.0628154603141824</v>
      </c>
      <c r="H12" s="3">
        <f>'Division bootstrap results from'!M12+'Base case'!$A12</f>
        <v>1.8013562683848372</v>
      </c>
      <c r="I12" s="3">
        <f>'Division bootstrap results from'!N12+'Base case'!$A12</f>
        <v>1.7823523819163509</v>
      </c>
      <c r="J12" s="3">
        <f>'Division bootstrap results from'!O12+'Base case'!$A12</f>
        <v>1.1543975720057293</v>
      </c>
      <c r="K12" s="3">
        <f>'Division bootstrap results from'!P12+'Base case'!$A12</f>
        <v>1.5120077260337035</v>
      </c>
    </row>
    <row r="13" spans="1:11">
      <c r="A13">
        <f>SUMPRODUCT($D$1:$H$1,'Division bootstrap results from'!B13:F13)</f>
        <v>1.7642583198399415</v>
      </c>
      <c r="B13" s="3">
        <f>'Division bootstrap results from'!G13+'Base case'!$A13</f>
        <v>1.2171035039633606</v>
      </c>
      <c r="C13" s="3">
        <f>'Division bootstrap results from'!H13+'Base case'!$A13</f>
        <v>1.6034687692107055</v>
      </c>
      <c r="D13" s="3">
        <f>'Division bootstrap results from'!I13+'Base case'!$A13</f>
        <v>2.0685340223334565</v>
      </c>
      <c r="E13" s="3">
        <f>'Division bootstrap results from'!J13+'Base case'!$A13</f>
        <v>2.8113177942671914</v>
      </c>
      <c r="F13" s="3">
        <f>'Division bootstrap results from'!K13+'Base case'!$A13</f>
        <v>2.1609089695253987</v>
      </c>
      <c r="G13" s="3">
        <f>'Division bootstrap results from'!L13+'Base case'!$A13</f>
        <v>2.1017449656549534</v>
      </c>
      <c r="H13" s="3">
        <f>'Division bootstrap results from'!M13+'Base case'!$A13</f>
        <v>2.0773058613314186</v>
      </c>
      <c r="I13" s="3">
        <f>'Division bootstrap results from'!N13+'Base case'!$A13</f>
        <v>1.7635783354523014</v>
      </c>
      <c r="J13" s="3">
        <f>'Division bootstrap results from'!O13+'Base case'!$A13</f>
        <v>1.7517580711507523</v>
      </c>
      <c r="K13" s="3">
        <f>'Division bootstrap results from'!P13+'Base case'!$A13</f>
        <v>0.49564322280428152</v>
      </c>
    </row>
    <row r="14" spans="1:11">
      <c r="A14">
        <f>SUMPRODUCT($D$1:$H$1,'Division bootstrap results from'!B14:F14)</f>
        <v>1.7651534355204106</v>
      </c>
      <c r="B14" s="3">
        <f>'Division bootstrap results from'!G14+'Base case'!$A14</f>
        <v>1.3371712174138997</v>
      </c>
      <c r="C14" s="3">
        <f>'Division bootstrap results from'!H14+'Base case'!$A14</f>
        <v>1.8370302506205327</v>
      </c>
      <c r="D14" s="3">
        <f>'Division bootstrap results from'!I14+'Base case'!$A14</f>
        <v>2.1843551039403204</v>
      </c>
      <c r="E14" s="3">
        <f>'Division bootstrap results from'!J14+'Base case'!$A14</f>
        <v>2.7633462327209797</v>
      </c>
      <c r="F14" s="3">
        <f>'Division bootstrap results from'!K14+'Base case'!$A14</f>
        <v>2.1812701153234477</v>
      </c>
      <c r="G14" s="3">
        <f>'Division bootstrap results from'!L14+'Base case'!$A14</f>
        <v>2.1531791632388946</v>
      </c>
      <c r="H14" s="3">
        <f>'Division bootstrap results from'!M14+'Base case'!$A14</f>
        <v>2.0197231526798278</v>
      </c>
      <c r="I14" s="3">
        <f>'Division bootstrap results from'!N14+'Base case'!$A14</f>
        <v>1.9678209738836916</v>
      </c>
      <c r="J14" s="3">
        <f>'Division bootstrap results from'!O14+'Base case'!$A14</f>
        <v>1.1653311992006696</v>
      </c>
      <c r="K14" s="3">
        <f>'Division bootstrap results from'!P14+'Base case'!$A14</f>
        <v>2.1668305767281346</v>
      </c>
    </row>
    <row r="15" spans="1:11">
      <c r="A15">
        <f>SUMPRODUCT($D$1:$H$1,'Division bootstrap results from'!B15:F15)</f>
        <v>1.0466524257216381</v>
      </c>
      <c r="B15" s="3">
        <f>'Division bootstrap results from'!G15+'Base case'!$A15</f>
        <v>1.4727593106244992</v>
      </c>
      <c r="C15" s="3">
        <f>'Division bootstrap results from'!H15+'Base case'!$A15</f>
        <v>1.8989994035787261</v>
      </c>
      <c r="D15" s="3">
        <f>'Division bootstrap results from'!I15+'Base case'!$A15</f>
        <v>1.8410538179880742</v>
      </c>
      <c r="E15" s="3">
        <f>'Division bootstrap results from'!J15+'Base case'!$A15</f>
        <v>2.6593505095405781</v>
      </c>
      <c r="F15" s="3">
        <f>'Division bootstrap results from'!K15+'Base case'!$A15</f>
        <v>2.359716965369838</v>
      </c>
      <c r="G15" s="3">
        <f>'Division bootstrap results from'!L15+'Base case'!$A15</f>
        <v>2.070106873167588</v>
      </c>
      <c r="H15" s="3">
        <f>'Division bootstrap results from'!M15+'Base case'!$A15</f>
        <v>2.1925592131677778</v>
      </c>
      <c r="I15" s="3">
        <f>'Division bootstrap results from'!N15+'Base case'!$A15</f>
        <v>1.9057540358820861</v>
      </c>
      <c r="J15" s="3">
        <f>'Division bootstrap results from'!O15+'Base case'!$A15</f>
        <v>1.269713134575019</v>
      </c>
      <c r="K15" s="3">
        <f>'Division bootstrap results from'!P15+'Base case'!$A15</f>
        <v>1.291911551279991</v>
      </c>
    </row>
    <row r="16" spans="1:11">
      <c r="A16">
        <f>SUMPRODUCT($D$1:$H$1,'Division bootstrap results from'!B16:F16)</f>
        <v>1.4023681045022087</v>
      </c>
      <c r="B16" s="3">
        <f>'Division bootstrap results from'!G16+'Base case'!$A16</f>
        <v>1.5185328605676807</v>
      </c>
      <c r="C16" s="3">
        <f>'Division bootstrap results from'!H16+'Base case'!$A16</f>
        <v>1.7956199092980998</v>
      </c>
      <c r="D16" s="3">
        <f>'Division bootstrap results from'!I16+'Base case'!$A16</f>
        <v>1.9809663643866249</v>
      </c>
      <c r="E16" s="3">
        <f>'Division bootstrap results from'!J16+'Base case'!$A16</f>
        <v>2.3804989919515207</v>
      </c>
      <c r="F16" s="3">
        <f>'Division bootstrap results from'!K16+'Base case'!$A16</f>
        <v>2.3781322076247986</v>
      </c>
      <c r="G16" s="3">
        <f>'Division bootstrap results from'!L16+'Base case'!$A16</f>
        <v>1.8400259974137296</v>
      </c>
      <c r="H16" s="3">
        <f>'Division bootstrap results from'!M16+'Base case'!$A16</f>
        <v>2.0461080248034547</v>
      </c>
      <c r="I16" s="3">
        <f>'Division bootstrap results from'!N16+'Base case'!$A16</f>
        <v>1.8069208142854598</v>
      </c>
      <c r="J16" s="3">
        <f>'Division bootstrap results from'!O16+'Base case'!$A16</f>
        <v>1.1646077452718528</v>
      </c>
      <c r="K16" s="3">
        <f>'Division bootstrap results from'!P16+'Base case'!$A16</f>
        <v>1.0097383201938908</v>
      </c>
    </row>
    <row r="17" spans="1:11">
      <c r="A17">
        <f>SUMPRODUCT($D$1:$H$1,'Division bootstrap results from'!B17:F17)</f>
        <v>1.5050146966214932</v>
      </c>
      <c r="B17" s="3">
        <f>'Division bootstrap results from'!G17+'Base case'!$A17</f>
        <v>1.414473354564229</v>
      </c>
      <c r="C17" s="3">
        <f>'Division bootstrap results from'!H17+'Base case'!$A17</f>
        <v>1.8413644923919184</v>
      </c>
      <c r="D17" s="3">
        <f>'Division bootstrap results from'!I17+'Base case'!$A17</f>
        <v>2.021477361422189</v>
      </c>
      <c r="E17" s="3">
        <f>'Division bootstrap results from'!J17+'Base case'!$A17</f>
        <v>2.6242338058148933</v>
      </c>
      <c r="F17" s="3">
        <f>'Division bootstrap results from'!K17+'Base case'!$A17</f>
        <v>2.2062295300348591</v>
      </c>
      <c r="G17" s="3">
        <f>'Division bootstrap results from'!L17+'Base case'!$A17</f>
        <v>2.1086361173159771</v>
      </c>
      <c r="H17" s="3">
        <f>'Division bootstrap results from'!M17+'Base case'!$A17</f>
        <v>1.8515576423214553</v>
      </c>
      <c r="I17" s="3">
        <f>'Division bootstrap results from'!N17+'Base case'!$A17</f>
        <v>2.0504408095551461</v>
      </c>
      <c r="J17" s="3">
        <f>'Division bootstrap results from'!O17+'Base case'!$A17</f>
        <v>1.3449975477657943</v>
      </c>
      <c r="K17" s="3">
        <f>'Division bootstrap results from'!P17+'Base case'!$A17</f>
        <v>1.3711748154985652</v>
      </c>
    </row>
    <row r="18" spans="1:11">
      <c r="A18">
        <f>SUMPRODUCT($D$1:$H$1,'Division bootstrap results from'!B18:F18)</f>
        <v>1.1219605466959341</v>
      </c>
      <c r="B18" s="3">
        <f>'Division bootstrap results from'!G18+'Base case'!$A18</f>
        <v>1.5335748923071613</v>
      </c>
      <c r="C18" s="3">
        <f>'Division bootstrap results from'!H18+'Base case'!$A18</f>
        <v>1.4818181696307011</v>
      </c>
      <c r="D18" s="3">
        <f>'Division bootstrap results from'!I18+'Base case'!$A18</f>
        <v>2.0342357667112871</v>
      </c>
      <c r="E18" s="3">
        <f>'Division bootstrap results from'!J18+'Base case'!$A18</f>
        <v>2.3164593827923943</v>
      </c>
      <c r="F18" s="3">
        <f>'Division bootstrap results from'!K18+'Base case'!$A18</f>
        <v>2.3064651511831942</v>
      </c>
      <c r="G18" s="3">
        <f>'Division bootstrap results from'!L18+'Base case'!$A18</f>
        <v>2.0154008898580642</v>
      </c>
      <c r="H18" s="3">
        <f>'Division bootstrap results from'!M18+'Base case'!$A18</f>
        <v>2.1493358025706844</v>
      </c>
      <c r="I18" s="3">
        <f>'Division bootstrap results from'!N18+'Base case'!$A18</f>
        <v>1.8351304796676042</v>
      </c>
      <c r="J18" s="3">
        <f>'Division bootstrap results from'!O18+'Base case'!$A18</f>
        <v>1.1391809425788237</v>
      </c>
      <c r="K18" s="3">
        <f>'Division bootstrap results from'!P18+'Base case'!$A18</f>
        <v>0.94312877223653413</v>
      </c>
    </row>
    <row r="19" spans="1:11">
      <c r="A19">
        <f>SUMPRODUCT($D$1:$H$1,'Division bootstrap results from'!B19:F19)</f>
        <v>1.6917109871422709</v>
      </c>
      <c r="B19" s="3">
        <f>'Division bootstrap results from'!G19+'Base case'!$A19</f>
        <v>1.4418495019336588</v>
      </c>
      <c r="C19" s="3">
        <f>'Division bootstrap results from'!H19+'Base case'!$A19</f>
        <v>1.6304393472644605</v>
      </c>
      <c r="D19" s="3">
        <f>'Division bootstrap results from'!I19+'Base case'!$A19</f>
        <v>2.1193242342456449</v>
      </c>
      <c r="E19" s="3">
        <f>'Division bootstrap results from'!J19+'Base case'!$A19</f>
        <v>2.6065644151845007</v>
      </c>
      <c r="F19" s="3">
        <f>'Division bootstrap results from'!K19+'Base case'!$A19</f>
        <v>2.1549287177043759</v>
      </c>
      <c r="G19" s="3">
        <f>'Division bootstrap results from'!L19+'Base case'!$A19</f>
        <v>2.0797883225525498</v>
      </c>
      <c r="H19" s="3">
        <f>'Division bootstrap results from'!M19+'Base case'!$A19</f>
        <v>2.077453294422825</v>
      </c>
      <c r="I19" s="3">
        <f>'Division bootstrap results from'!N19+'Base case'!$A19</f>
        <v>2.1558394498624009</v>
      </c>
      <c r="J19" s="3">
        <f>'Division bootstrap results from'!O19+'Base case'!$A19</f>
        <v>1.7280321347604877</v>
      </c>
      <c r="K19" s="3">
        <f>'Division bootstrap results from'!P19+'Base case'!$A19</f>
        <v>1.2873824934812199</v>
      </c>
    </row>
    <row r="20" spans="1:11">
      <c r="A20">
        <f>SUMPRODUCT($D$1:$H$1,'Division bootstrap results from'!B20:F20)</f>
        <v>1.8374301855604849</v>
      </c>
      <c r="B20" s="3">
        <f>'Division bootstrap results from'!G20+'Base case'!$A20</f>
        <v>1.0572369297700279</v>
      </c>
      <c r="C20" s="3">
        <f>'Division bootstrap results from'!H20+'Base case'!$A20</f>
        <v>1.6238695124805038</v>
      </c>
      <c r="D20" s="3">
        <f>'Division bootstrap results from'!I20+'Base case'!$A20</f>
        <v>2.0187772585682509</v>
      </c>
      <c r="E20" s="3">
        <f>'Division bootstrap results from'!J20+'Base case'!$A20</f>
        <v>2.3167653342642067</v>
      </c>
      <c r="F20" s="3">
        <f>'Division bootstrap results from'!K20+'Base case'!$A20</f>
        <v>2.4814534067557261</v>
      </c>
      <c r="G20" s="3">
        <f>'Division bootstrap results from'!L20+'Base case'!$A20</f>
        <v>2.081926672270157</v>
      </c>
      <c r="H20" s="3">
        <f>'Division bootstrap results from'!M20+'Base case'!$A20</f>
        <v>1.9812202157409118</v>
      </c>
      <c r="I20" s="3">
        <f>'Division bootstrap results from'!N20+'Base case'!$A20</f>
        <v>1.7515330206249422</v>
      </c>
      <c r="J20" s="3">
        <f>'Division bootstrap results from'!O20+'Base case'!$A20</f>
        <v>1.7314012190145918</v>
      </c>
      <c r="K20" s="3">
        <f>'Division bootstrap results from'!P20+'Base case'!$A20</f>
        <v>0.16595379899435492</v>
      </c>
    </row>
    <row r="21" spans="1:11">
      <c r="A21">
        <f>SUMPRODUCT($D$1:$H$1,'Division bootstrap results from'!B21:F21)</f>
        <v>1.775977399734421</v>
      </c>
      <c r="B21" s="3">
        <f>'Division bootstrap results from'!G21+'Base case'!$A21</f>
        <v>1.437039950726505</v>
      </c>
      <c r="C21" s="3">
        <f>'Division bootstrap results from'!H21+'Base case'!$A21</f>
        <v>1.389154700256499</v>
      </c>
      <c r="D21" s="3">
        <f>'Division bootstrap results from'!I21+'Base case'!$A21</f>
        <v>2.0642432379657039</v>
      </c>
      <c r="E21" s="3">
        <f>'Division bootstrap results from'!J21+'Base case'!$A21</f>
        <v>2.7750901469834481</v>
      </c>
      <c r="F21" s="3">
        <f>'Division bootstrap results from'!K21+'Base case'!$A21</f>
        <v>2.644111698154799</v>
      </c>
      <c r="G21" s="3">
        <f>'Division bootstrap results from'!L21+'Base case'!$A21</f>
        <v>2.055917770561464</v>
      </c>
      <c r="H21" s="3">
        <f>'Division bootstrap results from'!M21+'Base case'!$A21</f>
        <v>2.0243012960464659</v>
      </c>
      <c r="I21" s="3">
        <f>'Division bootstrap results from'!N21+'Base case'!$A21</f>
        <v>1.8373375887785128</v>
      </c>
      <c r="J21" s="3">
        <f>'Division bootstrap results from'!O21+'Base case'!$A21</f>
        <v>1.095471186021681</v>
      </c>
      <c r="K21" s="3">
        <f>'Division bootstrap results from'!P21+'Base case'!$A21</f>
        <v>0.46361078351499097</v>
      </c>
    </row>
    <row r="22" spans="1:11">
      <c r="A22">
        <f>SUMPRODUCT($D$1:$H$1,'Division bootstrap results from'!B22:F22)</f>
        <v>1.7639080750495677</v>
      </c>
      <c r="B22" s="3">
        <f>'Division bootstrap results from'!G22+'Base case'!$A22</f>
        <v>0.96617693952221773</v>
      </c>
      <c r="C22" s="3">
        <f>'Division bootstrap results from'!H22+'Base case'!$A22</f>
        <v>1.5396709135820468</v>
      </c>
      <c r="D22" s="3">
        <f>'Division bootstrap results from'!I22+'Base case'!$A22</f>
        <v>2.1755015018113939</v>
      </c>
      <c r="E22" s="3">
        <f>'Division bootstrap results from'!J22+'Base case'!$A22</f>
        <v>2.5446368194228426</v>
      </c>
      <c r="F22" s="3">
        <f>'Division bootstrap results from'!K22+'Base case'!$A22</f>
        <v>2.2105836156190528</v>
      </c>
      <c r="G22" s="3">
        <f>'Division bootstrap results from'!L22+'Base case'!$A22</f>
        <v>1.9311796645514547</v>
      </c>
      <c r="H22" s="3">
        <f>'Division bootstrap results from'!M22+'Base case'!$A22</f>
        <v>1.9110294690354588</v>
      </c>
      <c r="I22" s="3">
        <f>'Division bootstrap results from'!N22+'Base case'!$A22</f>
        <v>1.8376074314917303</v>
      </c>
      <c r="J22" s="3">
        <f>'Division bootstrap results from'!O22+'Base case'!$A22</f>
        <v>1.6690533640527234</v>
      </c>
      <c r="K22" s="3">
        <f>'Division bootstrap results from'!P22+'Base case'!$A22</f>
        <v>0.58174395530759759</v>
      </c>
    </row>
    <row r="23" spans="1:11">
      <c r="A23">
        <f>SUMPRODUCT($D$1:$H$1,'Division bootstrap results from'!B23:F23)</f>
        <v>1.3901464107194352</v>
      </c>
      <c r="B23" s="3">
        <f>'Division bootstrap results from'!G23+'Base case'!$A23</f>
        <v>1.459729728859916</v>
      </c>
      <c r="C23" s="3">
        <f>'Division bootstrap results from'!H23+'Base case'!$A23</f>
        <v>1.7955381179112673</v>
      </c>
      <c r="D23" s="3">
        <f>'Division bootstrap results from'!I23+'Base case'!$A23</f>
        <v>2.1711411824871245</v>
      </c>
      <c r="E23" s="3">
        <f>'Division bootstrap results from'!J23+'Base case'!$A23</f>
        <v>2.286223195465805</v>
      </c>
      <c r="F23" s="3">
        <f>'Division bootstrap results from'!K23+'Base case'!$A23</f>
        <v>2.2607926050065803</v>
      </c>
      <c r="G23" s="3">
        <f>'Division bootstrap results from'!L23+'Base case'!$A23</f>
        <v>2.0542504789143203</v>
      </c>
      <c r="H23" s="3">
        <f>'Division bootstrap results from'!M23+'Base case'!$A23</f>
        <v>2.1639826920866914</v>
      </c>
      <c r="I23" s="3">
        <f>'Division bootstrap results from'!N23+'Base case'!$A23</f>
        <v>2.0084797273404491</v>
      </c>
      <c r="J23" s="3">
        <f>'Division bootstrap results from'!O23+'Base case'!$A23</f>
        <v>1.1740620888730213</v>
      </c>
      <c r="K23" s="3">
        <f>'Division bootstrap results from'!P23+'Base case'!$A23</f>
        <v>1.2017856787455663</v>
      </c>
    </row>
    <row r="24" spans="1:11">
      <c r="A24">
        <f>SUMPRODUCT($D$1:$H$1,'Division bootstrap results from'!B24:F24)</f>
        <v>1.378484821973863</v>
      </c>
      <c r="B24" s="3">
        <f>'Division bootstrap results from'!G24+'Base case'!$A24</f>
        <v>1.5681587604628779</v>
      </c>
      <c r="C24" s="3">
        <f>'Division bootstrap results from'!H24+'Base case'!$A24</f>
        <v>1.549955254033573</v>
      </c>
      <c r="D24" s="3">
        <f>'Division bootstrap results from'!I24+'Base case'!$A24</f>
        <v>2.0972432796200753</v>
      </c>
      <c r="E24" s="3">
        <f>'Division bootstrap results from'!J24+'Base case'!$A24</f>
        <v>2.2964135477911971</v>
      </c>
      <c r="F24" s="3">
        <f>'Division bootstrap results from'!K24+'Base case'!$A24</f>
        <v>2.4771487990712933</v>
      </c>
      <c r="G24" s="3">
        <f>'Division bootstrap results from'!L24+'Base case'!$A24</f>
        <v>2.2845891157073859</v>
      </c>
      <c r="H24" s="3">
        <f>'Division bootstrap results from'!M24+'Base case'!$A24</f>
        <v>2.098466354099366</v>
      </c>
      <c r="I24" s="3">
        <f>'Division bootstrap results from'!N24+'Base case'!$A24</f>
        <v>1.9676247450499709</v>
      </c>
      <c r="J24" s="3">
        <f>'Division bootstrap results from'!O24+'Base case'!$A24</f>
        <v>1.96309058657297</v>
      </c>
      <c r="K24" s="3">
        <f>'Division bootstrap results from'!P24+'Base case'!$A24</f>
        <v>1.098612884074752</v>
      </c>
    </row>
    <row r="25" spans="1:11">
      <c r="A25">
        <f>SUMPRODUCT($D$1:$H$1,'Division bootstrap results from'!B25:F25)</f>
        <v>1.4498496953265367</v>
      </c>
      <c r="B25" s="3">
        <f>'Division bootstrap results from'!G25+'Base case'!$A25</f>
        <v>1.3016870199457888</v>
      </c>
      <c r="C25" s="3">
        <f>'Division bootstrap results from'!H25+'Base case'!$A25</f>
        <v>1.8655058958549238</v>
      </c>
      <c r="D25" s="3">
        <f>'Division bootstrap results from'!I25+'Base case'!$A25</f>
        <v>2.0416072754650179</v>
      </c>
      <c r="E25" s="3">
        <f>'Division bootstrap results from'!J25+'Base case'!$A25</f>
        <v>2.4212479269706138</v>
      </c>
      <c r="F25" s="3">
        <f>'Division bootstrap results from'!K25+'Base case'!$A25</f>
        <v>2.1888384818269087</v>
      </c>
      <c r="G25" s="3">
        <f>'Division bootstrap results from'!L25+'Base case'!$A25</f>
        <v>2.0798559094714468</v>
      </c>
      <c r="H25" s="3">
        <f>'Division bootstrap results from'!M25+'Base case'!$A25</f>
        <v>1.9159503853353328</v>
      </c>
      <c r="I25" s="3">
        <f>'Division bootstrap results from'!N25+'Base case'!$A25</f>
        <v>1.8228477743803497</v>
      </c>
      <c r="J25" s="3">
        <f>'Division bootstrap results from'!O25+'Base case'!$A25</f>
        <v>1.3394088484107547</v>
      </c>
      <c r="K25" s="3">
        <f>'Division bootstrap results from'!P25+'Base case'!$A25</f>
        <v>-6.7443536370093371E-2</v>
      </c>
    </row>
    <row r="26" spans="1:11">
      <c r="A26">
        <f>SUMPRODUCT($D$1:$H$1,'Division bootstrap results from'!B26:F26)</f>
        <v>1.6603179634472254</v>
      </c>
      <c r="B26" s="3">
        <f>'Division bootstrap results from'!G26+'Base case'!$A26</f>
        <v>1.3773661989270494</v>
      </c>
      <c r="C26" s="3">
        <f>'Division bootstrap results from'!H26+'Base case'!$A26</f>
        <v>1.6662347166549245</v>
      </c>
      <c r="D26" s="3">
        <f>'Division bootstrap results from'!I26+'Base case'!$A26</f>
        <v>2.1917579713862683</v>
      </c>
      <c r="E26" s="3">
        <f>'Division bootstrap results from'!J26+'Base case'!$A26</f>
        <v>2.6112458265567993</v>
      </c>
      <c r="F26" s="3">
        <f>'Division bootstrap results from'!K26+'Base case'!$A26</f>
        <v>2.2330939327887176</v>
      </c>
      <c r="G26" s="3">
        <f>'Division bootstrap results from'!L26+'Base case'!$A26</f>
        <v>2.3960014464451156</v>
      </c>
      <c r="H26" s="3">
        <f>'Division bootstrap results from'!M26+'Base case'!$A26</f>
        <v>2.0666015023935724</v>
      </c>
      <c r="I26" s="3">
        <f>'Division bootstrap results from'!N26+'Base case'!$A26</f>
        <v>1.759058991314784</v>
      </c>
      <c r="J26" s="3">
        <f>'Division bootstrap results from'!O26+'Base case'!$A26</f>
        <v>1.3887867906200564</v>
      </c>
      <c r="K26" s="3">
        <f>'Division bootstrap results from'!P26+'Base case'!$A26</f>
        <v>1.4816580038198133</v>
      </c>
    </row>
    <row r="27" spans="1:11">
      <c r="A27">
        <f>SUMPRODUCT($D$1:$H$1,'Division bootstrap results from'!B27:F27)</f>
        <v>1.8721360262647775</v>
      </c>
      <c r="B27" s="3">
        <f>'Division bootstrap results from'!G27+'Base case'!$A27</f>
        <v>1.0425824880277725</v>
      </c>
      <c r="C27" s="3">
        <f>'Division bootstrap results from'!H27+'Base case'!$A27</f>
        <v>1.4943501951354774</v>
      </c>
      <c r="D27" s="3">
        <f>'Division bootstrap results from'!I27+'Base case'!$A27</f>
        <v>2.1499031341580475</v>
      </c>
      <c r="E27" s="3">
        <f>'Division bootstrap results from'!J27+'Base case'!$A27</f>
        <v>2.8755236459702473</v>
      </c>
      <c r="F27" s="3">
        <f>'Division bootstrap results from'!K27+'Base case'!$A27</f>
        <v>2.0388925768305897</v>
      </c>
      <c r="G27" s="3">
        <f>'Division bootstrap results from'!L27+'Base case'!$A27</f>
        <v>2.1547450127239287</v>
      </c>
      <c r="H27" s="3">
        <f>'Division bootstrap results from'!M27+'Base case'!$A27</f>
        <v>2.0656166456933884</v>
      </c>
      <c r="I27" s="3">
        <f>'Division bootstrap results from'!N27+'Base case'!$A27</f>
        <v>1.8101771064096737</v>
      </c>
      <c r="J27" s="3">
        <f>'Division bootstrap results from'!O27+'Base case'!$A27</f>
        <v>1.3821940778440065</v>
      </c>
      <c r="K27" s="3">
        <f>'Division bootstrap results from'!P27+'Base case'!$A27</f>
        <v>1.6733780438249666</v>
      </c>
    </row>
    <row r="28" spans="1:11">
      <c r="A28">
        <f>SUMPRODUCT($D$1:$H$1,'Division bootstrap results from'!B28:F28)</f>
        <v>1.5897135530404471</v>
      </c>
      <c r="B28" s="3">
        <f>'Division bootstrap results from'!G28+'Base case'!$A28</f>
        <v>1.2856514800967742</v>
      </c>
      <c r="C28" s="3">
        <f>'Division bootstrap results from'!H28+'Base case'!$A28</f>
        <v>1.6409880756678028</v>
      </c>
      <c r="D28" s="3">
        <f>'Division bootstrap results from'!I28+'Base case'!$A28</f>
        <v>2.1288200141184883</v>
      </c>
      <c r="E28" s="3">
        <f>'Division bootstrap results from'!J28+'Base case'!$A28</f>
        <v>2.669875961007897</v>
      </c>
      <c r="F28" s="3">
        <f>'Division bootstrap results from'!K28+'Base case'!$A28</f>
        <v>2.2759587887844903</v>
      </c>
      <c r="G28" s="3">
        <f>'Division bootstrap results from'!L28+'Base case'!$A28</f>
        <v>2.2148147065767261</v>
      </c>
      <c r="H28" s="3">
        <f>'Division bootstrap results from'!M28+'Base case'!$A28</f>
        <v>2.1465068086336121</v>
      </c>
      <c r="I28" s="3">
        <f>'Division bootstrap results from'!N28+'Base case'!$A28</f>
        <v>1.6646535269069886</v>
      </c>
      <c r="J28" s="3">
        <f>'Division bootstrap results from'!O28+'Base case'!$A28</f>
        <v>1.8207335499412982</v>
      </c>
      <c r="K28" s="3">
        <f>'Division bootstrap results from'!P28+'Base case'!$A28</f>
        <v>1.0997016399548381</v>
      </c>
    </row>
    <row r="29" spans="1:11">
      <c r="A29">
        <f>SUMPRODUCT($D$1:$H$1,'Division bootstrap results from'!B29:F29)</f>
        <v>1.7221809903095748</v>
      </c>
      <c r="B29" s="3">
        <f>'Division bootstrap results from'!G29+'Base case'!$A29</f>
        <v>1.6280296792381597</v>
      </c>
      <c r="C29" s="3">
        <f>'Division bootstrap results from'!H29+'Base case'!$A29</f>
        <v>1.4973916360809068</v>
      </c>
      <c r="D29" s="3">
        <f>'Division bootstrap results from'!I29+'Base case'!$A29</f>
        <v>2.16848778234576</v>
      </c>
      <c r="E29" s="3">
        <f>'Division bootstrap results from'!J29+'Base case'!$A29</f>
        <v>2.704360326454581</v>
      </c>
      <c r="F29" s="3">
        <f>'Division bootstrap results from'!K29+'Base case'!$A29</f>
        <v>2.5409128453900607</v>
      </c>
      <c r="G29" s="3">
        <f>'Division bootstrap results from'!L29+'Base case'!$A29</f>
        <v>2.1390633278999767</v>
      </c>
      <c r="H29" s="3">
        <f>'Division bootstrap results from'!M29+'Base case'!$A29</f>
        <v>1.9963533375841298</v>
      </c>
      <c r="I29" s="3">
        <f>'Division bootstrap results from'!N29+'Base case'!$A29</f>
        <v>1.8802278532744219</v>
      </c>
      <c r="J29" s="3">
        <f>'Division bootstrap results from'!O29+'Base case'!$A29</f>
        <v>1.3479598629676428</v>
      </c>
      <c r="K29" s="3">
        <f>'Division bootstrap results from'!P29+'Base case'!$A29</f>
        <v>1.5428956935827569</v>
      </c>
    </row>
    <row r="30" spans="1:11">
      <c r="A30">
        <f>SUMPRODUCT($D$1:$H$1,'Division bootstrap results from'!B30:F30)</f>
        <v>1.5186989534580002</v>
      </c>
      <c r="B30" s="3">
        <f>'Division bootstrap results from'!G30+'Base case'!$A30</f>
        <v>1.4491144754070162</v>
      </c>
      <c r="C30" s="3">
        <f>'Division bootstrap results from'!H30+'Base case'!$A30</f>
        <v>1.7651340223070513</v>
      </c>
      <c r="D30" s="3">
        <f>'Division bootstrap results from'!I30+'Base case'!$A30</f>
        <v>2.1075088627744289</v>
      </c>
      <c r="E30" s="3">
        <f>'Division bootstrap results from'!J30+'Base case'!$A30</f>
        <v>2.7593773408537703</v>
      </c>
      <c r="F30" s="3">
        <f>'Division bootstrap results from'!K30+'Base case'!$A30</f>
        <v>2.441581625707439</v>
      </c>
      <c r="G30" s="3">
        <f>'Division bootstrap results from'!L30+'Base case'!$A30</f>
        <v>2.0457928670239793</v>
      </c>
      <c r="H30" s="3">
        <f>'Division bootstrap results from'!M30+'Base case'!$A30</f>
        <v>2.15164633370037</v>
      </c>
      <c r="I30" s="3">
        <f>'Division bootstrap results from'!N30+'Base case'!$A30</f>
        <v>1.7629956260269712</v>
      </c>
      <c r="J30" s="3">
        <f>'Division bootstrap results from'!O30+'Base case'!$A30</f>
        <v>1.1384890685594051</v>
      </c>
      <c r="K30" s="3">
        <f>'Division bootstrap results from'!P30+'Base case'!$A30</f>
        <v>1.7077414461902023</v>
      </c>
    </row>
    <row r="31" spans="1:11">
      <c r="A31">
        <f>SUMPRODUCT($D$1:$H$1,'Division bootstrap results from'!B31:F31)</f>
        <v>1.5822692510059062</v>
      </c>
      <c r="B31" s="3">
        <f>'Division bootstrap results from'!G31+'Base case'!$A31</f>
        <v>1.2577157432759611</v>
      </c>
      <c r="C31" s="3">
        <f>'Division bootstrap results from'!H31+'Base case'!$A31</f>
        <v>1.7662241185547933</v>
      </c>
      <c r="D31" s="3">
        <f>'Division bootstrap results from'!I31+'Base case'!$A31</f>
        <v>2.1718146554598392</v>
      </c>
      <c r="E31" s="3">
        <f>'Division bootstrap results from'!J31+'Base case'!$A31</f>
        <v>2.6183745630036164</v>
      </c>
      <c r="F31" s="3">
        <f>'Division bootstrap results from'!K31+'Base case'!$A31</f>
        <v>2.4959923885920161</v>
      </c>
      <c r="G31" s="3">
        <f>'Division bootstrap results from'!L31+'Base case'!$A31</f>
        <v>2.0079166945883831</v>
      </c>
      <c r="H31" s="3">
        <f>'Division bootstrap results from'!M31+'Base case'!$A31</f>
        <v>2.1341595537332272</v>
      </c>
      <c r="I31" s="3">
        <f>'Division bootstrap results from'!N31+'Base case'!$A31</f>
        <v>1.8600447554319122</v>
      </c>
      <c r="J31" s="3">
        <f>'Division bootstrap results from'!O31+'Base case'!$A31</f>
        <v>1.9221612914970232</v>
      </c>
      <c r="K31" s="3">
        <f>'Division bootstrap results from'!P31+'Base case'!$A31</f>
        <v>1.1564163311341353</v>
      </c>
    </row>
    <row r="32" spans="1:11">
      <c r="A32">
        <f>SUMPRODUCT($D$1:$H$1,'Division bootstrap results from'!B32:F32)</f>
        <v>1.5685236784156082</v>
      </c>
      <c r="B32" s="3">
        <f>'Division bootstrap results from'!G32+'Base case'!$A32</f>
        <v>1.3388469926577322</v>
      </c>
      <c r="C32" s="3">
        <f>'Division bootstrap results from'!H32+'Base case'!$A32</f>
        <v>1.6420855751926351</v>
      </c>
      <c r="D32" s="3">
        <f>'Division bootstrap results from'!I32+'Base case'!$A32</f>
        <v>2.0393565056953293</v>
      </c>
      <c r="E32" s="3">
        <f>'Division bootstrap results from'!J32+'Base case'!$A32</f>
        <v>2.7211847372053684</v>
      </c>
      <c r="F32" s="3">
        <f>'Division bootstrap results from'!K32+'Base case'!$A32</f>
        <v>2.3268521951302672</v>
      </c>
      <c r="G32" s="3">
        <f>'Division bootstrap results from'!L32+'Base case'!$A32</f>
        <v>2.0819902428227222</v>
      </c>
      <c r="H32" s="3">
        <f>'Division bootstrap results from'!M32+'Base case'!$A32</f>
        <v>2.0128449036943374</v>
      </c>
      <c r="I32" s="3">
        <f>'Division bootstrap results from'!N32+'Base case'!$A32</f>
        <v>1.8801083623427721</v>
      </c>
      <c r="J32" s="3">
        <f>'Division bootstrap results from'!O32+'Base case'!$A32</f>
        <v>1.3681880620148312</v>
      </c>
      <c r="K32" s="3">
        <f>'Division bootstrap results from'!P32+'Base case'!$A32</f>
        <v>0.22074818016546827</v>
      </c>
    </row>
    <row r="33" spans="1:11">
      <c r="A33">
        <f>SUMPRODUCT($D$1:$H$1,'Division bootstrap results from'!B33:F33)</f>
        <v>1.3255362480907233</v>
      </c>
      <c r="B33" s="3">
        <f>'Division bootstrap results from'!G33+'Base case'!$A33</f>
        <v>1.4548817646775494</v>
      </c>
      <c r="C33" s="3">
        <f>'Division bootstrap results from'!H33+'Base case'!$A33</f>
        <v>1.5842553290758463</v>
      </c>
      <c r="D33" s="3">
        <f>'Division bootstrap results from'!I33+'Base case'!$A33</f>
        <v>2.0238910963247774</v>
      </c>
      <c r="E33" s="3">
        <f>'Division bootstrap results from'!J33+'Base case'!$A33</f>
        <v>2.6640420498920734</v>
      </c>
      <c r="F33" s="3">
        <f>'Division bootstrap results from'!K33+'Base case'!$A33</f>
        <v>2.2777003231143165</v>
      </c>
      <c r="G33" s="3">
        <f>'Division bootstrap results from'!L33+'Base case'!$A33</f>
        <v>2.1026852456771561</v>
      </c>
      <c r="H33" s="3">
        <f>'Division bootstrap results from'!M33+'Base case'!$A33</f>
        <v>1.9646029335501833</v>
      </c>
      <c r="I33" s="3">
        <f>'Division bootstrap results from'!N33+'Base case'!$A33</f>
        <v>1.8641278740402303</v>
      </c>
      <c r="J33" s="3">
        <f>'Division bootstrap results from'!O33+'Base case'!$A33</f>
        <v>1.6861566408463493</v>
      </c>
      <c r="K33" s="3">
        <f>'Division bootstrap results from'!P33+'Base case'!$A33</f>
        <v>0.7255357012864353</v>
      </c>
    </row>
    <row r="34" spans="1:11">
      <c r="A34">
        <f>SUMPRODUCT($D$1:$H$1,'Division bootstrap results from'!B34:F34)</f>
        <v>1.7267660630656048</v>
      </c>
      <c r="B34" s="3">
        <f>'Division bootstrap results from'!G34+'Base case'!$A34</f>
        <v>1.3691696217466338</v>
      </c>
      <c r="C34" s="3">
        <f>'Division bootstrap results from'!H34+'Base case'!$A34</f>
        <v>2.0505679560203829</v>
      </c>
      <c r="D34" s="3">
        <f>'Division bootstrap results from'!I34+'Base case'!$A34</f>
        <v>2.1867459221128449</v>
      </c>
      <c r="E34" s="3">
        <f>'Division bootstrap results from'!J34+'Base case'!$A34</f>
        <v>2.3420656971063147</v>
      </c>
      <c r="F34" s="3">
        <f>'Division bootstrap results from'!K34+'Base case'!$A34</f>
        <v>2.4070122801665388</v>
      </c>
      <c r="G34" s="3">
        <f>'Division bootstrap results from'!L34+'Base case'!$A34</f>
        <v>2.1193409967983716</v>
      </c>
      <c r="H34" s="3">
        <f>'Division bootstrap results from'!M34+'Base case'!$A34</f>
        <v>1.9705180586118178</v>
      </c>
      <c r="I34" s="3">
        <f>'Division bootstrap results from'!N34+'Base case'!$A34</f>
        <v>1.8233723479157067</v>
      </c>
      <c r="J34" s="3">
        <f>'Division bootstrap results from'!O34+'Base case'!$A34</f>
        <v>1.8272929226074297</v>
      </c>
      <c r="K34" s="3">
        <f>'Division bootstrap results from'!P34+'Base case'!$A34</f>
        <v>1.6548876056130655</v>
      </c>
    </row>
    <row r="35" spans="1:11">
      <c r="A35">
        <f>SUMPRODUCT($D$1:$H$1,'Division bootstrap results from'!B35:F35)</f>
        <v>1.4119058477507438</v>
      </c>
      <c r="B35" s="3">
        <f>'Division bootstrap results from'!G35+'Base case'!$A35</f>
        <v>1.5538994827191819</v>
      </c>
      <c r="C35" s="3">
        <f>'Division bootstrap results from'!H35+'Base case'!$A35</f>
        <v>1.7063902789843377</v>
      </c>
      <c r="D35" s="3">
        <f>'Division bootstrap results from'!I35+'Base case'!$A35</f>
        <v>2.1551870626621419</v>
      </c>
      <c r="E35" s="3">
        <f>'Division bootstrap results from'!J35+'Base case'!$A35</f>
        <v>2.5574815513640239</v>
      </c>
      <c r="F35" s="3">
        <f>'Division bootstrap results from'!K35+'Base case'!$A35</f>
        <v>2.3618340705350458</v>
      </c>
      <c r="G35" s="3">
        <f>'Division bootstrap results from'!L35+'Base case'!$A35</f>
        <v>2.1335836175215208</v>
      </c>
      <c r="H35" s="3">
        <f>'Division bootstrap results from'!M35+'Base case'!$A35</f>
        <v>1.9922534530175566</v>
      </c>
      <c r="I35" s="3">
        <f>'Division bootstrap results from'!N35+'Base case'!$A35</f>
        <v>1.8405602055212988</v>
      </c>
      <c r="J35" s="3">
        <f>'Division bootstrap results from'!O35+'Base case'!$A35</f>
        <v>1.5987900537603799</v>
      </c>
      <c r="K35" s="3">
        <f>'Division bootstrap results from'!P35+'Base case'!$A35</f>
        <v>0.91980191403169376</v>
      </c>
    </row>
    <row r="36" spans="1:11">
      <c r="A36">
        <f>SUMPRODUCT($D$1:$H$1,'Division bootstrap results from'!B36:F36)</f>
        <v>1.7123217570173996</v>
      </c>
      <c r="B36" s="3">
        <f>'Division bootstrap results from'!G36+'Base case'!$A36</f>
        <v>1.0755141245403488</v>
      </c>
      <c r="C36" s="3">
        <f>'Division bootstrap results from'!H36+'Base case'!$A36</f>
        <v>1.5308852706335996</v>
      </c>
      <c r="D36" s="3">
        <f>'Division bootstrap results from'!I36+'Base case'!$A36</f>
        <v>1.9645233361070877</v>
      </c>
      <c r="E36" s="3">
        <f>'Division bootstrap results from'!J36+'Base case'!$A36</f>
        <v>2.7641343863614596</v>
      </c>
      <c r="F36" s="3">
        <f>'Division bootstrap results from'!K36+'Base case'!$A36</f>
        <v>2.5984952162396335</v>
      </c>
      <c r="G36" s="3">
        <f>'Division bootstrap results from'!L36+'Base case'!$A36</f>
        <v>1.9910919309117165</v>
      </c>
      <c r="H36" s="3">
        <f>'Division bootstrap results from'!M36+'Base case'!$A36</f>
        <v>2.0758338441403548</v>
      </c>
      <c r="I36" s="3">
        <f>'Division bootstrap results from'!N36+'Base case'!$A36</f>
        <v>1.9542479103952217</v>
      </c>
      <c r="J36" s="3">
        <f>'Division bootstrap results from'!O36+'Base case'!$A36</f>
        <v>1.3262996737984496</v>
      </c>
      <c r="K36" s="3">
        <f>'Division bootstrap results from'!P36+'Base case'!$A36</f>
        <v>0.38640295875047959</v>
      </c>
    </row>
    <row r="37" spans="1:11">
      <c r="A37">
        <f>SUMPRODUCT($D$1:$H$1,'Division bootstrap results from'!B37:F37)</f>
        <v>0.9943791598121503</v>
      </c>
      <c r="B37" s="3">
        <f>'Division bootstrap results from'!G37+'Base case'!$A37</f>
        <v>1.4755715791859594</v>
      </c>
      <c r="C37" s="3">
        <f>'Division bootstrap results from'!H37+'Base case'!$A37</f>
        <v>1.4068120929155623</v>
      </c>
      <c r="D37" s="3">
        <f>'Division bootstrap results from'!I37+'Base case'!$A37</f>
        <v>1.9411127015899292</v>
      </c>
      <c r="E37" s="3">
        <f>'Division bootstrap results from'!J37+'Base case'!$A37</f>
        <v>2.6525567930615805</v>
      </c>
      <c r="F37" s="3">
        <f>'Division bootstrap results from'!K37+'Base case'!$A37</f>
        <v>2.4390720750523602</v>
      </c>
      <c r="G37" s="3">
        <f>'Division bootstrap results from'!L37+'Base case'!$A37</f>
        <v>2.2786502621713702</v>
      </c>
      <c r="H37" s="3">
        <f>'Division bootstrap results from'!M37+'Base case'!$A37</f>
        <v>2.0835234553991904</v>
      </c>
      <c r="I37" s="3">
        <f>'Division bootstrap results from'!N37+'Base case'!$A37</f>
        <v>1.9273978958879463</v>
      </c>
      <c r="J37" s="3">
        <f>'Division bootstrap results from'!O37+'Base case'!$A37</f>
        <v>1.3859609735233513</v>
      </c>
      <c r="K37" s="3">
        <f>'Division bootstrap results from'!P37+'Base case'!$A37</f>
        <v>1.7180359497745923</v>
      </c>
    </row>
    <row r="38" spans="1:11">
      <c r="A38">
        <f>SUMPRODUCT($D$1:$H$1,'Division bootstrap results from'!B38:F38)</f>
        <v>1.5657955343975298</v>
      </c>
      <c r="B38" s="3">
        <f>'Division bootstrap results from'!G38+'Base case'!$A38</f>
        <v>1.4836550840513167</v>
      </c>
      <c r="C38" s="3">
        <f>'Division bootstrap results from'!H38+'Base case'!$A38</f>
        <v>1.7387940863058198</v>
      </c>
      <c r="D38" s="3">
        <f>'Division bootstrap results from'!I38+'Base case'!$A38</f>
        <v>2.0761313450400518</v>
      </c>
      <c r="E38" s="3">
        <f>'Division bootstrap results from'!J38+'Base case'!$A38</f>
        <v>2.7547622607043198</v>
      </c>
      <c r="F38" s="3">
        <f>'Division bootstrap results from'!K38+'Base case'!$A38</f>
        <v>2.3440214365869299</v>
      </c>
      <c r="G38" s="3">
        <f>'Division bootstrap results from'!L38+'Base case'!$A38</f>
        <v>2.0949688152176327</v>
      </c>
      <c r="H38" s="3">
        <f>'Division bootstrap results from'!M38+'Base case'!$A38</f>
        <v>2.0009076416276388</v>
      </c>
      <c r="I38" s="3">
        <f>'Division bootstrap results from'!N38+'Base case'!$A38</f>
        <v>1.7797696674612578</v>
      </c>
      <c r="J38" s="3">
        <f>'Division bootstrap results from'!O38+'Base case'!$A38</f>
        <v>1.7100829429664688</v>
      </c>
      <c r="K38" s="3">
        <f>'Division bootstrap results from'!P38+'Base case'!$A38</f>
        <v>0.62638765321832579</v>
      </c>
    </row>
    <row r="39" spans="1:11">
      <c r="A39">
        <f>SUMPRODUCT($D$1:$H$1,'Division bootstrap results from'!B39:F39)</f>
        <v>1.5706319714574355</v>
      </c>
      <c r="B39" s="3">
        <f>'Division bootstrap results from'!G39+'Base case'!$A39</f>
        <v>1.5394065901847207</v>
      </c>
      <c r="C39" s="3">
        <f>'Division bootstrap results from'!H39+'Base case'!$A39</f>
        <v>1.9305942212651275</v>
      </c>
      <c r="D39" s="3">
        <f>'Division bootstrap results from'!I39+'Base case'!$A39</f>
        <v>2.0693882777600336</v>
      </c>
      <c r="E39" s="3">
        <f>'Division bootstrap results from'!J39+'Base case'!$A39</f>
        <v>2.4278088751083806</v>
      </c>
      <c r="F39" s="3">
        <f>'Division bootstrap results from'!K39+'Base case'!$A39</f>
        <v>2.1683715820523064</v>
      </c>
      <c r="G39" s="3">
        <f>'Division bootstrap results from'!L39+'Base case'!$A39</f>
        <v>2.1006204573369813</v>
      </c>
      <c r="H39" s="3">
        <f>'Division bootstrap results from'!M39+'Base case'!$A39</f>
        <v>2.0419005058837545</v>
      </c>
      <c r="I39" s="3">
        <f>'Division bootstrap results from'!N39+'Base case'!$A39</f>
        <v>1.7922580577971046</v>
      </c>
      <c r="J39" s="3">
        <f>'Division bootstrap results from'!O39+'Base case'!$A39</f>
        <v>1.7022017284810305</v>
      </c>
      <c r="K39" s="3">
        <f>'Division bootstrap results from'!P39+'Base case'!$A39</f>
        <v>0.60504831818265647</v>
      </c>
    </row>
    <row r="40" spans="1:11">
      <c r="A40">
        <f>SUMPRODUCT($D$1:$H$1,'Division bootstrap results from'!B40:F40)</f>
        <v>1.391191175239344</v>
      </c>
      <c r="B40" s="3">
        <f>'Division bootstrap results from'!G40+'Base case'!$A40</f>
        <v>1.25539510685083</v>
      </c>
      <c r="C40" s="3">
        <f>'Division bootstrap results from'!H40+'Base case'!$A40</f>
        <v>1.8314146336025861</v>
      </c>
      <c r="D40" s="3">
        <f>'Division bootstrap results from'!I40+'Base case'!$A40</f>
        <v>2.0887755179837511</v>
      </c>
      <c r="E40" s="3">
        <f>'Division bootstrap results from'!J40+'Base case'!$A40</f>
        <v>2.352386972455236</v>
      </c>
      <c r="F40" s="3">
        <f>'Division bootstrap results from'!K40+'Base case'!$A40</f>
        <v>2.4931437607181839</v>
      </c>
      <c r="G40" s="3">
        <f>'Division bootstrap results from'!L40+'Base case'!$A40</f>
        <v>2.050610939205729</v>
      </c>
      <c r="H40" s="3">
        <f>'Division bootstrap results from'!M40+'Base case'!$A40</f>
        <v>2.0027309063750121</v>
      </c>
      <c r="I40" s="3">
        <f>'Division bootstrap results from'!N40+'Base case'!$A40</f>
        <v>1.961221411801896</v>
      </c>
      <c r="J40" s="3">
        <f>'Division bootstrap results from'!O40+'Base case'!$A40</f>
        <v>1.9450946285370621</v>
      </c>
      <c r="K40" s="3">
        <f>'Division bootstrap results from'!P40+'Base case'!$A40</f>
        <v>1.5019918165950801</v>
      </c>
    </row>
    <row r="41" spans="1:11">
      <c r="A41">
        <f>SUMPRODUCT($D$1:$H$1,'Division bootstrap results from'!B41:F41)</f>
        <v>1.8632785002512677</v>
      </c>
      <c r="B41" s="3">
        <f>'Division bootstrap results from'!G41+'Base case'!$A41</f>
        <v>1.4263501594298007</v>
      </c>
      <c r="C41" s="3">
        <f>'Division bootstrap results from'!H41+'Base case'!$A41</f>
        <v>1.4477130806178806</v>
      </c>
      <c r="D41" s="3">
        <f>'Division bootstrap results from'!I41+'Base case'!$A41</f>
        <v>2.1329367921500726</v>
      </c>
      <c r="E41" s="3">
        <f>'Division bootstrap results from'!J41+'Base case'!$A41</f>
        <v>2.458853929645227</v>
      </c>
      <c r="F41" s="3">
        <f>'Division bootstrap results from'!K41+'Base case'!$A41</f>
        <v>2.53904147565137</v>
      </c>
      <c r="G41" s="3">
        <f>'Division bootstrap results from'!L41+'Base case'!$A41</f>
        <v>2.0418262628408499</v>
      </c>
      <c r="H41" s="3">
        <f>'Division bootstrap results from'!M41+'Base case'!$A41</f>
        <v>2.1431129565058207</v>
      </c>
      <c r="I41" s="3">
        <f>'Division bootstrap results from'!N41+'Base case'!$A41</f>
        <v>1.8922233591098965</v>
      </c>
      <c r="J41" s="3">
        <f>'Division bootstrap results from'!O41+'Base case'!$A41</f>
        <v>1.1813807197456527</v>
      </c>
      <c r="K41" s="3">
        <f>'Division bootstrap results from'!P41+'Base case'!$A41</f>
        <v>1.3079979558510517</v>
      </c>
    </row>
    <row r="42" spans="1:11">
      <c r="A42">
        <f>SUMPRODUCT($D$1:$H$1,'Division bootstrap results from'!B42:F42)</f>
        <v>1.4876325813242108</v>
      </c>
      <c r="B42" s="3">
        <f>'Division bootstrap results from'!G42+'Base case'!$A42</f>
        <v>1.4181717822584918</v>
      </c>
      <c r="C42" s="3">
        <f>'Division bootstrap results from'!H42+'Base case'!$A42</f>
        <v>1.8286950260990698</v>
      </c>
      <c r="D42" s="3">
        <f>'Division bootstrap results from'!I42+'Base case'!$A42</f>
        <v>2.1837905103903199</v>
      </c>
      <c r="E42" s="3">
        <f>'Division bootstrap results from'!J42+'Base case'!$A42</f>
        <v>2.6412318907089309</v>
      </c>
      <c r="F42" s="3">
        <f>'Division bootstrap results from'!K42+'Base case'!$A42</f>
        <v>2.5566879283062409</v>
      </c>
      <c r="G42" s="3">
        <f>'Division bootstrap results from'!L42+'Base case'!$A42</f>
        <v>2.1153567761453158</v>
      </c>
      <c r="H42" s="3">
        <f>'Division bootstrap results from'!M42+'Base case'!$A42</f>
        <v>2.0091515332398258</v>
      </c>
      <c r="I42" s="3">
        <f>'Division bootstrap results from'!N42+'Base case'!$A42</f>
        <v>1.8408411588497158</v>
      </c>
      <c r="J42" s="3">
        <f>'Division bootstrap results from'!O42+'Base case'!$A42</f>
        <v>1.6486359720646968</v>
      </c>
      <c r="K42" s="3">
        <f>'Division bootstrap results from'!P42+'Base case'!$A42</f>
        <v>4.8354326710580819E-2</v>
      </c>
    </row>
    <row r="43" spans="1:11">
      <c r="A43">
        <f>SUMPRODUCT($D$1:$H$1,'Division bootstrap results from'!B43:F43)</f>
        <v>1.5321133756696714</v>
      </c>
      <c r="B43" s="3">
        <f>'Division bootstrap results from'!G43+'Base case'!$A43</f>
        <v>1.2947488378269334</v>
      </c>
      <c r="C43" s="3">
        <f>'Division bootstrap results from'!H43+'Base case'!$A43</f>
        <v>1.4366474585439286</v>
      </c>
      <c r="D43" s="3">
        <f>'Division bootstrap results from'!I43+'Base case'!$A43</f>
        <v>2.0412265087591566</v>
      </c>
      <c r="E43" s="3">
        <f>'Division bootstrap results from'!J43+'Base case'!$A43</f>
        <v>2.4532028588257955</v>
      </c>
      <c r="F43" s="3">
        <f>'Division bootstrap results from'!K43+'Base case'!$A43</f>
        <v>2.3866665511546072</v>
      </c>
      <c r="G43" s="3">
        <f>'Division bootstrap results from'!L43+'Base case'!$A43</f>
        <v>2.2611653709440733</v>
      </c>
      <c r="H43" s="3">
        <f>'Division bootstrap results from'!M43+'Base case'!$A43</f>
        <v>2.0511935977034823</v>
      </c>
      <c r="I43" s="3">
        <f>'Division bootstrap results from'!N43+'Base case'!$A43</f>
        <v>2.0547910316058902</v>
      </c>
      <c r="J43" s="3">
        <f>'Division bootstrap results from'!O43+'Base case'!$A43</f>
        <v>1.3334286110451254</v>
      </c>
      <c r="K43" s="3">
        <f>'Division bootstrap results from'!P43+'Base case'!$A43</f>
        <v>1.5564618895190387</v>
      </c>
    </row>
    <row r="44" spans="1:11">
      <c r="A44">
        <f>SUMPRODUCT($D$1:$H$1,'Division bootstrap results from'!B44:F44)</f>
        <v>1.9081430737617224</v>
      </c>
      <c r="B44" s="3">
        <f>'Division bootstrap results from'!G44+'Base case'!$A44</f>
        <v>1.2810942165316654</v>
      </c>
      <c r="C44" s="3">
        <f>'Division bootstrap results from'!H44+'Base case'!$A44</f>
        <v>1.3211194133191695</v>
      </c>
      <c r="D44" s="3">
        <f>'Division bootstrap results from'!I44+'Base case'!$A44</f>
        <v>2.1686247597908253</v>
      </c>
      <c r="E44" s="3">
        <f>'Division bootstrap results from'!J44+'Base case'!$A44</f>
        <v>2.7781660689963275</v>
      </c>
      <c r="F44" s="3">
        <f>'Division bootstrap results from'!K44+'Base case'!$A44</f>
        <v>2.5141885160034496</v>
      </c>
      <c r="G44" s="3">
        <f>'Division bootstrap results from'!L44+'Base case'!$A44</f>
        <v>2.1772349819282204</v>
      </c>
      <c r="H44" s="3">
        <f>'Division bootstrap results from'!M44+'Base case'!$A44</f>
        <v>1.8206977685179355</v>
      </c>
      <c r="I44" s="3">
        <f>'Division bootstrap results from'!N44+'Base case'!$A44</f>
        <v>1.8552832400204937</v>
      </c>
      <c r="J44" s="3">
        <f>'Division bootstrap results from'!O44+'Base case'!$A44</f>
        <v>1.8021492181709373</v>
      </c>
      <c r="K44" s="3">
        <f>'Division bootstrap results from'!P44+'Base case'!$A44</f>
        <v>0.29658216401978232</v>
      </c>
    </row>
    <row r="45" spans="1:11">
      <c r="A45">
        <f>SUMPRODUCT($D$1:$H$1,'Division bootstrap results from'!B45:F45)</f>
        <v>1.4545258042146947</v>
      </c>
      <c r="B45" s="3">
        <f>'Division bootstrap results from'!G45+'Base case'!$A45</f>
        <v>1.3148493361941176</v>
      </c>
      <c r="C45" s="3">
        <f>'Division bootstrap results from'!H45+'Base case'!$A45</f>
        <v>1.9865573156958207</v>
      </c>
      <c r="D45" s="3">
        <f>'Division bootstrap results from'!I45+'Base case'!$A45</f>
        <v>1.9945715688002545</v>
      </c>
      <c r="E45" s="3">
        <f>'Division bootstrap results from'!J45+'Base case'!$A45</f>
        <v>2.3877996253200195</v>
      </c>
      <c r="F45" s="3">
        <f>'Division bootstrap results from'!K45+'Base case'!$A45</f>
        <v>2.5039321296184847</v>
      </c>
      <c r="G45" s="3">
        <f>'Division bootstrap results from'!L45+'Base case'!$A45</f>
        <v>2.1442335565509478</v>
      </c>
      <c r="H45" s="3">
        <f>'Division bootstrap results from'!M45+'Base case'!$A45</f>
        <v>2.0613929067959846</v>
      </c>
      <c r="I45" s="3">
        <f>'Division bootstrap results from'!N45+'Base case'!$A45</f>
        <v>1.8699635202859626</v>
      </c>
      <c r="J45" s="3">
        <f>'Division bootstrap results from'!O45+'Base case'!$A45</f>
        <v>1.5109635515807165</v>
      </c>
      <c r="K45" s="3">
        <f>'Division bootstrap results from'!P45+'Base case'!$A45</f>
        <v>0.78854969712825773</v>
      </c>
    </row>
    <row r="46" spans="1:11">
      <c r="A46">
        <f>SUMPRODUCT($D$1:$H$1,'Division bootstrap results from'!B46:F46)</f>
        <v>1.6734883428847591</v>
      </c>
      <c r="B46" s="3">
        <f>'Division bootstrap results from'!G46+'Base case'!$A46</f>
        <v>1.490901478949604</v>
      </c>
      <c r="C46" s="3">
        <f>'Division bootstrap results from'!H46+'Base case'!$A46</f>
        <v>1.8738436938791552</v>
      </c>
      <c r="D46" s="3">
        <f>'Division bootstrap results from'!I46+'Base case'!$A46</f>
        <v>2.1588575506544641</v>
      </c>
      <c r="E46" s="3">
        <f>'Division bootstrap results from'!J46+'Base case'!$A46</f>
        <v>2.5935320176065653</v>
      </c>
      <c r="F46" s="3">
        <f>'Division bootstrap results from'!K46+'Base case'!$A46</f>
        <v>2.2756006563582281</v>
      </c>
      <c r="G46" s="3">
        <f>'Division bootstrap results from'!L46+'Base case'!$A46</f>
        <v>2.1506815690144552</v>
      </c>
      <c r="H46" s="3">
        <f>'Division bootstrap results from'!M46+'Base case'!$A46</f>
        <v>2.0637223408501533</v>
      </c>
      <c r="I46" s="3">
        <f>'Division bootstrap results from'!N46+'Base case'!$A46</f>
        <v>1.8089362147983321</v>
      </c>
      <c r="J46" s="3">
        <f>'Division bootstrap results from'!O46+'Base case'!$A46</f>
        <v>1.7126140990263594</v>
      </c>
      <c r="K46" s="3">
        <f>'Division bootstrap results from'!P46+'Base case'!$A46</f>
        <v>0.33091789928780901</v>
      </c>
    </row>
    <row r="47" spans="1:11">
      <c r="A47">
        <f>SUMPRODUCT($D$1:$H$1,'Division bootstrap results from'!B47:F47)</f>
        <v>1.5466302238493637</v>
      </c>
      <c r="B47" s="3">
        <f>'Division bootstrap results from'!G47+'Base case'!$A47</f>
        <v>1.4122588121002677</v>
      </c>
      <c r="C47" s="3">
        <f>'Division bootstrap results from'!H47+'Base case'!$A47</f>
        <v>1.9014448224432088</v>
      </c>
      <c r="D47" s="3">
        <f>'Division bootstrap results from'!I47+'Base case'!$A47</f>
        <v>2.0558519392127126</v>
      </c>
      <c r="E47" s="3">
        <f>'Division bootstrap results from'!J47+'Base case'!$A47</f>
        <v>2.5523060328401437</v>
      </c>
      <c r="F47" s="3">
        <f>'Division bootstrap results from'!K47+'Base case'!$A47</f>
        <v>2.4732525388846125</v>
      </c>
      <c r="G47" s="3">
        <f>'Division bootstrap results from'!L47+'Base case'!$A47</f>
        <v>2.1100087434499186</v>
      </c>
      <c r="H47" s="3">
        <f>'Division bootstrap results from'!M47+'Base case'!$A47</f>
        <v>2.0194273859277447</v>
      </c>
      <c r="I47" s="3">
        <f>'Division bootstrap results from'!N47+'Base case'!$A47</f>
        <v>1.9223253416029056</v>
      </c>
      <c r="J47" s="3">
        <f>'Division bootstrap results from'!O47+'Base case'!$A47</f>
        <v>1.5919153223721518</v>
      </c>
      <c r="K47" s="3">
        <f>'Division bootstrap results from'!P47+'Base case'!$A47</f>
        <v>0.53648854556393366</v>
      </c>
    </row>
    <row r="48" spans="1:11">
      <c r="A48">
        <f>SUMPRODUCT($D$1:$H$1,'Division bootstrap results from'!B48:F48)</f>
        <v>1.3587405040486116</v>
      </c>
      <c r="B48" s="3">
        <f>'Division bootstrap results from'!G48+'Base case'!$A48</f>
        <v>1.3602247787287118</v>
      </c>
      <c r="C48" s="3">
        <f>'Division bootstrap results from'!H48+'Base case'!$A48</f>
        <v>1.8463956667752746</v>
      </c>
      <c r="D48" s="3">
        <f>'Division bootstrap results from'!I48+'Base case'!$A48</f>
        <v>2.0629838950617696</v>
      </c>
      <c r="E48" s="3">
        <f>'Division bootstrap results from'!J48+'Base case'!$A48</f>
        <v>2.6390745351231617</v>
      </c>
      <c r="F48" s="3">
        <f>'Division bootstrap results from'!K48+'Base case'!$A48</f>
        <v>2.4351169496287719</v>
      </c>
      <c r="G48" s="3">
        <f>'Division bootstrap results from'!L48+'Base case'!$A48</f>
        <v>2.1397675919658306</v>
      </c>
      <c r="H48" s="3">
        <f>'Division bootstrap results from'!M48+'Base case'!$A48</f>
        <v>2.0440112242888624</v>
      </c>
      <c r="I48" s="3">
        <f>'Division bootstrap results from'!N48+'Base case'!$A48</f>
        <v>1.9147374452257946</v>
      </c>
      <c r="J48" s="3">
        <f>'Division bootstrap results from'!O48+'Base case'!$A48</f>
        <v>1.6172975602302726</v>
      </c>
      <c r="K48" s="3">
        <f>'Division bootstrap results from'!P48+'Base case'!$A48</f>
        <v>0.82748819727771261</v>
      </c>
    </row>
    <row r="49" spans="1:11">
      <c r="A49">
        <f>SUMPRODUCT($D$1:$H$1,'Division bootstrap results from'!B49:F49)</f>
        <v>1.5449530613370086</v>
      </c>
      <c r="B49" s="3">
        <f>'Division bootstrap results from'!G49+'Base case'!$A49</f>
        <v>1.3491841378906035</v>
      </c>
      <c r="C49" s="3">
        <f>'Division bootstrap results from'!H49+'Base case'!$A49</f>
        <v>1.4008205750370186</v>
      </c>
      <c r="D49" s="3">
        <f>'Division bootstrap results from'!I49+'Base case'!$A49</f>
        <v>2.1237860903571257</v>
      </c>
      <c r="E49" s="3">
        <f>'Division bootstrap results from'!J49+'Base case'!$A49</f>
        <v>2.8906535890680387</v>
      </c>
      <c r="F49" s="3">
        <f>'Division bootstrap results from'!K49+'Base case'!$A49</f>
        <v>2.1860820091335809</v>
      </c>
      <c r="G49" s="3">
        <f>'Division bootstrap results from'!L49+'Base case'!$A49</f>
        <v>2.1275847113647917</v>
      </c>
      <c r="H49" s="3">
        <f>'Division bootstrap results from'!M49+'Base case'!$A49</f>
        <v>2.2691078554097754</v>
      </c>
      <c r="I49" s="3">
        <f>'Division bootstrap results from'!N49+'Base case'!$A49</f>
        <v>1.9304677019499645</v>
      </c>
      <c r="J49" s="3">
        <f>'Division bootstrap results from'!O49+'Base case'!$A49</f>
        <v>1.8127425598833806</v>
      </c>
      <c r="K49" s="3">
        <f>'Division bootstrap results from'!P49+'Base case'!$A49</f>
        <v>0.62328617534492758</v>
      </c>
    </row>
    <row r="50" spans="1:11">
      <c r="A50">
        <f>SUMPRODUCT($D$1:$H$1,'Division bootstrap results from'!B50:F50)</f>
        <v>1.4978328314140339</v>
      </c>
      <c r="B50" s="3">
        <f>'Division bootstrap results from'!G50+'Base case'!$A50</f>
        <v>1.0500876177234619</v>
      </c>
      <c r="C50" s="3">
        <f>'Division bootstrap results from'!H50+'Base case'!$A50</f>
        <v>1.7063394371956839</v>
      </c>
      <c r="D50" s="3">
        <f>'Division bootstrap results from'!I50+'Base case'!$A50</f>
        <v>2.0342411174775488</v>
      </c>
      <c r="E50" s="3">
        <f>'Division bootstrap results from'!J50+'Base case'!$A50</f>
        <v>2.694424273876554</v>
      </c>
      <c r="F50" s="3">
        <f>'Division bootstrap results from'!K50+'Base case'!$A50</f>
        <v>2.2355557433670068</v>
      </c>
      <c r="G50" s="3">
        <f>'Division bootstrap results from'!L50+'Base case'!$A50</f>
        <v>2.0488199580753159</v>
      </c>
      <c r="H50" s="3">
        <f>'Division bootstrap results from'!M50+'Base case'!$A50</f>
        <v>1.9967114431500839</v>
      </c>
      <c r="I50" s="3">
        <f>'Division bootstrap results from'!N50+'Base case'!$A50</f>
        <v>1.7110192239778379</v>
      </c>
      <c r="J50" s="3">
        <f>'Division bootstrap results from'!O50+'Base case'!$A50</f>
        <v>1.064460038724119</v>
      </c>
      <c r="K50" s="3">
        <f>'Division bootstrap results from'!P50+'Base case'!$A50</f>
        <v>1.6959558442716369</v>
      </c>
    </row>
    <row r="51" spans="1:11">
      <c r="A51">
        <f>SUMPRODUCT($D$1:$H$1,'Division bootstrap results from'!B51:F51)</f>
        <v>1.4887293575922955</v>
      </c>
      <c r="B51" s="3">
        <f>'Division bootstrap results from'!G51+'Base case'!$A51</f>
        <v>1.0773636498038586</v>
      </c>
      <c r="C51" s="3">
        <f>'Division bootstrap results from'!H51+'Base case'!$A51</f>
        <v>2.0014953866961687</v>
      </c>
      <c r="D51" s="3">
        <f>'Division bootstrap results from'!I51+'Base case'!$A51</f>
        <v>2.2012171351125365</v>
      </c>
      <c r="E51" s="3">
        <f>'Division bootstrap results from'!J51+'Base case'!$A51</f>
        <v>2.9249487596457353</v>
      </c>
      <c r="F51" s="3">
        <f>'Division bootstrap results from'!K51+'Base case'!$A51</f>
        <v>2.2037764459588964</v>
      </c>
      <c r="G51" s="3">
        <f>'Division bootstrap results from'!L51+'Base case'!$A51</f>
        <v>2.0604887588504894</v>
      </c>
      <c r="H51" s="3">
        <f>'Division bootstrap results from'!M51+'Base case'!$A51</f>
        <v>2.1120457193694366</v>
      </c>
      <c r="I51" s="3">
        <f>'Division bootstrap results from'!N51+'Base case'!$A51</f>
        <v>2.0412676661031957</v>
      </c>
      <c r="J51" s="3">
        <f>'Division bootstrap results from'!O51+'Base case'!$A51</f>
        <v>1.8597662839188545</v>
      </c>
      <c r="K51" s="3">
        <f>'Division bootstrap results from'!P51+'Base case'!$A51</f>
        <v>1.0933981530015235</v>
      </c>
    </row>
    <row r="52" spans="1:11">
      <c r="A52">
        <f>SUMPRODUCT($D$1:$H$1,'Division bootstrap results from'!B52:F52)</f>
        <v>1.4172851844775236</v>
      </c>
      <c r="B52" s="3">
        <f>'Division bootstrap results from'!G52+'Base case'!$A52</f>
        <v>1.5523035847092936</v>
      </c>
      <c r="C52" s="3">
        <f>'Division bootstrap results from'!H52+'Base case'!$A52</f>
        <v>1.8399583729732267</v>
      </c>
      <c r="D52" s="3">
        <f>'Division bootstrap results from'!I52+'Base case'!$A52</f>
        <v>2.0672132617580967</v>
      </c>
      <c r="E52" s="3">
        <f>'Division bootstrap results from'!J52+'Base case'!$A52</f>
        <v>2.6758727353824536</v>
      </c>
      <c r="F52" s="3">
        <f>'Division bootstrap results from'!K52+'Base case'!$A52</f>
        <v>2.5380418941625935</v>
      </c>
      <c r="G52" s="3">
        <f>'Division bootstrap results from'!L52+'Base case'!$A52</f>
        <v>2.0960427761466605</v>
      </c>
      <c r="H52" s="3">
        <f>'Division bootstrap results from'!M52+'Base case'!$A52</f>
        <v>2.0515038685724356</v>
      </c>
      <c r="I52" s="3">
        <f>'Division bootstrap results from'!N52+'Base case'!$A52</f>
        <v>1.8738297069168017</v>
      </c>
      <c r="J52" s="3">
        <f>'Division bootstrap results from'!O52+'Base case'!$A52</f>
        <v>1.1475367374014096</v>
      </c>
      <c r="K52" s="3">
        <f>'Division bootstrap results from'!P52+'Base case'!$A52</f>
        <v>0.73245632528085958</v>
      </c>
    </row>
    <row r="53" spans="1:11">
      <c r="A53">
        <f>SUMPRODUCT($D$1:$H$1,'Division bootstrap results from'!B53:F53)</f>
        <v>1.3946660361584406</v>
      </c>
      <c r="B53" s="3">
        <f>'Division bootstrap results from'!G53+'Base case'!$A53</f>
        <v>1.5478814216186145</v>
      </c>
      <c r="C53" s="3">
        <f>'Division bootstrap results from'!H53+'Base case'!$A53</f>
        <v>1.9522665502762906</v>
      </c>
      <c r="D53" s="3">
        <f>'Division bootstrap results from'!I53+'Base case'!$A53</f>
        <v>2.1014741429464108</v>
      </c>
      <c r="E53" s="3">
        <f>'Division bootstrap results from'!J53+'Base case'!$A53</f>
        <v>2.8374456679520206</v>
      </c>
      <c r="F53" s="3">
        <f>'Division bootstrap results from'!K53+'Base case'!$A53</f>
        <v>2.3514980745117406</v>
      </c>
      <c r="G53" s="3">
        <f>'Division bootstrap results from'!L53+'Base case'!$A53</f>
        <v>2.2399962931131707</v>
      </c>
      <c r="H53" s="3">
        <f>'Division bootstrap results from'!M53+'Base case'!$A53</f>
        <v>2.1231867499868486</v>
      </c>
      <c r="I53" s="3">
        <f>'Division bootstrap results from'!N53+'Base case'!$A53</f>
        <v>1.9077606989979636</v>
      </c>
      <c r="J53" s="3">
        <f>'Division bootstrap results from'!O53+'Base case'!$A53</f>
        <v>1.1643428016513058</v>
      </c>
      <c r="K53" s="3">
        <f>'Division bootstrap results from'!P53+'Base case'!$A53</f>
        <v>0.77152895941557464</v>
      </c>
    </row>
    <row r="54" spans="1:11">
      <c r="A54">
        <f>SUMPRODUCT($D$1:$H$1,'Division bootstrap results from'!B54:F54)</f>
        <v>1.8526788253448789</v>
      </c>
      <c r="B54" s="3">
        <f>'Division bootstrap results from'!G54+'Base case'!$A54</f>
        <v>1.330096452039589</v>
      </c>
      <c r="C54" s="3">
        <f>'Division bootstrap results from'!H54+'Base case'!$A54</f>
        <v>1.7589426345013133</v>
      </c>
      <c r="D54" s="3">
        <f>'Division bootstrap results from'!I54+'Base case'!$A54</f>
        <v>2.095568391022959</v>
      </c>
      <c r="E54" s="3">
        <f>'Division bootstrap results from'!J54+'Base case'!$A54</f>
        <v>2.509195536821208</v>
      </c>
      <c r="F54" s="3">
        <f>'Division bootstrap results from'!K54+'Base case'!$A54</f>
        <v>2.6389058955479099</v>
      </c>
      <c r="G54" s="3">
        <f>'Division bootstrap results from'!L54+'Base case'!$A54</f>
        <v>2.304512259743758</v>
      </c>
      <c r="H54" s="3">
        <f>'Division bootstrap results from'!M54+'Base case'!$A54</f>
        <v>2.0069625484365567</v>
      </c>
      <c r="I54" s="3">
        <f>'Division bootstrap results from'!N54+'Base case'!$A54</f>
        <v>1.743858973400862</v>
      </c>
      <c r="J54" s="3">
        <f>'Division bootstrap results from'!O54+'Base case'!$A54</f>
        <v>1.408370893917023</v>
      </c>
      <c r="K54" s="3">
        <f>'Division bootstrap results from'!P54+'Base case'!$A54</f>
        <v>1.1327299536375259</v>
      </c>
    </row>
    <row r="55" spans="1:11">
      <c r="A55">
        <f>SUMPRODUCT($D$1:$H$1,'Division bootstrap results from'!B55:F55)</f>
        <v>1.5044632355828467</v>
      </c>
      <c r="B55" s="3">
        <f>'Division bootstrap results from'!G55+'Base case'!$A55</f>
        <v>1.2022478383219437</v>
      </c>
      <c r="C55" s="3">
        <f>'Division bootstrap results from'!H55+'Base case'!$A55</f>
        <v>1.8039406011520036</v>
      </c>
      <c r="D55" s="3">
        <f>'Division bootstrap results from'!I55+'Base case'!$A55</f>
        <v>2.0010023539432207</v>
      </c>
      <c r="E55" s="3">
        <f>'Division bootstrap results from'!J55+'Base case'!$A55</f>
        <v>2.6430777883566368</v>
      </c>
      <c r="F55" s="3">
        <f>'Division bootstrap results from'!K55+'Base case'!$A55</f>
        <v>2.3283543106013895</v>
      </c>
      <c r="G55" s="3">
        <f>'Division bootstrap results from'!L55+'Base case'!$A55</f>
        <v>2.2325095275913198</v>
      </c>
      <c r="H55" s="3">
        <f>'Division bootstrap results from'!M55+'Base case'!$A55</f>
        <v>2.0828335444916615</v>
      </c>
      <c r="I55" s="3">
        <f>'Division bootstrap results from'!N55+'Base case'!$A55</f>
        <v>1.8867987375942388</v>
      </c>
      <c r="J55" s="3">
        <f>'Division bootstrap results from'!O55+'Base case'!$A55</f>
        <v>1.8149218673252767</v>
      </c>
      <c r="K55" s="3">
        <f>'Division bootstrap results from'!P55+'Base case'!$A55</f>
        <v>0.91407944516229067</v>
      </c>
    </row>
    <row r="56" spans="1:11">
      <c r="A56">
        <f>SUMPRODUCT($D$1:$H$1,'Division bootstrap results from'!B56:F56)</f>
        <v>1.5861326918275871</v>
      </c>
      <c r="B56" s="3">
        <f>'Division bootstrap results from'!G56+'Base case'!$A56</f>
        <v>1.237260457808127</v>
      </c>
      <c r="C56" s="3">
        <f>'Division bootstrap results from'!H56+'Base case'!$A56</f>
        <v>1.4845225076761801</v>
      </c>
      <c r="D56" s="3">
        <f>'Division bootstrap results from'!I56+'Base case'!$A56</f>
        <v>2.0182558919357949</v>
      </c>
      <c r="E56" s="3">
        <f>'Division bootstrap results from'!J56+'Base case'!$A56</f>
        <v>2.417603311945494</v>
      </c>
      <c r="F56" s="3">
        <f>'Division bootstrap results from'!K56+'Base case'!$A56</f>
        <v>2.1776761696552791</v>
      </c>
      <c r="G56" s="3">
        <f>'Division bootstrap results from'!L56+'Base case'!$A56</f>
        <v>2.1354736131761429</v>
      </c>
      <c r="H56" s="3">
        <f>'Division bootstrap results from'!M56+'Base case'!$A56</f>
        <v>2.2419621976228941</v>
      </c>
      <c r="I56" s="3">
        <f>'Division bootstrap results from'!N56+'Base case'!$A56</f>
        <v>1.915795044957906</v>
      </c>
      <c r="J56" s="3">
        <f>'Division bootstrap results from'!O56+'Base case'!$A56</f>
        <v>1.0938206064458351</v>
      </c>
      <c r="K56" s="3">
        <f>'Division bootstrap results from'!P56+'Base case'!$A56</f>
        <v>0.24538790098180718</v>
      </c>
    </row>
    <row r="57" spans="1:11">
      <c r="A57">
        <f>SUMPRODUCT($D$1:$H$1,'Division bootstrap results from'!B57:F57)</f>
        <v>1.772386423706537</v>
      </c>
      <c r="B57" s="3">
        <f>'Division bootstrap results from'!G57+'Base case'!$A57</f>
        <v>0.95650447441325404</v>
      </c>
      <c r="C57" s="3">
        <f>'Division bootstrap results from'!H57+'Base case'!$A57</f>
        <v>0.98194076204659397</v>
      </c>
      <c r="D57" s="3">
        <f>'Division bootstrap results from'!I57+'Base case'!$A57</f>
        <v>1.9941406487312281</v>
      </c>
      <c r="E57" s="3">
        <f>'Division bootstrap results from'!J57+'Base case'!$A57</f>
        <v>2.5980403229380888</v>
      </c>
      <c r="F57" s="3">
        <f>'Division bootstrap results from'!K57+'Base case'!$A57</f>
        <v>2.4807442976877461</v>
      </c>
      <c r="G57" s="3">
        <f>'Division bootstrap results from'!L57+'Base case'!$A57</f>
        <v>2.031132611838165</v>
      </c>
      <c r="H57" s="3">
        <f>'Division bootstrap results from'!M57+'Base case'!$A57</f>
        <v>2.06105137297445</v>
      </c>
      <c r="I57" s="3">
        <f>'Division bootstrap results from'!N57+'Base case'!$A57</f>
        <v>1.7807271344601259</v>
      </c>
      <c r="J57" s="3">
        <f>'Division bootstrap results from'!O57+'Base case'!$A57</f>
        <v>1.6792234467434541</v>
      </c>
      <c r="K57" s="3">
        <f>'Division bootstrap results from'!P57+'Base case'!$A57</f>
        <v>1.0307510682120569</v>
      </c>
    </row>
    <row r="58" spans="1:11">
      <c r="A58">
        <f>SUMPRODUCT($D$1:$H$1,'Division bootstrap results from'!B58:F58)</f>
        <v>1.5913851133299972</v>
      </c>
      <c r="B58" s="3">
        <f>'Division bootstrap results from'!G58+'Base case'!$A58</f>
        <v>1.3867454029525852</v>
      </c>
      <c r="C58" s="3">
        <f>'Division bootstrap results from'!H58+'Base case'!$A58</f>
        <v>1.8300016170807711</v>
      </c>
      <c r="D58" s="3">
        <f>'Division bootstrap results from'!I58+'Base case'!$A58</f>
        <v>1.9514950105525253</v>
      </c>
      <c r="E58" s="3">
        <f>'Division bootstrap results from'!J58+'Base case'!$A58</f>
        <v>2.6507232534416971</v>
      </c>
      <c r="F58" s="3">
        <f>'Division bootstrap results from'!K58+'Base case'!$A58</f>
        <v>2.5068287400876255</v>
      </c>
      <c r="G58" s="3">
        <f>'Division bootstrap results from'!L58+'Base case'!$A58</f>
        <v>2.0678950549460913</v>
      </c>
      <c r="H58" s="3">
        <f>'Division bootstrap results from'!M58+'Base case'!$A58</f>
        <v>1.9406802625718702</v>
      </c>
      <c r="I58" s="3">
        <f>'Division bootstrap results from'!N58+'Base case'!$A58</f>
        <v>1.8861224643946521</v>
      </c>
      <c r="J58" s="3">
        <f>'Division bootstrap results from'!O58+'Base case'!$A58</f>
        <v>2.1335925747086071</v>
      </c>
      <c r="K58" s="3">
        <f>'Division bootstrap results from'!P58+'Base case'!$A58</f>
        <v>0.59920734061614922</v>
      </c>
    </row>
    <row r="59" spans="1:11">
      <c r="A59">
        <f>SUMPRODUCT($D$1:$H$1,'Division bootstrap results from'!B59:F59)</f>
        <v>1.6869984591671796</v>
      </c>
      <c r="B59" s="3">
        <f>'Division bootstrap results from'!G59+'Base case'!$A59</f>
        <v>1.1846110030382886</v>
      </c>
      <c r="C59" s="3">
        <f>'Division bootstrap results from'!H59+'Base case'!$A59</f>
        <v>1.7578787084338374</v>
      </c>
      <c r="D59" s="3">
        <f>'Division bootstrap results from'!I59+'Base case'!$A59</f>
        <v>2.1622507006430354</v>
      </c>
      <c r="E59" s="3">
        <f>'Division bootstrap results from'!J59+'Base case'!$A59</f>
        <v>2.6819826363840047</v>
      </c>
      <c r="F59" s="3">
        <f>'Division bootstrap results from'!K59+'Base case'!$A59</f>
        <v>2.5720486596142575</v>
      </c>
      <c r="G59" s="3">
        <f>'Division bootstrap results from'!L59+'Base case'!$A59</f>
        <v>2.1946594483371658</v>
      </c>
      <c r="H59" s="3">
        <f>'Division bootstrap results from'!M59+'Base case'!$A59</f>
        <v>2.0749195017447586</v>
      </c>
      <c r="I59" s="3">
        <f>'Division bootstrap results from'!N59+'Base case'!$A59</f>
        <v>1.8056446706708555</v>
      </c>
      <c r="J59" s="3">
        <f>'Division bootstrap results from'!O59+'Base case'!$A59</f>
        <v>1.8147204685633267</v>
      </c>
      <c r="K59" s="3">
        <f>'Division bootstrap results from'!P59+'Base case'!$A59</f>
        <v>0.52399206913792962</v>
      </c>
    </row>
    <row r="60" spans="1:11">
      <c r="A60">
        <f>SUMPRODUCT($D$1:$H$1,'Division bootstrap results from'!B60:F60)</f>
        <v>1.4849844235472145</v>
      </c>
      <c r="B60" s="3">
        <f>'Division bootstrap results from'!G60+'Base case'!$A60</f>
        <v>1.4560117312633258</v>
      </c>
      <c r="C60" s="3">
        <f>'Division bootstrap results from'!H60+'Base case'!$A60</f>
        <v>1.5037716336911471</v>
      </c>
      <c r="D60" s="3">
        <f>'Division bootstrap results from'!I60+'Base case'!$A60</f>
        <v>2.0515844525620732</v>
      </c>
      <c r="E60" s="3">
        <f>'Division bootstrap results from'!J60+'Base case'!$A60</f>
        <v>2.9313440269318143</v>
      </c>
      <c r="F60" s="3">
        <f>'Division bootstrap results from'!K60+'Base case'!$A60</f>
        <v>2.3564206840360438</v>
      </c>
      <c r="G60" s="3">
        <f>'Division bootstrap results from'!L60+'Base case'!$A60</f>
        <v>2.2154541509006465</v>
      </c>
      <c r="H60" s="3">
        <f>'Division bootstrap results from'!M60+'Base case'!$A60</f>
        <v>2.2333020332092133</v>
      </c>
      <c r="I60" s="3">
        <f>'Division bootstrap results from'!N60+'Base case'!$A60</f>
        <v>2.0391828685132705</v>
      </c>
      <c r="J60" s="3">
        <f>'Division bootstrap results from'!O60+'Base case'!$A60</f>
        <v>1.6865716480719934</v>
      </c>
      <c r="K60" s="3">
        <f>'Division bootstrap results from'!P60+'Base case'!$A60</f>
        <v>0.66833799487012147</v>
      </c>
    </row>
    <row r="61" spans="1:11">
      <c r="A61">
        <f>SUMPRODUCT($D$1:$H$1,'Division bootstrap results from'!B61:F61)</f>
        <v>1.4702666570136984</v>
      </c>
      <c r="B61" s="3">
        <f>'Division bootstrap results from'!G61+'Base case'!$A61</f>
        <v>1.2847761231978994</v>
      </c>
      <c r="C61" s="3">
        <f>'Division bootstrap results from'!H61+'Base case'!$A61</f>
        <v>1.9639261939228894</v>
      </c>
      <c r="D61" s="3">
        <f>'Division bootstrap results from'!I61+'Base case'!$A61</f>
        <v>2.1031314168743052</v>
      </c>
      <c r="E61" s="3">
        <f>'Division bootstrap results from'!J61+'Base case'!$A61</f>
        <v>2.5716196244123983</v>
      </c>
      <c r="F61" s="3">
        <f>'Division bootstrap results from'!K61+'Base case'!$A61</f>
        <v>2.2299368065629306</v>
      </c>
      <c r="G61" s="3">
        <f>'Division bootstrap results from'!L61+'Base case'!$A61</f>
        <v>2.2967461320350084</v>
      </c>
      <c r="H61" s="3">
        <f>'Division bootstrap results from'!M61+'Base case'!$A61</f>
        <v>1.9183701891994984</v>
      </c>
      <c r="I61" s="3">
        <f>'Division bootstrap results from'!N61+'Base case'!$A61</f>
        <v>1.8233515720569673</v>
      </c>
      <c r="J61" s="3">
        <f>'Division bootstrap results from'!O61+'Base case'!$A61</f>
        <v>1.9010021276481153</v>
      </c>
      <c r="K61" s="3">
        <f>'Division bootstrap results from'!P61+'Base case'!$A61</f>
        <v>0.32085883392097836</v>
      </c>
    </row>
    <row r="62" spans="1:11">
      <c r="A62">
        <f>SUMPRODUCT($D$1:$H$1,'Division bootstrap results from'!B62:F62)</f>
        <v>1.6651649308035332</v>
      </c>
      <c r="B62" s="3">
        <f>'Division bootstrap results from'!G62+'Base case'!$A62</f>
        <v>1.2301905106414373</v>
      </c>
      <c r="C62" s="3">
        <f>'Division bootstrap results from'!H62+'Base case'!$A62</f>
        <v>1.4207119618394293</v>
      </c>
      <c r="D62" s="3">
        <f>'Division bootstrap results from'!I62+'Base case'!$A62</f>
        <v>2.1667425619862182</v>
      </c>
      <c r="E62" s="3">
        <f>'Division bootstrap results from'!J62+'Base case'!$A62</f>
        <v>2.6718100297598131</v>
      </c>
      <c r="F62" s="3">
        <f>'Division bootstrap results from'!K62+'Base case'!$A62</f>
        <v>2.1563136060608432</v>
      </c>
      <c r="G62" s="3">
        <f>'Division bootstrap results from'!L62+'Base case'!$A62</f>
        <v>2.0856095356388424</v>
      </c>
      <c r="H62" s="3">
        <f>'Division bootstrap results from'!M62+'Base case'!$A62</f>
        <v>2.0684549846147071</v>
      </c>
      <c r="I62" s="3">
        <f>'Division bootstrap results from'!N62+'Base case'!$A62</f>
        <v>1.8655947294222452</v>
      </c>
      <c r="J62" s="3">
        <f>'Division bootstrap results from'!O62+'Base case'!$A62</f>
        <v>1.8637816316022962</v>
      </c>
      <c r="K62" s="3">
        <f>'Division bootstrap results from'!P62+'Base case'!$A62</f>
        <v>1.926201567358321E-2</v>
      </c>
    </row>
    <row r="63" spans="1:11">
      <c r="A63">
        <f>SUMPRODUCT($D$1:$H$1,'Division bootstrap results from'!B63:F63)</f>
        <v>1.7062975443109125</v>
      </c>
      <c r="B63" s="3">
        <f>'Division bootstrap results from'!G63+'Base case'!$A63</f>
        <v>1.4328944186382395</v>
      </c>
      <c r="C63" s="3">
        <f>'Division bootstrap results from'!H63+'Base case'!$A63</f>
        <v>1.5876762679056284</v>
      </c>
      <c r="D63" s="3">
        <f>'Division bootstrap results from'!I63+'Base case'!$A63</f>
        <v>2.0712593119253966</v>
      </c>
      <c r="E63" s="3">
        <f>'Division bootstrap results from'!J63+'Base case'!$A63</f>
        <v>2.5474107595374598</v>
      </c>
      <c r="F63" s="3">
        <f>'Division bootstrap results from'!K63+'Base case'!$A63</f>
        <v>2.1355713211181366</v>
      </c>
      <c r="G63" s="3">
        <f>'Division bootstrap results from'!L63+'Base case'!$A63</f>
        <v>2.1316652615805434</v>
      </c>
      <c r="H63" s="3">
        <f>'Division bootstrap results from'!M63+'Base case'!$A63</f>
        <v>1.9837973909839675</v>
      </c>
      <c r="I63" s="3">
        <f>'Division bootstrap results from'!N63+'Base case'!$A63</f>
        <v>1.8354773959917925</v>
      </c>
      <c r="J63" s="3">
        <f>'Division bootstrap results from'!O63+'Base case'!$A63</f>
        <v>1.7668801463402999</v>
      </c>
      <c r="K63" s="3">
        <f>'Division bootstrap results from'!P63+'Base case'!$A63</f>
        <v>1.0860650213190235</v>
      </c>
    </row>
    <row r="64" spans="1:11">
      <c r="A64">
        <f>SUMPRODUCT($D$1:$H$1,'Division bootstrap results from'!B64:F64)</f>
        <v>1.4621013699382499</v>
      </c>
      <c r="B64" s="3">
        <f>'Division bootstrap results from'!G64+'Base case'!$A64</f>
        <v>1.4917146633456049</v>
      </c>
      <c r="C64" s="3">
        <f>'Division bootstrap results from'!H64+'Base case'!$A64</f>
        <v>1.8133091641251389</v>
      </c>
      <c r="D64" s="3">
        <f>'Division bootstrap results from'!I64+'Base case'!$A64</f>
        <v>2.1389707324179756</v>
      </c>
      <c r="E64" s="3">
        <f>'Division bootstrap results from'!J64+'Base case'!$A64</f>
        <v>2.4877489817280596</v>
      </c>
      <c r="F64" s="3">
        <f>'Division bootstrap results from'!K64+'Base case'!$A64</f>
        <v>2.2872890197364901</v>
      </c>
      <c r="G64" s="3">
        <f>'Division bootstrap results from'!L64+'Base case'!$A64</f>
        <v>2.3904152309079141</v>
      </c>
      <c r="H64" s="3">
        <f>'Division bootstrap results from'!M64+'Base case'!$A64</f>
        <v>2.2520428947137709</v>
      </c>
      <c r="I64" s="3">
        <f>'Division bootstrap results from'!N64+'Base case'!$A64</f>
        <v>1.7363831027584868</v>
      </c>
      <c r="J64" s="3">
        <f>'Division bootstrap results from'!O64+'Base case'!$A64</f>
        <v>1.3877841674781266</v>
      </c>
      <c r="K64" s="3">
        <f>'Division bootstrap results from'!P64+'Base case'!$A64</f>
        <v>0.15129512577104998</v>
      </c>
    </row>
    <row r="65" spans="1:11">
      <c r="A65">
        <f>SUMPRODUCT($D$1:$H$1,'Division bootstrap results from'!B65:F65)</f>
        <v>1.1977563847800348</v>
      </c>
      <c r="B65" s="3">
        <f>'Division bootstrap results from'!G65+'Base case'!$A65</f>
        <v>1.5222862836706308</v>
      </c>
      <c r="C65" s="3">
        <f>'Division bootstrap results from'!H65+'Base case'!$A65</f>
        <v>1.9033868122529327</v>
      </c>
      <c r="D65" s="3">
        <f>'Division bootstrap results from'!I65+'Base case'!$A65</f>
        <v>2.0460105910000279</v>
      </c>
      <c r="E65" s="3">
        <f>'Division bootstrap results from'!J65+'Base case'!$A65</f>
        <v>2.6266158881841748</v>
      </c>
      <c r="F65" s="3">
        <f>'Division bootstrap results from'!K65+'Base case'!$A65</f>
        <v>2.3451841841125445</v>
      </c>
      <c r="G65" s="3">
        <f>'Division bootstrap results from'!L65+'Base case'!$A65</f>
        <v>1.9595394723501269</v>
      </c>
      <c r="H65" s="3">
        <f>'Division bootstrap results from'!M65+'Base case'!$A65</f>
        <v>1.9188144462585688</v>
      </c>
      <c r="I65" s="3">
        <f>'Division bootstrap results from'!N65+'Base case'!$A65</f>
        <v>2.0460198665765059</v>
      </c>
      <c r="J65" s="3">
        <f>'Division bootstrap results from'!O65+'Base case'!$A65</f>
        <v>1.2156214288644898</v>
      </c>
      <c r="K65" s="3">
        <f>'Division bootstrap results from'!P65+'Base case'!$A65</f>
        <v>1.3124199133968268</v>
      </c>
    </row>
    <row r="66" spans="1:11">
      <c r="A66">
        <f>SUMPRODUCT($D$1:$H$1,'Division bootstrap results from'!B66:F66)</f>
        <v>1.3750006390699689</v>
      </c>
      <c r="B66" s="3">
        <f>'Division bootstrap results from'!G66+'Base case'!$A66</f>
        <v>1.5669754687516289</v>
      </c>
      <c r="C66" s="3">
        <f>'Division bootstrap results from'!H66+'Base case'!$A66</f>
        <v>1.5704305248593389</v>
      </c>
      <c r="D66" s="3">
        <f>'Division bootstrap results from'!I66+'Base case'!$A66</f>
        <v>2.025125117398821</v>
      </c>
      <c r="E66" s="3">
        <f>'Division bootstrap results from'!J66+'Base case'!$A66</f>
        <v>2.536193902257069</v>
      </c>
      <c r="F66" s="3">
        <f>'Division bootstrap results from'!K66+'Base case'!$A66</f>
        <v>2.2681672665132409</v>
      </c>
      <c r="G66" s="3">
        <f>'Division bootstrap results from'!L66+'Base case'!$A66</f>
        <v>2.1632542156515009</v>
      </c>
      <c r="H66" s="3">
        <f>'Division bootstrap results from'!M66+'Base case'!$A66</f>
        <v>2.1321385536069779</v>
      </c>
      <c r="I66" s="3">
        <f>'Division bootstrap results from'!N66+'Base case'!$A66</f>
        <v>2.041544297125645</v>
      </c>
      <c r="J66" s="3">
        <f>'Division bootstrap results from'!O66+'Base case'!$A66</f>
        <v>1.160561614920397</v>
      </c>
      <c r="K66" s="3">
        <f>'Division bootstrap results from'!P66+'Base case'!$A66</f>
        <v>1.600798523483411</v>
      </c>
    </row>
    <row r="67" spans="1:11">
      <c r="A67">
        <f>SUMPRODUCT($D$1:$H$1,'Division bootstrap results from'!B67:F67)</f>
        <v>1.5790040434183092</v>
      </c>
      <c r="B67" s="3">
        <f>'Division bootstrap results from'!G67+'Base case'!$A67</f>
        <v>1.4443478188529852</v>
      </c>
      <c r="C67" s="3">
        <f>'Division bootstrap results from'!H67+'Base case'!$A67</f>
        <v>1.5268616125408869</v>
      </c>
      <c r="D67" s="3">
        <f>'Division bootstrap results from'!I67+'Base case'!$A67</f>
        <v>2.0470464162645472</v>
      </c>
      <c r="E67" s="3">
        <f>'Division bootstrap results from'!J67+'Base case'!$A67</f>
        <v>2.7220663950730892</v>
      </c>
      <c r="F67" s="3">
        <f>'Division bootstrap results from'!K67+'Base case'!$A67</f>
        <v>2.412462858563984</v>
      </c>
      <c r="G67" s="3">
        <f>'Division bootstrap results from'!L67+'Base case'!$A67</f>
        <v>2.105053736418558</v>
      </c>
      <c r="H67" s="3">
        <f>'Division bootstrap results from'!M67+'Base case'!$A67</f>
        <v>2.1067281793902572</v>
      </c>
      <c r="I67" s="3">
        <f>'Division bootstrap results from'!N67+'Base case'!$A67</f>
        <v>1.8120755141796532</v>
      </c>
      <c r="J67" s="3">
        <f>'Division bootstrap results from'!O67+'Base case'!$A67</f>
        <v>1.7184513407663542</v>
      </c>
      <c r="K67" s="3">
        <f>'Division bootstrap results from'!P67+'Base case'!$A67</f>
        <v>2.136957833269169</v>
      </c>
    </row>
    <row r="68" spans="1:11">
      <c r="A68">
        <f>SUMPRODUCT($D$1:$H$1,'Division bootstrap results from'!B68:F68)</f>
        <v>1.7166859928931193</v>
      </c>
      <c r="B68" s="3">
        <f>'Division bootstrap results from'!G68+'Base case'!$A68</f>
        <v>1.2417987807294923</v>
      </c>
      <c r="C68" s="3">
        <f>'Division bootstrap results from'!H68+'Base case'!$A68</f>
        <v>1.631253543305492</v>
      </c>
      <c r="D68" s="3">
        <f>'Division bootstrap results from'!I68+'Base case'!$A68</f>
        <v>2.1336777835513794</v>
      </c>
      <c r="E68" s="3">
        <f>'Division bootstrap results from'!J68+'Base case'!$A68</f>
        <v>2.7188786795214193</v>
      </c>
      <c r="F68" s="3">
        <f>'Division bootstrap results from'!K68+'Base case'!$A68</f>
        <v>2.4680481890061792</v>
      </c>
      <c r="G68" s="3">
        <f>'Division bootstrap results from'!L68+'Base case'!$A68</f>
        <v>2.2125641823556355</v>
      </c>
      <c r="H68" s="3">
        <f>'Division bootstrap results from'!M68+'Base case'!$A68</f>
        <v>2.0772571271472415</v>
      </c>
      <c r="I68" s="3">
        <f>'Division bootstrap results from'!N68+'Base case'!$A68</f>
        <v>1.7970511119474821</v>
      </c>
      <c r="J68" s="3">
        <f>'Division bootstrap results from'!O68+'Base case'!$A68</f>
        <v>1.3843749438440174</v>
      </c>
      <c r="K68" s="3">
        <f>'Division bootstrap results from'!P68+'Base case'!$A68</f>
        <v>1.4366863554400453</v>
      </c>
    </row>
    <row r="69" spans="1:11">
      <c r="A69">
        <f>SUMPRODUCT($D$1:$H$1,'Division bootstrap results from'!B69:F69)</f>
        <v>1.3547195842186537</v>
      </c>
      <c r="B69" s="3">
        <f>'Division bootstrap results from'!G69+'Base case'!$A69</f>
        <v>1.4318348568983537</v>
      </c>
      <c r="C69" s="3">
        <f>'Division bootstrap results from'!H69+'Base case'!$A69</f>
        <v>1.9618720085805796</v>
      </c>
      <c r="D69" s="3">
        <f>'Division bootstrap results from'!I69+'Base case'!$A69</f>
        <v>2.1127283785938586</v>
      </c>
      <c r="E69" s="3">
        <f>'Division bootstrap results from'!J69+'Base case'!$A69</f>
        <v>2.5350688054754538</v>
      </c>
      <c r="F69" s="3">
        <f>'Division bootstrap results from'!K69+'Base case'!$A69</f>
        <v>2.4833213051263634</v>
      </c>
      <c r="G69" s="3">
        <f>'Division bootstrap results from'!L69+'Base case'!$A69</f>
        <v>2.1232962508580675</v>
      </c>
      <c r="H69" s="3">
        <f>'Division bootstrap results from'!M69+'Base case'!$A69</f>
        <v>2.1472857504410348</v>
      </c>
      <c r="I69" s="3">
        <f>'Division bootstrap results from'!N69+'Base case'!$A69</f>
        <v>2.0288542390779627</v>
      </c>
      <c r="J69" s="3">
        <f>'Division bootstrap results from'!O69+'Base case'!$A69</f>
        <v>1.8569532902665786</v>
      </c>
      <c r="K69" s="3">
        <f>'Division bootstrap results from'!P69+'Base case'!$A69</f>
        <v>1.1479863651508058</v>
      </c>
    </row>
    <row r="70" spans="1:11">
      <c r="A70">
        <f>SUMPRODUCT($D$1:$H$1,'Division bootstrap results from'!B70:F70)</f>
        <v>1.5228487109274376</v>
      </c>
      <c r="B70" s="3">
        <f>'Division bootstrap results from'!G70+'Base case'!$A70</f>
        <v>1.3639524993898815</v>
      </c>
      <c r="C70" s="3">
        <f>'Division bootstrap results from'!H70+'Base case'!$A70</f>
        <v>1.4972093286472536</v>
      </c>
      <c r="D70" s="3">
        <f>'Division bootstrap results from'!I70+'Base case'!$A70</f>
        <v>2.0289862053445176</v>
      </c>
      <c r="E70" s="3">
        <f>'Division bootstrap results from'!J70+'Base case'!$A70</f>
        <v>2.7293552358310578</v>
      </c>
      <c r="F70" s="3">
        <f>'Division bootstrap results from'!K70+'Base case'!$A70</f>
        <v>2.2176217765899384</v>
      </c>
      <c r="G70" s="3">
        <f>'Division bootstrap results from'!L70+'Base case'!$A70</f>
        <v>2.0984702833405025</v>
      </c>
      <c r="H70" s="3">
        <f>'Division bootstrap results from'!M70+'Base case'!$A70</f>
        <v>2.0828708601919654</v>
      </c>
      <c r="I70" s="3">
        <f>'Division bootstrap results from'!N70+'Base case'!$A70</f>
        <v>2.0619117183240636</v>
      </c>
      <c r="J70" s="3">
        <f>'Division bootstrap results from'!O70+'Base case'!$A70</f>
        <v>1.3311426252403606</v>
      </c>
      <c r="K70" s="3">
        <f>'Division bootstrap results from'!P70+'Base case'!$A70</f>
        <v>0.70893855992241561</v>
      </c>
    </row>
    <row r="71" spans="1:11">
      <c r="A71">
        <f>SUMPRODUCT($D$1:$H$1,'Division bootstrap results from'!B71:F71)</f>
        <v>1.931422700646122</v>
      </c>
      <c r="B71" s="3">
        <f>'Division bootstrap results from'!G71+'Base case'!$A71</f>
        <v>1.008989321147409</v>
      </c>
      <c r="C71" s="3">
        <f>'Division bootstrap results from'!H71+'Base case'!$A71</f>
        <v>1.6804608644396191</v>
      </c>
      <c r="D71" s="3">
        <f>'Division bootstrap results from'!I71+'Base case'!$A71</f>
        <v>2.195600581459924</v>
      </c>
      <c r="E71" s="3">
        <f>'Division bootstrap results from'!J71+'Base case'!$A71</f>
        <v>2.6916989924191959</v>
      </c>
      <c r="F71" s="3">
        <f>'Division bootstrap results from'!K71+'Base case'!$A71</f>
        <v>2.5041399731444898</v>
      </c>
      <c r="G71" s="3">
        <f>'Division bootstrap results from'!L71+'Base case'!$A71</f>
        <v>2.1512672373941268</v>
      </c>
      <c r="H71" s="3">
        <f>'Division bootstrap results from'!M71+'Base case'!$A71</f>
        <v>2.1251190571594352</v>
      </c>
      <c r="I71" s="3">
        <f>'Division bootstrap results from'!N71+'Base case'!$A71</f>
        <v>1.7803830187586729</v>
      </c>
      <c r="J71" s="3">
        <f>'Division bootstrap results from'!O71+'Base case'!$A71</f>
        <v>1.1820916722890291</v>
      </c>
      <c r="K71" s="3">
        <f>'Division bootstrap results from'!P71+'Base case'!$A71</f>
        <v>1.3601217662329499</v>
      </c>
    </row>
    <row r="72" spans="1:11">
      <c r="A72">
        <f>SUMPRODUCT($D$1:$H$1,'Division bootstrap results from'!B72:F72)</f>
        <v>1.2649141904393122</v>
      </c>
      <c r="B72" s="3">
        <f>'Division bootstrap results from'!G72+'Base case'!$A72</f>
        <v>1.3916385191857792</v>
      </c>
      <c r="C72" s="3">
        <f>'Division bootstrap results from'!H72+'Base case'!$A72</f>
        <v>1.8553713012062261</v>
      </c>
      <c r="D72" s="3">
        <f>'Division bootstrap results from'!I72+'Base case'!$A72</f>
        <v>1.957809709360629</v>
      </c>
      <c r="E72" s="3">
        <f>'Division bootstrap results from'!J72+'Base case'!$A72</f>
        <v>2.5784656266801225</v>
      </c>
      <c r="F72" s="3">
        <f>'Division bootstrap results from'!K72+'Base case'!$A72</f>
        <v>2.6304273053401221</v>
      </c>
      <c r="G72" s="3">
        <f>'Division bootstrap results from'!L72+'Base case'!$A72</f>
        <v>2.1097088030996614</v>
      </c>
      <c r="H72" s="3">
        <f>'Division bootstrap results from'!M72+'Base case'!$A72</f>
        <v>2.1919593422250934</v>
      </c>
      <c r="I72" s="3">
        <f>'Division bootstrap results from'!N72+'Base case'!$A72</f>
        <v>1.9261978911050193</v>
      </c>
      <c r="J72" s="3">
        <f>'Division bootstrap results from'!O72+'Base case'!$A72</f>
        <v>1.5746406496090752</v>
      </c>
      <c r="K72" s="3">
        <f>'Division bootstrap results from'!P72+'Base case'!$A72</f>
        <v>1.5505443269932362</v>
      </c>
    </row>
    <row r="73" spans="1:11">
      <c r="A73">
        <f>SUMPRODUCT($D$1:$H$1,'Division bootstrap results from'!B73:F73)</f>
        <v>1.5260099359471098</v>
      </c>
      <c r="B73" s="3">
        <f>'Division bootstrap results from'!G73+'Base case'!$A73</f>
        <v>1.2854661125781028</v>
      </c>
      <c r="C73" s="3">
        <f>'Division bootstrap results from'!H73+'Base case'!$A73</f>
        <v>1.5464150200431315</v>
      </c>
      <c r="D73" s="3">
        <f>'Division bootstrap results from'!I73+'Base case'!$A73</f>
        <v>1.9457597270975047</v>
      </c>
      <c r="E73" s="3">
        <f>'Division bootstrap results from'!J73+'Base case'!$A73</f>
        <v>2.5549129323360797</v>
      </c>
      <c r="F73" s="3">
        <f>'Division bootstrap results from'!K73+'Base case'!$A73</f>
        <v>2.1956190909877589</v>
      </c>
      <c r="G73" s="3">
        <f>'Division bootstrap results from'!L73+'Base case'!$A73</f>
        <v>2.0963594539981059</v>
      </c>
      <c r="H73" s="3">
        <f>'Division bootstrap results from'!M73+'Base case'!$A73</f>
        <v>1.9496374617569798</v>
      </c>
      <c r="I73" s="3">
        <f>'Division bootstrap results from'!N73+'Base case'!$A73</f>
        <v>2.0309424753066665</v>
      </c>
      <c r="J73" s="3">
        <f>'Division bootstrap results from'!O73+'Base case'!$A73</f>
        <v>1.6799221718371729</v>
      </c>
      <c r="K73" s="3">
        <f>'Division bootstrap results from'!P73+'Base case'!$A73</f>
        <v>1.6554715851052768</v>
      </c>
    </row>
    <row r="74" spans="1:11">
      <c r="A74">
        <f>SUMPRODUCT($D$1:$H$1,'Division bootstrap results from'!B74:F74)</f>
        <v>1.7906977743974744</v>
      </c>
      <c r="B74" s="3">
        <f>'Division bootstrap results from'!G74+'Base case'!$A74</f>
        <v>1.4122387811775954</v>
      </c>
      <c r="C74" s="3">
        <f>'Division bootstrap results from'!H74+'Base case'!$A74</f>
        <v>1.6692385396216642</v>
      </c>
      <c r="D74" s="3">
        <f>'Division bootstrap results from'!I74+'Base case'!$A74</f>
        <v>2.1942351742488304</v>
      </c>
      <c r="E74" s="3">
        <f>'Division bootstrap results from'!J74+'Base case'!$A74</f>
        <v>2.7343376680690934</v>
      </c>
      <c r="F74" s="3">
        <f>'Division bootstrap results from'!K74+'Base case'!$A74</f>
        <v>2.0162598384858885</v>
      </c>
      <c r="G74" s="3">
        <f>'Division bootstrap results from'!L74+'Base case'!$A74</f>
        <v>2.1665840781797971</v>
      </c>
      <c r="H74" s="3">
        <f>'Division bootstrap results from'!M74+'Base case'!$A74</f>
        <v>2.0482132437922922</v>
      </c>
      <c r="I74" s="3">
        <f>'Division bootstrap results from'!N74+'Base case'!$A74</f>
        <v>1.7930466469867312</v>
      </c>
      <c r="J74" s="3">
        <f>'Division bootstrap results from'!O74+'Base case'!$A74</f>
        <v>1.5920238170382224</v>
      </c>
      <c r="K74" s="3">
        <f>'Division bootstrap results from'!P74+'Base case'!$A74</f>
        <v>1.2661211740218232</v>
      </c>
    </row>
    <row r="75" spans="1:11">
      <c r="A75">
        <f>SUMPRODUCT($D$1:$H$1,'Division bootstrap results from'!B75:F75)</f>
        <v>1.3942535668939908</v>
      </c>
      <c r="B75" s="3">
        <f>'Division bootstrap results from'!G75+'Base case'!$A75</f>
        <v>1.4625682905241322</v>
      </c>
      <c r="C75" s="3">
        <f>'Division bootstrap results from'!H75+'Base case'!$A75</f>
        <v>1.8047275357107868</v>
      </c>
      <c r="D75" s="3">
        <f>'Division bootstrap results from'!I75+'Base case'!$A75</f>
        <v>2.0022319873706818</v>
      </c>
      <c r="E75" s="3">
        <f>'Division bootstrap results from'!J75+'Base case'!$A75</f>
        <v>2.5444191485577106</v>
      </c>
      <c r="F75" s="3">
        <f>'Division bootstrap results from'!K75+'Base case'!$A75</f>
        <v>2.5457977912731709</v>
      </c>
      <c r="G75" s="3">
        <f>'Division bootstrap results from'!L75+'Base case'!$A75</f>
        <v>1.9809131531577289</v>
      </c>
      <c r="H75" s="3">
        <f>'Division bootstrap results from'!M75+'Base case'!$A75</f>
        <v>2.2784605190057396</v>
      </c>
      <c r="I75" s="3">
        <f>'Division bootstrap results from'!N75+'Base case'!$A75</f>
        <v>1.9932274064364859</v>
      </c>
      <c r="J75" s="3">
        <f>'Division bootstrap results from'!O75+'Base case'!$A75</f>
        <v>1.3001173451109629</v>
      </c>
      <c r="K75" s="3">
        <f>'Division bootstrap results from'!P75+'Base case'!$A75</f>
        <v>1.1551122909331448</v>
      </c>
    </row>
    <row r="76" spans="1:11">
      <c r="A76">
        <f>SUMPRODUCT($D$1:$H$1,'Division bootstrap results from'!B76:F76)</f>
        <v>1.6205020907986476</v>
      </c>
      <c r="B76" s="3">
        <f>'Division bootstrap results from'!G76+'Base case'!$A76</f>
        <v>1.5428955269401341</v>
      </c>
      <c r="C76" s="3">
        <f>'Division bootstrap results from'!H76+'Base case'!$A76</f>
        <v>1.6508405959637691</v>
      </c>
      <c r="D76" s="3">
        <f>'Division bootstrap results from'!I76+'Base case'!$A76</f>
        <v>2.1608691964568005</v>
      </c>
      <c r="E76" s="3">
        <f>'Division bootstrap results from'!J76+'Base case'!$A76</f>
        <v>2.6403190543051975</v>
      </c>
      <c r="F76" s="3">
        <f>'Division bootstrap results from'!K76+'Base case'!$A76</f>
        <v>2.1010009555378395</v>
      </c>
      <c r="G76" s="3">
        <f>'Division bootstrap results from'!L76+'Base case'!$A76</f>
        <v>2.1230221930583966</v>
      </c>
      <c r="H76" s="3">
        <f>'Division bootstrap results from'!M76+'Base case'!$A76</f>
        <v>2.0692619675412374</v>
      </c>
      <c r="I76" s="3">
        <f>'Division bootstrap results from'!N76+'Base case'!$A76</f>
        <v>2.0614323669399157</v>
      </c>
      <c r="J76" s="3">
        <f>'Division bootstrap results from'!O76+'Base case'!$A76</f>
        <v>1.8382224234673066</v>
      </c>
      <c r="K76" s="3">
        <f>'Division bootstrap results from'!P76+'Base case'!$A76</f>
        <v>1.1620734420449175</v>
      </c>
    </row>
    <row r="77" spans="1:11">
      <c r="A77">
        <f>SUMPRODUCT($D$1:$H$1,'Division bootstrap results from'!B77:F77)</f>
        <v>1.4469402738671531</v>
      </c>
      <c r="B77" s="3">
        <f>'Division bootstrap results from'!G77+'Base case'!$A77</f>
        <v>1.4950077663892611</v>
      </c>
      <c r="C77" s="3">
        <f>'Division bootstrap results from'!H77+'Base case'!$A77</f>
        <v>1.7230216004456851</v>
      </c>
      <c r="D77" s="3">
        <f>'Division bootstrap results from'!I77+'Base case'!$A77</f>
        <v>2.131542555797366</v>
      </c>
      <c r="E77" s="3">
        <f>'Division bootstrap results from'!J77+'Base case'!$A77</f>
        <v>2.343064894448541</v>
      </c>
      <c r="F77" s="3">
        <f>'Division bootstrap results from'!K77+'Base case'!$A77</f>
        <v>2.3133920432072812</v>
      </c>
      <c r="G77" s="3">
        <f>'Division bootstrap results from'!L77+'Base case'!$A77</f>
        <v>2.0585785827710703</v>
      </c>
      <c r="H77" s="3">
        <f>'Division bootstrap results from'!M77+'Base case'!$A77</f>
        <v>2.0027563178443679</v>
      </c>
      <c r="I77" s="3">
        <f>'Division bootstrap results from'!N77+'Base case'!$A77</f>
        <v>1.9516301930195301</v>
      </c>
      <c r="J77" s="3">
        <f>'Division bootstrap results from'!O77+'Base case'!$A77</f>
        <v>1.1566338333460031</v>
      </c>
      <c r="K77" s="3">
        <f>'Division bootstrap results from'!P77+'Base case'!$A77</f>
        <v>0.70700498198012207</v>
      </c>
    </row>
    <row r="78" spans="1:11">
      <c r="A78">
        <f>SUMPRODUCT($D$1:$H$1,'Division bootstrap results from'!B78:F78)</f>
        <v>1.6534575867224659</v>
      </c>
      <c r="B78" s="3">
        <f>'Division bootstrap results from'!G78+'Base case'!$A78</f>
        <v>1.2927782859081038</v>
      </c>
      <c r="C78" s="3">
        <f>'Division bootstrap results from'!H78+'Base case'!$A78</f>
        <v>2.0058954095378727</v>
      </c>
      <c r="D78" s="3">
        <f>'Division bootstrap results from'!I78+'Base case'!$A78</f>
        <v>2.0612869405700849</v>
      </c>
      <c r="E78" s="3">
        <f>'Division bootstrap results from'!J78+'Base case'!$A78</f>
        <v>2.7103645117439559</v>
      </c>
      <c r="F78" s="3">
        <f>'Division bootstrap results from'!K78+'Base case'!$A78</f>
        <v>2.3449135554730667</v>
      </c>
      <c r="G78" s="3">
        <f>'Division bootstrap results from'!L78+'Base case'!$A78</f>
        <v>2.216146655969387</v>
      </c>
      <c r="H78" s="3">
        <f>'Division bootstrap results from'!M78+'Base case'!$A78</f>
        <v>2.013972167627414</v>
      </c>
      <c r="I78" s="3">
        <f>'Division bootstrap results from'!N78+'Base case'!$A78</f>
        <v>2.0907021825019587</v>
      </c>
      <c r="J78" s="3">
        <f>'Division bootstrap results from'!O78+'Base case'!$A78</f>
        <v>1.6657702080825927</v>
      </c>
      <c r="K78" s="3">
        <f>'Division bootstrap results from'!P78+'Base case'!$A78</f>
        <v>0.91676849852894593</v>
      </c>
    </row>
    <row r="79" spans="1:11">
      <c r="A79">
        <f>SUMPRODUCT($D$1:$H$1,'Division bootstrap results from'!B79:F79)</f>
        <v>1.6649048895647802</v>
      </c>
      <c r="B79" s="3">
        <f>'Division bootstrap results from'!G79+'Base case'!$A79</f>
        <v>1.4590466249948033</v>
      </c>
      <c r="C79" s="3">
        <f>'Division bootstrap results from'!H79+'Base case'!$A79</f>
        <v>1.8240365005027761</v>
      </c>
      <c r="D79" s="3">
        <f>'Division bootstrap results from'!I79+'Base case'!$A79</f>
        <v>2.1744053077465781</v>
      </c>
      <c r="E79" s="3">
        <f>'Division bootstrap results from'!J79+'Base case'!$A79</f>
        <v>2.8195669115421502</v>
      </c>
      <c r="F79" s="3">
        <f>'Division bootstrap results from'!K79+'Base case'!$A79</f>
        <v>2.5923861365480634</v>
      </c>
      <c r="G79" s="3">
        <f>'Division bootstrap results from'!L79+'Base case'!$A79</f>
        <v>2.1113118862769924</v>
      </c>
      <c r="H79" s="3">
        <f>'Division bootstrap results from'!M79+'Base case'!$A79</f>
        <v>2.0448708405446414</v>
      </c>
      <c r="I79" s="3">
        <f>'Division bootstrap results from'!N79+'Base case'!$A79</f>
        <v>1.9904554727127692</v>
      </c>
      <c r="J79" s="3">
        <f>'Division bootstrap results from'!O79+'Base case'!$A79</f>
        <v>1.1543668771255202</v>
      </c>
      <c r="K79" s="3">
        <f>'Division bootstrap results from'!P79+'Base case'!$A79</f>
        <v>0.34298006561368033</v>
      </c>
    </row>
    <row r="80" spans="1:11">
      <c r="A80">
        <f>SUMPRODUCT($D$1:$H$1,'Division bootstrap results from'!B80:F80)</f>
        <v>1.6665842035764549</v>
      </c>
      <c r="B80" s="3">
        <f>'Division bootstrap results from'!G80+'Base case'!$A80</f>
        <v>1.4252154713656409</v>
      </c>
      <c r="C80" s="3">
        <f>'Division bootstrap results from'!H80+'Base case'!$A80</f>
        <v>1.6998387755022921</v>
      </c>
      <c r="D80" s="3">
        <f>'Division bootstrap results from'!I80+'Base case'!$A80</f>
        <v>2.077280120446706</v>
      </c>
      <c r="E80" s="3">
        <f>'Division bootstrap results from'!J80+'Base case'!$A80</f>
        <v>2.6969806889822747</v>
      </c>
      <c r="F80" s="3">
        <f>'Division bootstrap results from'!K80+'Base case'!$A80</f>
        <v>2.438208679551388</v>
      </c>
      <c r="G80" s="3">
        <f>'Division bootstrap results from'!L80+'Base case'!$A80</f>
        <v>2.4798787493194099</v>
      </c>
      <c r="H80" s="3">
        <f>'Division bootstrap results from'!M80+'Base case'!$A80</f>
        <v>2.0932883590462321</v>
      </c>
      <c r="I80" s="3">
        <f>'Division bootstrap results from'!N80+'Base case'!$A80</f>
        <v>2.2781917637950011</v>
      </c>
      <c r="J80" s="3">
        <f>'Division bootstrap results from'!O80+'Base case'!$A80</f>
        <v>1.773284764090634</v>
      </c>
      <c r="K80" s="3">
        <f>'Division bootstrap results from'!P80+'Base case'!$A80</f>
        <v>1.4621860007281908</v>
      </c>
    </row>
    <row r="81" spans="1:11">
      <c r="A81">
        <f>SUMPRODUCT($D$1:$H$1,'Division bootstrap results from'!B81:F81)</f>
        <v>1.5788571813508114</v>
      </c>
      <c r="B81" s="3">
        <f>'Division bootstrap results from'!G81+'Base case'!$A81</f>
        <v>1.3111875659787033</v>
      </c>
      <c r="C81" s="3">
        <f>'Division bootstrap results from'!H81+'Base case'!$A81</f>
        <v>1.4667727630828895</v>
      </c>
      <c r="D81" s="3">
        <f>'Division bootstrap results from'!I81+'Base case'!$A81</f>
        <v>2.1831030642677764</v>
      </c>
      <c r="E81" s="3">
        <f>'Division bootstrap results from'!J81+'Base case'!$A81</f>
        <v>2.5976201092658515</v>
      </c>
      <c r="F81" s="3">
        <f>'Division bootstrap results from'!K81+'Base case'!$A81</f>
        <v>2.4892647559919223</v>
      </c>
      <c r="G81" s="3">
        <f>'Division bootstrap results from'!L81+'Base case'!$A81</f>
        <v>2.2699093659552676</v>
      </c>
      <c r="H81" s="3">
        <f>'Division bootstrap results from'!M81+'Base case'!$A81</f>
        <v>2.0715630381452983</v>
      </c>
      <c r="I81" s="3">
        <f>'Division bootstrap results from'!N81+'Base case'!$A81</f>
        <v>2.0144806739267325</v>
      </c>
      <c r="J81" s="3">
        <f>'Division bootstrap results from'!O81+'Base case'!$A81</f>
        <v>1.1798357258116374</v>
      </c>
      <c r="K81" s="3">
        <f>'Division bootstrap results from'!P81+'Base case'!$A81</f>
        <v>0.54380010477253138</v>
      </c>
    </row>
    <row r="82" spans="1:11">
      <c r="A82">
        <f>SUMPRODUCT($D$1:$H$1,'Division bootstrap results from'!B82:F82)</f>
        <v>1.6894510876779216</v>
      </c>
      <c r="B82" s="3">
        <f>'Division bootstrap results from'!G82+'Base case'!$A82</f>
        <v>0.93918518023122866</v>
      </c>
      <c r="C82" s="3">
        <f>'Division bootstrap results from'!H82+'Base case'!$A82</f>
        <v>0.91093568624302268</v>
      </c>
      <c r="D82" s="3">
        <f>'Division bootstrap results from'!I82+'Base case'!$A82</f>
        <v>2.1489830842641418</v>
      </c>
      <c r="E82" s="3">
        <f>'Division bootstrap results from'!J82+'Base case'!$A82</f>
        <v>2.4782193056930906</v>
      </c>
      <c r="F82" s="3">
        <f>'Division bootstrap results from'!K82+'Base case'!$A82</f>
        <v>2.5286507658070745</v>
      </c>
      <c r="G82" s="3">
        <f>'Division bootstrap results from'!L82+'Base case'!$A82</f>
        <v>2.2253977055545557</v>
      </c>
      <c r="H82" s="3">
        <f>'Division bootstrap results from'!M82+'Base case'!$A82</f>
        <v>2.1418819625926577</v>
      </c>
      <c r="I82" s="3">
        <f>'Division bootstrap results from'!N82+'Base case'!$A82</f>
        <v>1.8019267740059826</v>
      </c>
      <c r="J82" s="3">
        <f>'Division bootstrap results from'!O82+'Base case'!$A82</f>
        <v>1.7102309193363878</v>
      </c>
      <c r="K82" s="3">
        <f>'Division bootstrap results from'!P82+'Base case'!$A82</f>
        <v>1.0214198013411406</v>
      </c>
    </row>
    <row r="83" spans="1:11">
      <c r="A83">
        <f>SUMPRODUCT($D$1:$H$1,'Division bootstrap results from'!B83:F83)</f>
        <v>1.1701776657073288</v>
      </c>
      <c r="B83" s="3">
        <f>'Division bootstrap results from'!G83+'Base case'!$A83</f>
        <v>1.4891260468588978</v>
      </c>
      <c r="C83" s="3">
        <f>'Division bootstrap results from'!H83+'Base case'!$A83</f>
        <v>1.8428766829980328</v>
      </c>
      <c r="D83" s="3">
        <f>'Division bootstrap results from'!I83+'Base case'!$A83</f>
        <v>1.9516797228771858</v>
      </c>
      <c r="E83" s="3">
        <f>'Division bootstrap results from'!J83+'Base case'!$A83</f>
        <v>2.796620207201479</v>
      </c>
      <c r="F83" s="3">
        <f>'Division bootstrap results from'!K83+'Base case'!$A83</f>
        <v>2.3213875698570989</v>
      </c>
      <c r="G83" s="3">
        <f>'Division bootstrap results from'!L83+'Base case'!$A83</f>
        <v>2.0647510876405297</v>
      </c>
      <c r="H83" s="3">
        <f>'Division bootstrap results from'!M83+'Base case'!$A83</f>
        <v>2.0062974631126829</v>
      </c>
      <c r="I83" s="3">
        <f>'Division bootstrap results from'!N83+'Base case'!$A83</f>
        <v>2.0775363471470558</v>
      </c>
      <c r="J83" s="3">
        <f>'Division bootstrap results from'!O83+'Base case'!$A83</f>
        <v>1.2996529287241059</v>
      </c>
      <c r="K83" s="3">
        <f>'Division bootstrap results from'!P83+'Base case'!$A83</f>
        <v>1.0198276000211599</v>
      </c>
    </row>
    <row r="84" spans="1:11">
      <c r="A84">
        <f>SUMPRODUCT($D$1:$H$1,'Division bootstrap results from'!B84:F84)</f>
        <v>1.6215015300487483</v>
      </c>
      <c r="B84" s="3">
        <f>'Division bootstrap results from'!G84+'Base case'!$A84</f>
        <v>1.2108348913600544</v>
      </c>
      <c r="C84" s="3">
        <f>'Division bootstrap results from'!H84+'Base case'!$A84</f>
        <v>0.95082507726944032</v>
      </c>
      <c r="D84" s="3">
        <f>'Division bootstrap results from'!I84+'Base case'!$A84</f>
        <v>2.1853676683167613</v>
      </c>
      <c r="E84" s="3">
        <f>'Division bootstrap results from'!J84+'Base case'!$A84</f>
        <v>2.7388729848942983</v>
      </c>
      <c r="F84" s="3">
        <f>'Division bootstrap results from'!K84+'Base case'!$A84</f>
        <v>2.3302367977895462</v>
      </c>
      <c r="G84" s="3">
        <f>'Division bootstrap results from'!L84+'Base case'!$A84</f>
        <v>2.1371952674799584</v>
      </c>
      <c r="H84" s="3">
        <f>'Division bootstrap results from'!M84+'Base case'!$A84</f>
        <v>2.0048741234982024</v>
      </c>
      <c r="I84" s="3">
        <f>'Division bootstrap results from'!N84+'Base case'!$A84</f>
        <v>1.8136706115242174</v>
      </c>
      <c r="J84" s="3">
        <f>'Division bootstrap results from'!O84+'Base case'!$A84</f>
        <v>1.3529503259241202</v>
      </c>
      <c r="K84" s="3">
        <f>'Division bootstrap results from'!P84+'Base case'!$A84</f>
        <v>1.5376744187445708</v>
      </c>
    </row>
    <row r="85" spans="1:11">
      <c r="A85">
        <f>SUMPRODUCT($D$1:$H$1,'Division bootstrap results from'!B85:F85)</f>
        <v>1.8144609119359938</v>
      </c>
      <c r="B85" s="3">
        <f>'Division bootstrap results from'!G85+'Base case'!$A85</f>
        <v>1.1480285135361998</v>
      </c>
      <c r="C85" s="3">
        <f>'Division bootstrap results from'!H85+'Base case'!$A85</f>
        <v>1.862542312094805</v>
      </c>
      <c r="D85" s="3">
        <f>'Division bootstrap results from'!I85+'Base case'!$A85</f>
        <v>2.1156878994399189</v>
      </c>
      <c r="E85" s="3">
        <f>'Division bootstrap results from'!J85+'Base case'!$A85</f>
        <v>2.6442011982085147</v>
      </c>
      <c r="F85" s="3">
        <f>'Division bootstrap results from'!K85+'Base case'!$A85</f>
        <v>2.5024220151186896</v>
      </c>
      <c r="G85" s="3">
        <f>'Division bootstrap results from'!L85+'Base case'!$A85</f>
        <v>2.0692902694390929</v>
      </c>
      <c r="H85" s="3">
        <f>'Division bootstrap results from'!M85+'Base case'!$A85</f>
        <v>2.0074284052094606</v>
      </c>
      <c r="I85" s="3">
        <f>'Division bootstrap results from'!N85+'Base case'!$A85</f>
        <v>1.8015661853965261</v>
      </c>
      <c r="J85" s="3">
        <f>'Division bootstrap results from'!O85+'Base case'!$A85</f>
        <v>1.3717397660841288</v>
      </c>
      <c r="K85" s="3">
        <f>'Division bootstrap results from'!P85+'Base case'!$A85</f>
        <v>1.4605397063503558</v>
      </c>
    </row>
    <row r="86" spans="1:11">
      <c r="A86">
        <f>SUMPRODUCT($D$1:$H$1,'Division bootstrap results from'!B86:F86)</f>
        <v>1.58266387573775</v>
      </c>
      <c r="B86" s="3">
        <f>'Division bootstrap results from'!G86+'Base case'!$A86</f>
        <v>1.5002620263409354</v>
      </c>
      <c r="C86" s="3">
        <f>'Division bootstrap results from'!H86+'Base case'!$A86</f>
        <v>1.6876700029596661</v>
      </c>
      <c r="D86" s="3">
        <f>'Division bootstrap results from'!I86+'Base case'!$A86</f>
        <v>2.1913659478558083</v>
      </c>
      <c r="E86" s="3">
        <f>'Division bootstrap results from'!J86+'Base case'!$A86</f>
        <v>2.5906845848101101</v>
      </c>
      <c r="F86" s="3">
        <f>'Division bootstrap results from'!K86+'Base case'!$A86</f>
        <v>2.2710332299758051</v>
      </c>
      <c r="G86" s="3">
        <f>'Division bootstrap results from'!L86+'Base case'!$A86</f>
        <v>2.103086706622924</v>
      </c>
      <c r="H86" s="3">
        <f>'Division bootstrap results from'!M86+'Base case'!$A86</f>
        <v>1.826229216316817</v>
      </c>
      <c r="I86" s="3">
        <f>'Division bootstrap results from'!N86+'Base case'!$A86</f>
        <v>1.989014512586524</v>
      </c>
      <c r="J86" s="3">
        <f>'Division bootstrap results from'!O86+'Base case'!$A86</f>
        <v>1.1659781259510551</v>
      </c>
      <c r="K86" s="3">
        <f>'Division bootstrap results from'!P86+'Base case'!$A86</f>
        <v>1.6399993650866336</v>
      </c>
    </row>
    <row r="87" spans="1:11">
      <c r="A87">
        <f>SUMPRODUCT($D$1:$H$1,'Division bootstrap results from'!B87:F87)</f>
        <v>1.4833846989397679</v>
      </c>
      <c r="B87" s="3">
        <f>'Division bootstrap results from'!G87+'Base case'!$A87</f>
        <v>1.4218842313356237</v>
      </c>
      <c r="C87" s="3">
        <f>'Division bootstrap results from'!H87+'Base case'!$A87</f>
        <v>1.7397605802320408</v>
      </c>
      <c r="D87" s="3">
        <f>'Division bootstrap results from'!I87+'Base case'!$A87</f>
        <v>2.109309456015569</v>
      </c>
      <c r="E87" s="3">
        <f>'Division bootstrap results from'!J87+'Base case'!$A87</f>
        <v>2.7070288650578278</v>
      </c>
      <c r="F87" s="3">
        <f>'Division bootstrap results from'!K87+'Base case'!$A87</f>
        <v>2.5043166264906178</v>
      </c>
      <c r="G87" s="3">
        <f>'Division bootstrap results from'!L87+'Base case'!$A87</f>
        <v>2.1807332825414489</v>
      </c>
      <c r="H87" s="3">
        <f>'Division bootstrap results from'!M87+'Base case'!$A87</f>
        <v>1.9375412255782689</v>
      </c>
      <c r="I87" s="3">
        <f>'Division bootstrap results from'!N87+'Base case'!$A87</f>
        <v>2.0334735993313298</v>
      </c>
      <c r="J87" s="3">
        <f>'Division bootstrap results from'!O87+'Base case'!$A87</f>
        <v>1.1311839203670699</v>
      </c>
      <c r="K87" s="3">
        <f>'Division bootstrap results from'!P87+'Base case'!$A87</f>
        <v>0.66847356997135188</v>
      </c>
    </row>
    <row r="88" spans="1:11">
      <c r="A88">
        <f>SUMPRODUCT($D$1:$H$1,'Division bootstrap results from'!B88:F88)</f>
        <v>1.6592662006815517</v>
      </c>
      <c r="B88" s="3">
        <f>'Division bootstrap results from'!G88+'Base case'!$A88</f>
        <v>1.5532589308175897</v>
      </c>
      <c r="C88" s="3">
        <f>'Division bootstrap results from'!H88+'Base case'!$A88</f>
        <v>1.5905935043619301</v>
      </c>
      <c r="D88" s="3">
        <f>'Division bootstrap results from'!I88+'Base case'!$A88</f>
        <v>2.0789515353199519</v>
      </c>
      <c r="E88" s="3">
        <f>'Division bootstrap results from'!J88+'Base case'!$A88</f>
        <v>2.676416439172022</v>
      </c>
      <c r="F88" s="3">
        <f>'Division bootstrap results from'!K88+'Base case'!$A88</f>
        <v>2.4200750939634315</v>
      </c>
      <c r="G88" s="3">
        <f>'Division bootstrap results from'!L88+'Base case'!$A88</f>
        <v>2.1362849954998206</v>
      </c>
      <c r="H88" s="3">
        <f>'Division bootstrap results from'!M88+'Base case'!$A88</f>
        <v>2.0520026890691829</v>
      </c>
      <c r="I88" s="3">
        <f>'Division bootstrap results from'!N88+'Base case'!$A88</f>
        <v>1.5948468852293329</v>
      </c>
      <c r="J88" s="3">
        <f>'Division bootstrap results from'!O88+'Base case'!$A88</f>
        <v>1.3452244427286577</v>
      </c>
      <c r="K88" s="3">
        <f>'Division bootstrap results from'!P88+'Base case'!$A88</f>
        <v>1.0141950944752098</v>
      </c>
    </row>
    <row r="89" spans="1:11">
      <c r="A89">
        <f>SUMPRODUCT($D$1:$H$1,'Division bootstrap results from'!B89:F89)</f>
        <v>1.5790054434255694</v>
      </c>
      <c r="B89" s="3">
        <f>'Division bootstrap results from'!G89+'Base case'!$A89</f>
        <v>1.0562907043519714</v>
      </c>
      <c r="C89" s="3">
        <f>'Division bootstrap results from'!H89+'Base case'!$A89</f>
        <v>1.7562585771051453</v>
      </c>
      <c r="D89" s="3">
        <f>'Division bootstrap results from'!I89+'Base case'!$A89</f>
        <v>2.1798782173138842</v>
      </c>
      <c r="E89" s="3">
        <f>'Division bootstrap results from'!J89+'Base case'!$A89</f>
        <v>2.4397916449139423</v>
      </c>
      <c r="F89" s="3">
        <f>'Division bootstrap results from'!K89+'Base case'!$A89</f>
        <v>2.5171990011877914</v>
      </c>
      <c r="G89" s="3">
        <f>'Division bootstrap results from'!L89+'Base case'!$A89</f>
        <v>2.1180517511842822</v>
      </c>
      <c r="H89" s="3">
        <f>'Division bootstrap results from'!M89+'Base case'!$A89</f>
        <v>2.0834201417960494</v>
      </c>
      <c r="I89" s="3">
        <f>'Division bootstrap results from'!N89+'Base case'!$A89</f>
        <v>1.8224821218611305</v>
      </c>
      <c r="J89" s="3">
        <f>'Division bootstrap results from'!O89+'Base case'!$A89</f>
        <v>1.3820119157380943</v>
      </c>
      <c r="K89" s="3">
        <f>'Division bootstrap results from'!P89+'Base case'!$A89</f>
        <v>1.7243455144114634</v>
      </c>
    </row>
    <row r="90" spans="1:11">
      <c r="A90">
        <f>SUMPRODUCT($D$1:$H$1,'Division bootstrap results from'!B90:F90)</f>
        <v>1.7379728040136058</v>
      </c>
      <c r="B90" s="3">
        <f>'Division bootstrap results from'!G90+'Base case'!$A90</f>
        <v>1.5389218845079338</v>
      </c>
      <c r="C90" s="3">
        <f>'Division bootstrap results from'!H90+'Base case'!$A90</f>
        <v>1.8327917758134715</v>
      </c>
      <c r="D90" s="3">
        <f>'Division bootstrap results from'!I90+'Base case'!$A90</f>
        <v>2.0563025699607946</v>
      </c>
      <c r="E90" s="3">
        <f>'Division bootstrap results from'!J90+'Base case'!$A90</f>
        <v>2.7959811996006456</v>
      </c>
      <c r="F90" s="3">
        <f>'Division bootstrap results from'!K90+'Base case'!$A90</f>
        <v>2.4106126627151068</v>
      </c>
      <c r="G90" s="3">
        <f>'Division bootstrap results from'!L90+'Base case'!$A90</f>
        <v>2.0533668475456448</v>
      </c>
      <c r="H90" s="3">
        <f>'Division bootstrap results from'!M90+'Base case'!$A90</f>
        <v>1.9785620492619997</v>
      </c>
      <c r="I90" s="3">
        <f>'Division bootstrap results from'!N90+'Base case'!$A90</f>
        <v>1.7699796464204527</v>
      </c>
      <c r="J90" s="3">
        <f>'Division bootstrap results from'!O90+'Base case'!$A90</f>
        <v>2.2092633859968647</v>
      </c>
      <c r="K90" s="3">
        <f>'Division bootstrap results from'!P90+'Base case'!$A90</f>
        <v>1.4948496225644519</v>
      </c>
    </row>
    <row r="91" spans="1:11">
      <c r="A91">
        <f>SUMPRODUCT($D$1:$H$1,'Division bootstrap results from'!B91:F91)</f>
        <v>1.6222124737097647</v>
      </c>
      <c r="B91" s="3">
        <f>'Division bootstrap results from'!G91+'Base case'!$A91</f>
        <v>1.4158052161842798</v>
      </c>
      <c r="C91" s="3">
        <f>'Division bootstrap results from'!H91+'Base case'!$A91</f>
        <v>1.5219058579716087</v>
      </c>
      <c r="D91" s="3">
        <f>'Division bootstrap results from'!I91+'Base case'!$A91</f>
        <v>2.1903601733486777</v>
      </c>
      <c r="E91" s="3">
        <f>'Division bootstrap results from'!J91+'Base case'!$A91</f>
        <v>2.4456989114507808</v>
      </c>
      <c r="F91" s="3">
        <f>'Division bootstrap results from'!K91+'Base case'!$A91</f>
        <v>2.6747058064249245</v>
      </c>
      <c r="G91" s="3">
        <f>'Division bootstrap results from'!L91+'Base case'!$A91</f>
        <v>2.0631429543048667</v>
      </c>
      <c r="H91" s="3">
        <f>'Division bootstrap results from'!M91+'Base case'!$A91</f>
        <v>2.0668608911746418</v>
      </c>
      <c r="I91" s="3">
        <f>'Division bootstrap results from'!N91+'Base case'!$A91</f>
        <v>1.8021556650541688</v>
      </c>
      <c r="J91" s="3">
        <f>'Division bootstrap results from'!O91+'Base case'!$A91</f>
        <v>1.0855850156909728</v>
      </c>
      <c r="K91" s="3">
        <f>'Division bootstrap results from'!P91+'Base case'!$A91</f>
        <v>1.4875167213522646</v>
      </c>
    </row>
    <row r="92" spans="1:11">
      <c r="A92">
        <f>SUMPRODUCT($D$1:$H$1,'Division bootstrap results from'!B92:F92)</f>
        <v>1.5605102633721597</v>
      </c>
      <c r="B92" s="3">
        <f>'Division bootstrap results from'!G92+'Base case'!$A92</f>
        <v>1.2097604071860886</v>
      </c>
      <c r="C92" s="3">
        <f>'Division bootstrap results from'!H92+'Base case'!$A92</f>
        <v>1.6723320628617078</v>
      </c>
      <c r="D92" s="3">
        <f>'Division bootstrap results from'!I92+'Base case'!$A92</f>
        <v>2.0165993673340679</v>
      </c>
      <c r="E92" s="3">
        <f>'Division bootstrap results from'!J92+'Base case'!$A92</f>
        <v>2.7952160421427594</v>
      </c>
      <c r="F92" s="3">
        <f>'Division bootstrap results from'!K92+'Base case'!$A92</f>
        <v>2.1296443597856429</v>
      </c>
      <c r="G92" s="3">
        <f>'Division bootstrap results from'!L92+'Base case'!$A92</f>
        <v>2.1422849288866468</v>
      </c>
      <c r="H92" s="3">
        <f>'Division bootstrap results from'!M92+'Base case'!$A92</f>
        <v>2.1698697426343525</v>
      </c>
      <c r="I92" s="3">
        <f>'Division bootstrap results from'!N92+'Base case'!$A92</f>
        <v>2.0456157163816338</v>
      </c>
      <c r="J92" s="3">
        <f>'Division bootstrap results from'!O92+'Base case'!$A92</f>
        <v>1.8164832814561347</v>
      </c>
      <c r="K92" s="3">
        <f>'Division bootstrap results from'!P92+'Base case'!$A92</f>
        <v>1.1250138890212926</v>
      </c>
    </row>
    <row r="93" spans="1:11">
      <c r="A93">
        <f>SUMPRODUCT($D$1:$H$1,'Division bootstrap results from'!B93:F93)</f>
        <v>1.4450584987164898</v>
      </c>
      <c r="B93" s="3">
        <f>'Division bootstrap results from'!G93+'Base case'!$A93</f>
        <v>1.3590902509089908</v>
      </c>
      <c r="C93" s="3">
        <f>'Division bootstrap results from'!H93+'Base case'!$A93</f>
        <v>1.7731502405294768</v>
      </c>
      <c r="D93" s="3">
        <f>'Division bootstrap results from'!I93+'Base case'!$A93</f>
        <v>2.0881316867792759</v>
      </c>
      <c r="E93" s="3">
        <f>'Division bootstrap results from'!J93+'Base case'!$A93</f>
        <v>2.7167776809597899</v>
      </c>
      <c r="F93" s="3">
        <f>'Division bootstrap results from'!K93+'Base case'!$A93</f>
        <v>2.3337153731293636</v>
      </c>
      <c r="G93" s="3">
        <f>'Division bootstrap results from'!L93+'Base case'!$A93</f>
        <v>2.10510598522866</v>
      </c>
      <c r="H93" s="3">
        <f>'Division bootstrap results from'!M93+'Base case'!$A93</f>
        <v>2.1419475082194137</v>
      </c>
      <c r="I93" s="3">
        <f>'Division bootstrap results from'!N93+'Base case'!$A93</f>
        <v>1.9401747754123289</v>
      </c>
      <c r="J93" s="3">
        <f>'Division bootstrap results from'!O93+'Base case'!$A93</f>
        <v>1.6903897665726138</v>
      </c>
      <c r="K93" s="3">
        <f>'Division bootstrap results from'!P93+'Base case'!$A93</f>
        <v>1.1511419837334558</v>
      </c>
    </row>
    <row r="94" spans="1:11">
      <c r="A94">
        <f>SUMPRODUCT($D$1:$H$1,'Division bootstrap results from'!B94:F94)</f>
        <v>1.4592770732211582</v>
      </c>
      <c r="B94" s="3">
        <f>'Division bootstrap results from'!G94+'Base case'!$A94</f>
        <v>1.2684733120023912</v>
      </c>
      <c r="C94" s="3">
        <f>'Division bootstrap results from'!H94+'Base case'!$A94</f>
        <v>1.7665997514578982</v>
      </c>
      <c r="D94" s="3">
        <f>'Division bootstrap results from'!I94+'Base case'!$A94</f>
        <v>2.021195957880026</v>
      </c>
      <c r="E94" s="3">
        <f>'Division bootstrap results from'!J94+'Base case'!$A94</f>
        <v>2.678568228104738</v>
      </c>
      <c r="F94" s="3">
        <f>'Division bootstrap results from'!K94+'Base case'!$A94</f>
        <v>2.4920776554102582</v>
      </c>
      <c r="G94" s="3">
        <f>'Division bootstrap results from'!L94+'Base case'!$A94</f>
        <v>2.4027004848671161</v>
      </c>
      <c r="H94" s="3">
        <f>'Division bootstrap results from'!M94+'Base case'!$A94</f>
        <v>2.0937227392256101</v>
      </c>
      <c r="I94" s="3">
        <f>'Division bootstrap results from'!N94+'Base case'!$A94</f>
        <v>2.0266938535142622</v>
      </c>
      <c r="J94" s="3">
        <f>'Division bootstrap results from'!O94+'Base case'!$A94</f>
        <v>1.3382776273372672</v>
      </c>
      <c r="K94" s="3">
        <f>'Division bootstrap results from'!P94+'Base case'!$A94</f>
        <v>1.6927713677857592</v>
      </c>
    </row>
    <row r="95" spans="1:11">
      <c r="A95">
        <f>SUMPRODUCT($D$1:$H$1,'Division bootstrap results from'!B95:F95)</f>
        <v>1.6655400052994325</v>
      </c>
      <c r="B95" s="3">
        <f>'Division bootstrap results from'!G95+'Base case'!$A95</f>
        <v>1.5479841869271154</v>
      </c>
      <c r="C95" s="3">
        <f>'Division bootstrap results from'!H95+'Base case'!$A95</f>
        <v>1.3621771445586623</v>
      </c>
      <c r="D95" s="3">
        <f>'Division bootstrap results from'!I95+'Base case'!$A95</f>
        <v>2.1393140312431016</v>
      </c>
      <c r="E95" s="3">
        <f>'Division bootstrap results from'!J95+'Base case'!$A95</f>
        <v>2.5739735589306196</v>
      </c>
      <c r="F95" s="3">
        <f>'Division bootstrap results from'!K95+'Base case'!$A95</f>
        <v>2.4753842145664713</v>
      </c>
      <c r="G95" s="3">
        <f>'Division bootstrap results from'!L95+'Base case'!$A95</f>
        <v>2.1839459068546443</v>
      </c>
      <c r="H95" s="3">
        <f>'Division bootstrap results from'!M95+'Base case'!$A95</f>
        <v>2.0693809728234855</v>
      </c>
      <c r="I95" s="3">
        <f>'Division bootstrap results from'!N95+'Base case'!$A95</f>
        <v>2.1847887101746712</v>
      </c>
      <c r="J95" s="3">
        <f>'Division bootstrap results from'!O95+'Base case'!$A95</f>
        <v>1.7508818329679592</v>
      </c>
      <c r="K95" s="3">
        <f>'Division bootstrap results from'!P95+'Base case'!$A95</f>
        <v>0.1479645054880725</v>
      </c>
    </row>
    <row r="96" spans="1:11">
      <c r="A96">
        <f>SUMPRODUCT($D$1:$H$1,'Division bootstrap results from'!B96:F96)</f>
        <v>1.4526810387077407</v>
      </c>
      <c r="B96" s="3">
        <f>'Division bootstrap results from'!G96+'Base case'!$A96</f>
        <v>1.3538886021557857</v>
      </c>
      <c r="C96" s="3">
        <f>'Division bootstrap results from'!H96+'Base case'!$A96</f>
        <v>1.8717498851920737</v>
      </c>
      <c r="D96" s="3">
        <f>'Division bootstrap results from'!I96+'Base case'!$A96</f>
        <v>2.1239945498782795</v>
      </c>
      <c r="E96" s="3">
        <f>'Division bootstrap results from'!J96+'Base case'!$A96</f>
        <v>2.5161590928148407</v>
      </c>
      <c r="F96" s="3">
        <f>'Division bootstrap results from'!K96+'Base case'!$A96</f>
        <v>2.5364306402868104</v>
      </c>
      <c r="G96" s="3">
        <f>'Division bootstrap results from'!L96+'Base case'!$A96</f>
        <v>2.0585028038525768</v>
      </c>
      <c r="H96" s="3">
        <f>'Division bootstrap results from'!M96+'Base case'!$A96</f>
        <v>2.0377235032659424</v>
      </c>
      <c r="I96" s="3">
        <f>'Division bootstrap results from'!N96+'Base case'!$A96</f>
        <v>1.9458917127646798</v>
      </c>
      <c r="J96" s="3">
        <f>'Division bootstrap results from'!O96+'Base case'!$A96</f>
        <v>1.9507683513693226</v>
      </c>
      <c r="K96" s="3">
        <f>'Division bootstrap results from'!P96+'Base case'!$A96</f>
        <v>1.6292310151273857</v>
      </c>
    </row>
    <row r="97" spans="1:11">
      <c r="A97">
        <f>SUMPRODUCT($D$1:$H$1,'Division bootstrap results from'!B97:F97)</f>
        <v>1.6525307384668415</v>
      </c>
      <c r="B97" s="3">
        <f>'Division bootstrap results from'!G97+'Base case'!$A97</f>
        <v>1.1454611166943975</v>
      </c>
      <c r="C97" s="3">
        <f>'Division bootstrap results from'!H97+'Base case'!$A97</f>
        <v>1.6665461430085937</v>
      </c>
      <c r="D97" s="3">
        <f>'Division bootstrap results from'!I97+'Base case'!$A97</f>
        <v>2.1526646239947085</v>
      </c>
      <c r="E97" s="3">
        <f>'Division bootstrap results from'!J97+'Base case'!$A97</f>
        <v>2.7304096343141215</v>
      </c>
      <c r="F97" s="3">
        <f>'Division bootstrap results from'!K97+'Base case'!$A97</f>
        <v>2.4221462361950223</v>
      </c>
      <c r="G97" s="3">
        <f>'Division bootstrap results from'!L97+'Base case'!$A97</f>
        <v>2.1734000031722287</v>
      </c>
      <c r="H97" s="3">
        <f>'Division bootstrap results from'!M97+'Base case'!$A97</f>
        <v>2.0687236784551217</v>
      </c>
      <c r="I97" s="3">
        <f>'Division bootstrap results from'!N97+'Base case'!$A97</f>
        <v>1.8962209007810884</v>
      </c>
      <c r="J97" s="3">
        <f>'Division bootstrap results from'!O97+'Base case'!$A97</f>
        <v>1.0799216088161514</v>
      </c>
      <c r="K97" s="3">
        <f>'Division bootstrap results from'!P97+'Base case'!$A97</f>
        <v>1.1322970885002925</v>
      </c>
    </row>
    <row r="98" spans="1:11">
      <c r="A98">
        <f>SUMPRODUCT($D$1:$H$1,'Division bootstrap results from'!B98:F98)</f>
        <v>1.7875143546275105</v>
      </c>
      <c r="B98" s="3">
        <f>'Division bootstrap results from'!G98+'Base case'!$A98</f>
        <v>0.98376843062144348</v>
      </c>
      <c r="C98" s="3">
        <f>'Division bootstrap results from'!H98+'Base case'!$A98</f>
        <v>1.6293292094660656</v>
      </c>
      <c r="D98" s="3">
        <f>'Division bootstrap results from'!I98+'Base case'!$A98</f>
        <v>2.1829197073508064</v>
      </c>
      <c r="E98" s="3">
        <f>'Division bootstrap results from'!J98+'Base case'!$A98</f>
        <v>2.7510204709328305</v>
      </c>
      <c r="F98" s="3">
        <f>'Division bootstrap results from'!K98+'Base case'!$A98</f>
        <v>2.2064419520263656</v>
      </c>
      <c r="G98" s="3">
        <f>'Division bootstrap results from'!L98+'Base case'!$A98</f>
        <v>1.9780517882640565</v>
      </c>
      <c r="H98" s="3">
        <f>'Division bootstrap results from'!M98+'Base case'!$A98</f>
        <v>2.0750249384503467</v>
      </c>
      <c r="I98" s="3">
        <f>'Division bootstrap results from'!N98+'Base case'!$A98</f>
        <v>1.7806740193688828</v>
      </c>
      <c r="J98" s="3">
        <f>'Division bootstrap results from'!O98+'Base case'!$A98</f>
        <v>1.5995652745386555</v>
      </c>
      <c r="K98" s="3">
        <f>'Division bootstrap results from'!P98+'Base case'!$A98</f>
        <v>0.40489158300013051</v>
      </c>
    </row>
    <row r="99" spans="1:11">
      <c r="A99">
        <f>SUMPRODUCT($D$1:$H$1,'Division bootstrap results from'!B99:F99)</f>
        <v>1.3817702648021284</v>
      </c>
      <c r="B99" s="3">
        <f>'Division bootstrap results from'!G99+'Base case'!$A99</f>
        <v>1.5159474692718524</v>
      </c>
      <c r="C99" s="3">
        <f>'Division bootstrap results from'!H99+'Base case'!$A99</f>
        <v>1.9804071994132073</v>
      </c>
      <c r="D99" s="3">
        <f>'Division bootstrap results from'!I99+'Base case'!$A99</f>
        <v>2.1056773330041363</v>
      </c>
      <c r="E99" s="3">
        <f>'Division bootstrap results from'!J99+'Base case'!$A99</f>
        <v>2.5856392589571384</v>
      </c>
      <c r="F99" s="3">
        <f>'Division bootstrap results from'!K99+'Base case'!$A99</f>
        <v>2.3637639774341443</v>
      </c>
      <c r="G99" s="3">
        <f>'Division bootstrap results from'!L99+'Base case'!$A99</f>
        <v>2.0396927248567884</v>
      </c>
      <c r="H99" s="3">
        <f>'Division bootstrap results from'!M99+'Base case'!$A99</f>
        <v>1.8942866239268734</v>
      </c>
      <c r="I99" s="3">
        <f>'Division bootstrap results from'!N99+'Base case'!$A99</f>
        <v>1.8707592622184335</v>
      </c>
      <c r="J99" s="3">
        <f>'Division bootstrap results from'!O99+'Base case'!$A99</f>
        <v>1.1672417802774824</v>
      </c>
      <c r="K99" s="3">
        <f>'Division bootstrap results from'!P99+'Base case'!$A99</f>
        <v>1.4346137118140181</v>
      </c>
    </row>
    <row r="100" spans="1:11">
      <c r="A100">
        <f>SUMPRODUCT($D$1:$H$1,'Division bootstrap results from'!B100:F100)</f>
        <v>1.5876804830236964</v>
      </c>
      <c r="B100" s="3">
        <f>'Division bootstrap results from'!G100+'Base case'!$A100</f>
        <v>1.5824327777141221</v>
      </c>
      <c r="C100" s="3">
        <f>'Division bootstrap results from'!H100+'Base case'!$A100</f>
        <v>1.8884522617928563</v>
      </c>
      <c r="D100" s="3">
        <f>'Division bootstrap results from'!I100+'Base case'!$A100</f>
        <v>2.1378306412254635</v>
      </c>
      <c r="E100" s="3">
        <f>'Division bootstrap results from'!J100+'Base case'!$A100</f>
        <v>2.6596015027863062</v>
      </c>
      <c r="F100" s="3">
        <f>'Division bootstrap results from'!K100+'Base case'!$A100</f>
        <v>2.3880915482640854</v>
      </c>
      <c r="G100" s="3">
        <f>'Division bootstrap results from'!L100+'Base case'!$A100</f>
        <v>2.1118876485710292</v>
      </c>
      <c r="H100" s="3">
        <f>'Division bootstrap results from'!M100+'Base case'!$A100</f>
        <v>2.0783413001619495</v>
      </c>
      <c r="I100" s="3">
        <f>'Division bootstrap results from'!N100+'Base case'!$A100</f>
        <v>1.8206652145867364</v>
      </c>
      <c r="J100" s="3">
        <f>'Division bootstrap results from'!O100+'Base case'!$A100</f>
        <v>1.1455432374076815</v>
      </c>
      <c r="K100" s="3">
        <f>'Division bootstrap results from'!P100+'Base case'!$A100</f>
        <v>1.0040397525355553</v>
      </c>
    </row>
    <row r="101" spans="1:11">
      <c r="A101">
        <f>SUMPRODUCT($D$1:$H$1,'Division bootstrap results from'!B101:F101)</f>
        <v>1.3876413783133026</v>
      </c>
      <c r="B101" s="3">
        <f>'Division bootstrap results from'!G101+'Base case'!$A101</f>
        <v>1.3001433224447281</v>
      </c>
      <c r="C101" s="3">
        <f>'Division bootstrap results from'!H101+'Base case'!$A101</f>
        <v>1.8453362772392565</v>
      </c>
      <c r="D101" s="3">
        <f>'Division bootstrap results from'!I101+'Base case'!$A101</f>
        <v>2.1008682415847217</v>
      </c>
      <c r="E101" s="3">
        <f>'Division bootstrap results from'!J101+'Base case'!$A101</f>
        <v>2.5305343817413526</v>
      </c>
      <c r="F101" s="3">
        <f>'Division bootstrap results from'!K101+'Base case'!$A101</f>
        <v>2.2824425581191385</v>
      </c>
      <c r="G101" s="3">
        <f>'Division bootstrap results from'!L101+'Base case'!$A101</f>
        <v>2.2755088226936717</v>
      </c>
      <c r="H101" s="3">
        <f>'Division bootstrap results from'!M101+'Base case'!$A101</f>
        <v>1.9190565487104045</v>
      </c>
      <c r="I101" s="3">
        <f>'Division bootstrap results from'!N101+'Base case'!$A101</f>
        <v>1.8931319446013006</v>
      </c>
      <c r="J101" s="3">
        <f>'Division bootstrap results from'!O101+'Base case'!$A101</f>
        <v>1.1940033422709666</v>
      </c>
      <c r="K101" s="3">
        <f>'Division bootstrap results from'!P101+'Base case'!$A101</f>
        <v>0.9347328704778326</v>
      </c>
    </row>
    <row r="102" spans="1:11">
      <c r="A102">
        <f>SUMPRODUCT($D$1:$H$1,'Division bootstrap results from'!B102:F102)</f>
        <v>1.4389835044236063</v>
      </c>
      <c r="B102" s="3">
        <f>'Division bootstrap results from'!G102+'Base case'!$A102</f>
        <v>1.5196138009505211</v>
      </c>
      <c r="C102" s="3">
        <f>'Division bootstrap results from'!H102+'Base case'!$A102</f>
        <v>1.8090652415878774</v>
      </c>
      <c r="D102" s="3">
        <f>'Division bootstrap results from'!I102+'Base case'!$A102</f>
        <v>2.1714786038098395</v>
      </c>
      <c r="E102" s="3">
        <f>'Division bootstrap results from'!J102+'Base case'!$A102</f>
        <v>2.5692613232221566</v>
      </c>
      <c r="F102" s="3">
        <f>'Division bootstrap results from'!K102+'Base case'!$A102</f>
        <v>2.5393645878492261</v>
      </c>
      <c r="G102" s="3">
        <f>'Division bootstrap results from'!L102+'Base case'!$A102</f>
        <v>2.1020976416878123</v>
      </c>
      <c r="H102" s="3">
        <f>'Division bootstrap results from'!M102+'Base case'!$A102</f>
        <v>2.0446873858501173</v>
      </c>
      <c r="I102" s="3">
        <f>'Division bootstrap results from'!N102+'Base case'!$A102</f>
        <v>2.0130614618225482</v>
      </c>
      <c r="J102" s="3">
        <f>'Division bootstrap results from'!O102+'Base case'!$A102</f>
        <v>1.6245525589306673</v>
      </c>
      <c r="K102" s="3">
        <f>'Division bootstrap results from'!P102+'Base case'!$A102</f>
        <v>3.5722186616436336E-2</v>
      </c>
    </row>
    <row r="103" spans="1:11">
      <c r="A103">
        <f>SUMPRODUCT($D$1:$H$1,'Division bootstrap results from'!B103:F103)</f>
        <v>1.6462042636501084</v>
      </c>
      <c r="B103" s="3">
        <f>'Division bootstrap results from'!G103+'Base case'!$A103</f>
        <v>1.4364444553584634</v>
      </c>
      <c r="C103" s="3">
        <f>'Division bootstrap results from'!H103+'Base case'!$A103</f>
        <v>1.4663121082986055</v>
      </c>
      <c r="D103" s="3">
        <f>'Division bootstrap results from'!I103+'Base case'!$A103</f>
        <v>2.1803785488852032</v>
      </c>
      <c r="E103" s="3">
        <f>'Division bootstrap results from'!J103+'Base case'!$A103</f>
        <v>2.4532359326453466</v>
      </c>
      <c r="F103" s="3">
        <f>'Division bootstrap results from'!K103+'Base case'!$A103</f>
        <v>2.1399009249782166</v>
      </c>
      <c r="G103" s="3">
        <f>'Division bootstrap results from'!L103+'Base case'!$A103</f>
        <v>2.0768449463258705</v>
      </c>
      <c r="H103" s="3">
        <f>'Division bootstrap results from'!M103+'Base case'!$A103</f>
        <v>2.0493026464449575</v>
      </c>
      <c r="I103" s="3">
        <f>'Division bootstrap results from'!N103+'Base case'!$A103</f>
        <v>1.8094782884187783</v>
      </c>
      <c r="J103" s="3">
        <f>'Division bootstrap results from'!O103+'Base case'!$A103</f>
        <v>1.1541962693037084</v>
      </c>
      <c r="K103" s="3">
        <f>'Division bootstrap results from'!P103+'Base case'!$A103</f>
        <v>0.57658098891802845</v>
      </c>
    </row>
    <row r="104" spans="1:11">
      <c r="A104">
        <f>SUMPRODUCT($D$1:$H$1,'Division bootstrap results from'!B104:F104)</f>
        <v>2.3526970999957268</v>
      </c>
      <c r="B104" s="3">
        <f>'Division bootstrap results from'!G104+'Base case'!$A104</f>
        <v>2.3929735844962026</v>
      </c>
      <c r="C104" s="3">
        <f>'Division bootstrap results from'!H104+'Base case'!$A104</f>
        <v>2.5944500254665197</v>
      </c>
      <c r="D104" s="3">
        <f>'Division bootstrap results from'!I104+'Base case'!$A104</f>
        <v>3.1855122106238909</v>
      </c>
      <c r="E104" s="3">
        <f>'Division bootstrap results from'!J104+'Base case'!$A104</f>
        <v>3.8368191956957567</v>
      </c>
      <c r="F104" s="3">
        <f>'Division bootstrap results from'!K104+'Base case'!$A104</f>
        <v>3.5149788979008769</v>
      </c>
      <c r="G104" s="3">
        <f>'Division bootstrap results from'!L104+'Base case'!$A104</f>
        <v>3.4358291922461168</v>
      </c>
      <c r="H104" s="3">
        <f>'Division bootstrap results from'!M104+'Base case'!$A104</f>
        <v>3.7930208052652969</v>
      </c>
      <c r="I104" s="3">
        <f>'Division bootstrap results from'!N104+'Base case'!$A104</f>
        <v>3.8953311150630165</v>
      </c>
      <c r="J104" s="3">
        <f>'Division bootstrap results from'!O104+'Base case'!$A104</f>
        <v>3.3753288271143767</v>
      </c>
      <c r="K104" s="3">
        <f>'Division bootstrap results from'!P104+'Base case'!$A104</f>
        <v>2.826520501069882</v>
      </c>
    </row>
    <row r="105" spans="1:11">
      <c r="A105">
        <f>SUMPRODUCT($D$1:$H$1,'Division bootstrap results from'!B105:F105)</f>
        <v>2.5766935760030298</v>
      </c>
      <c r="B105" s="3">
        <f>'Division bootstrap results from'!G105+'Base case'!$A105</f>
        <v>2.3704593949776358</v>
      </c>
      <c r="C105" s="3">
        <f>'Division bootstrap results from'!H105+'Base case'!$A105</f>
        <v>2.5963725885803313</v>
      </c>
      <c r="D105" s="3">
        <f>'Division bootstrap results from'!I105+'Base case'!$A105</f>
        <v>3.3651920201076466</v>
      </c>
      <c r="E105" s="3">
        <f>'Division bootstrap results from'!J105+'Base case'!$A105</f>
        <v>3.8239428427500899</v>
      </c>
      <c r="F105" s="3">
        <f>'Division bootstrap results from'!K105+'Base case'!$A105</f>
        <v>3.5840691398530096</v>
      </c>
      <c r="G105" s="3">
        <f>'Division bootstrap results from'!L105+'Base case'!$A105</f>
        <v>3.3975353665086896</v>
      </c>
      <c r="H105" s="3">
        <f>'Division bootstrap results from'!M105+'Base case'!$A105</f>
        <v>3.4546041276816606</v>
      </c>
      <c r="I105" s="3">
        <f>'Division bootstrap results from'!N105+'Base case'!$A105</f>
        <v>4.4244556793867797</v>
      </c>
      <c r="J105" s="3">
        <f>'Division bootstrap results from'!O105+'Base case'!$A105</f>
        <v>3.9113450293494001</v>
      </c>
      <c r="K105" s="3">
        <f>'Division bootstrap results from'!P105+'Base case'!$A105</f>
        <v>3.1615138629435497</v>
      </c>
    </row>
    <row r="106" spans="1:11">
      <c r="A106">
        <f>SUMPRODUCT($D$1:$H$1,'Division bootstrap results from'!B106:F106)</f>
        <v>2.2067881152198945</v>
      </c>
      <c r="B106" s="3">
        <f>'Division bootstrap results from'!G106+'Base case'!$A106</f>
        <v>2.3292998468116606</v>
      </c>
      <c r="C106" s="3">
        <f>'Division bootstrap results from'!H106+'Base case'!$A106</f>
        <v>2.5710965582716026</v>
      </c>
      <c r="D106" s="3">
        <f>'Division bootstrap results from'!I106+'Base case'!$A106</f>
        <v>3.0675154690939186</v>
      </c>
      <c r="E106" s="3">
        <f>'Division bootstrap results from'!J106+'Base case'!$A106</f>
        <v>3.9180621619358544</v>
      </c>
      <c r="F106" s="3">
        <f>'Division bootstrap results from'!K106+'Base case'!$A106</f>
        <v>3.4081446976517045</v>
      </c>
      <c r="G106" s="3">
        <f>'Division bootstrap results from'!L106+'Base case'!$A106</f>
        <v>3.5105412502680142</v>
      </c>
      <c r="H106" s="3">
        <f>'Division bootstrap results from'!M106+'Base case'!$A106</f>
        <v>3.7813939909144545</v>
      </c>
      <c r="I106" s="3">
        <f>'Division bootstrap results from'!N106+'Base case'!$A106</f>
        <v>4.7169419242026445</v>
      </c>
      <c r="J106" s="3">
        <f>'Division bootstrap results from'!O106+'Base case'!$A106</f>
        <v>3.4657354255294144</v>
      </c>
      <c r="K106" s="3">
        <f>'Division bootstrap results from'!P106+'Base case'!$A106</f>
        <v>2.6205850132830615</v>
      </c>
    </row>
    <row r="107" spans="1:11">
      <c r="A107">
        <f>SUMPRODUCT($D$1:$H$1,'Division bootstrap results from'!B107:F107)</f>
        <v>2.5694490653249469</v>
      </c>
      <c r="B107" s="3">
        <f>'Division bootstrap results from'!G107+'Base case'!$A107</f>
        <v>2.5586351924440245</v>
      </c>
      <c r="C107" s="3">
        <f>'Division bootstrap results from'!H107+'Base case'!$A107</f>
        <v>2.5674551519635482</v>
      </c>
      <c r="D107" s="3">
        <f>'Division bootstrap results from'!I107+'Base case'!$A107</f>
        <v>3.057673302183463</v>
      </c>
      <c r="E107" s="3">
        <f>'Division bootstrap results from'!J107+'Base case'!$A107</f>
        <v>3.8391224789904266</v>
      </c>
      <c r="F107" s="3">
        <f>'Division bootstrap results from'!K107+'Base case'!$A107</f>
        <v>3.4563687876713587</v>
      </c>
      <c r="G107" s="3">
        <f>'Division bootstrap results from'!L107+'Base case'!$A107</f>
        <v>3.3278140361946669</v>
      </c>
      <c r="H107" s="3">
        <f>'Division bootstrap results from'!M107+'Base case'!$A107</f>
        <v>3.785781512562127</v>
      </c>
      <c r="I107" s="3">
        <f>'Division bootstrap results from'!N107+'Base case'!$A107</f>
        <v>3.5101549565119408</v>
      </c>
      <c r="J107" s="3">
        <f>'Division bootstrap results from'!O107+'Base case'!$A107</f>
        <v>2.572681397385673</v>
      </c>
      <c r="K107" s="3">
        <f>'Division bootstrap results from'!P107+'Base case'!$A107</f>
        <v>2.5404301993099159</v>
      </c>
    </row>
    <row r="108" spans="1:11">
      <c r="A108">
        <f>SUMPRODUCT($D$1:$H$1,'Division bootstrap results from'!B108:F108)</f>
        <v>2.4188804836665754</v>
      </c>
      <c r="B108" s="3">
        <f>'Division bootstrap results from'!G108+'Base case'!$A108</f>
        <v>2.4840662992691276</v>
      </c>
      <c r="C108" s="3">
        <f>'Division bootstrap results from'!H108+'Base case'!$A108</f>
        <v>2.7189754486715234</v>
      </c>
      <c r="D108" s="3">
        <f>'Division bootstrap results from'!I108+'Base case'!$A108</f>
        <v>2.9415962897758297</v>
      </c>
      <c r="E108" s="3">
        <f>'Division bootstrap results from'!J108+'Base case'!$A108</f>
        <v>3.7290708863904953</v>
      </c>
      <c r="F108" s="3">
        <f>'Division bootstrap results from'!K108+'Base case'!$A108</f>
        <v>3.3311112627513992</v>
      </c>
      <c r="G108" s="3">
        <f>'Division bootstrap results from'!L108+'Base case'!$A108</f>
        <v>3.5277122910087853</v>
      </c>
      <c r="H108" s="3">
        <f>'Division bootstrap results from'!M108+'Base case'!$A108</f>
        <v>3.8841794942399153</v>
      </c>
      <c r="I108" s="3">
        <f>'Division bootstrap results from'!N108+'Base case'!$A108</f>
        <v>3.9276540762412351</v>
      </c>
      <c r="J108" s="3">
        <f>'Division bootstrap results from'!O108+'Base case'!$A108</f>
        <v>3.4839644603395254</v>
      </c>
      <c r="K108" s="3">
        <f>'Division bootstrap results from'!P108+'Base case'!$A108</f>
        <v>2.6249870830581226</v>
      </c>
    </row>
    <row r="109" spans="1:11">
      <c r="A109">
        <f>SUMPRODUCT($D$1:$H$1,'Division bootstrap results from'!B109:F109)</f>
        <v>2.5186791242467996</v>
      </c>
      <c r="B109" s="3">
        <f>'Division bootstrap results from'!G109+'Base case'!$A109</f>
        <v>2.3392316590376887</v>
      </c>
      <c r="C109" s="3">
        <f>'Division bootstrap results from'!H109+'Base case'!$A109</f>
        <v>2.5791494920763012</v>
      </c>
      <c r="D109" s="3">
        <f>'Division bootstrap results from'!I109+'Base case'!$A109</f>
        <v>3.0433380530897125</v>
      </c>
      <c r="E109" s="3">
        <f>'Division bootstrap results from'!J109+'Base case'!$A109</f>
        <v>3.6643843079729095</v>
      </c>
      <c r="F109" s="3">
        <f>'Division bootstrap results from'!K109+'Base case'!$A109</f>
        <v>3.4839555415069667</v>
      </c>
      <c r="G109" s="3">
        <f>'Division bootstrap results from'!L109+'Base case'!$A109</f>
        <v>3.3716823620146807</v>
      </c>
      <c r="H109" s="3">
        <f>'Division bootstrap results from'!M109+'Base case'!$A109</f>
        <v>3.5335738729459694</v>
      </c>
      <c r="I109" s="3">
        <f>'Division bootstrap results from'!N109+'Base case'!$A109</f>
        <v>4.6016592410992496</v>
      </c>
      <c r="J109" s="3">
        <f>'Division bootstrap results from'!O109+'Base case'!$A109</f>
        <v>2.3488349749691957</v>
      </c>
      <c r="K109" s="3">
        <f>'Division bootstrap results from'!P109+'Base case'!$A109</f>
        <v>2.5791402121313691</v>
      </c>
    </row>
    <row r="110" spans="1:11">
      <c r="A110">
        <f>SUMPRODUCT($D$1:$H$1,'Division bootstrap results from'!B110:F110)</f>
        <v>2.0050477061554006</v>
      </c>
      <c r="B110" s="3">
        <f>'Division bootstrap results from'!G110+'Base case'!$A110</f>
        <v>2.2242679787981667</v>
      </c>
      <c r="C110" s="3">
        <f>'Division bootstrap results from'!H110+'Base case'!$A110</f>
        <v>2.5089198235860088</v>
      </c>
      <c r="D110" s="3">
        <f>'Division bootstrap results from'!I110+'Base case'!$A110</f>
        <v>3.1458367404812506</v>
      </c>
      <c r="E110" s="3">
        <f>'Division bootstrap results from'!J110+'Base case'!$A110</f>
        <v>3.8783386444091406</v>
      </c>
      <c r="F110" s="3">
        <f>'Division bootstrap results from'!K110+'Base case'!$A110</f>
        <v>3.4668631127886309</v>
      </c>
      <c r="G110" s="3">
        <f>'Division bootstrap results from'!L110+'Base case'!$A110</f>
        <v>3.2645431188419707</v>
      </c>
      <c r="H110" s="3">
        <f>'Division bootstrap results from'!M110+'Base case'!$A110</f>
        <v>4.1213198925620311</v>
      </c>
      <c r="I110" s="3">
        <f>'Division bootstrap results from'!N110+'Base case'!$A110</f>
        <v>2.8145508955919936</v>
      </c>
      <c r="J110" s="3">
        <f>'Division bootstrap results from'!O110+'Base case'!$A110</f>
        <v>2.4794743814536595</v>
      </c>
      <c r="K110" s="3">
        <f>'Division bootstrap results from'!P110+'Base case'!$A110</f>
        <v>2.7636986407184847</v>
      </c>
    </row>
    <row r="111" spans="1:11">
      <c r="A111">
        <f>SUMPRODUCT($D$1:$H$1,'Division bootstrap results from'!B111:F111)</f>
        <v>2.3221075056258522</v>
      </c>
      <c r="B111" s="3">
        <f>'Division bootstrap results from'!G111+'Base case'!$A111</f>
        <v>2.5477113257343924</v>
      </c>
      <c r="C111" s="3">
        <f>'Division bootstrap results from'!H111+'Base case'!$A111</f>
        <v>2.5244352822278651</v>
      </c>
      <c r="D111" s="3">
        <f>'Division bootstrap results from'!I111+'Base case'!$A111</f>
        <v>3.3328346150687023</v>
      </c>
      <c r="E111" s="3">
        <f>'Division bootstrap results from'!J111+'Base case'!$A111</f>
        <v>3.765177192834372</v>
      </c>
      <c r="F111" s="3">
        <f>'Division bootstrap results from'!K111+'Base case'!$A111</f>
        <v>3.6693360496762724</v>
      </c>
      <c r="G111" s="3">
        <f>'Division bootstrap results from'!L111+'Base case'!$A111</f>
        <v>3.4564285270574122</v>
      </c>
      <c r="H111" s="3">
        <f>'Division bootstrap results from'!M111+'Base case'!$A111</f>
        <v>3.9070064149848625</v>
      </c>
      <c r="I111" s="3">
        <f>'Division bootstrap results from'!N111+'Base case'!$A111</f>
        <v>3.8685933829196921</v>
      </c>
      <c r="J111" s="3">
        <f>'Division bootstrap results from'!O111+'Base case'!$A111</f>
        <v>3.561288861092712</v>
      </c>
      <c r="K111" s="3">
        <f>'Division bootstrap results from'!P111+'Base case'!$A111</f>
        <v>2.9860663897072501</v>
      </c>
    </row>
    <row r="112" spans="1:11">
      <c r="A112">
        <f>SUMPRODUCT($D$1:$H$1,'Division bootstrap results from'!B112:F112)</f>
        <v>2.0120274488531851</v>
      </c>
      <c r="B112" s="3">
        <f>'Division bootstrap results from'!G112+'Base case'!$A112</f>
        <v>2.579009743816624</v>
      </c>
      <c r="C112" s="3">
        <f>'Division bootstrap results from'!H112+'Base case'!$A112</f>
        <v>2.5880570557589389</v>
      </c>
      <c r="D112" s="3">
        <f>'Division bootstrap results from'!I112+'Base case'!$A112</f>
        <v>2.9570300453909439</v>
      </c>
      <c r="E112" s="3">
        <f>'Division bootstrap results from'!J112+'Base case'!$A112</f>
        <v>3.794699469289565</v>
      </c>
      <c r="F112" s="3">
        <f>'Division bootstrap results from'!K112+'Base case'!$A112</f>
        <v>3.525511831586515</v>
      </c>
      <c r="G112" s="3">
        <f>'Division bootstrap results from'!L112+'Base case'!$A112</f>
        <v>3.5139630650304752</v>
      </c>
      <c r="H112" s="3">
        <f>'Division bootstrap results from'!M112+'Base case'!$A112</f>
        <v>3.545988126014485</v>
      </c>
      <c r="I112" s="3">
        <f>'Division bootstrap results from'!N112+'Base case'!$A112</f>
        <v>3.9280619709671853</v>
      </c>
      <c r="J112" s="3">
        <f>'Division bootstrap results from'!O112+'Base case'!$A112</f>
        <v>3.2521079772013453</v>
      </c>
      <c r="K112" s="3">
        <f>'Division bootstrap results from'!P112+'Base case'!$A112</f>
        <v>2.7955208262189251</v>
      </c>
    </row>
    <row r="113" spans="1:11">
      <c r="A113">
        <f>SUMPRODUCT($D$1:$H$1,'Division bootstrap results from'!B113:F113)</f>
        <v>2.5010164667571244</v>
      </c>
      <c r="B113" s="3">
        <f>'Division bootstrap results from'!G113+'Base case'!$A113</f>
        <v>2.2965975266157823</v>
      </c>
      <c r="C113" s="3">
        <f>'Division bootstrap results from'!H113+'Base case'!$A113</f>
        <v>2.6636020945457175</v>
      </c>
      <c r="D113" s="3">
        <f>'Division bootstrap results from'!I113+'Base case'!$A113</f>
        <v>3.1766588692388953</v>
      </c>
      <c r="E113" s="3">
        <f>'Division bootstrap results from'!J113+'Base case'!$A113</f>
        <v>3.5963700978602944</v>
      </c>
      <c r="F113" s="3">
        <f>'Division bootstrap results from'!K113+'Base case'!$A113</f>
        <v>3.3837969047608496</v>
      </c>
      <c r="G113" s="3">
        <f>'Division bootstrap results from'!L113+'Base case'!$A113</f>
        <v>3.2239296697923523</v>
      </c>
      <c r="H113" s="3">
        <f>'Division bootstrap results from'!M113+'Base case'!$A113</f>
        <v>3.8752207409449344</v>
      </c>
      <c r="I113" s="3">
        <f>'Division bootstrap results from'!N113+'Base case'!$A113</f>
        <v>3.6588510352985946</v>
      </c>
      <c r="J113" s="3">
        <f>'Division bootstrap results from'!O113+'Base case'!$A113</f>
        <v>3.0463099154432625</v>
      </c>
      <c r="K113" s="3">
        <f>'Division bootstrap results from'!P113+'Base case'!$A113</f>
        <v>2.5029535425613454</v>
      </c>
    </row>
    <row r="114" spans="1:11">
      <c r="A114">
        <f>SUMPRODUCT($D$1:$H$1,'Division bootstrap results from'!B114:F114)</f>
        <v>2.3321036385428782</v>
      </c>
      <c r="B114" s="3">
        <f>'Division bootstrap results from'!G114+'Base case'!$A114</f>
        <v>2.4558611676443451</v>
      </c>
      <c r="C114" s="3">
        <f>'Division bootstrap results from'!H114+'Base case'!$A114</f>
        <v>2.4876836016220714</v>
      </c>
      <c r="D114" s="3">
        <f>'Division bootstrap results from'!I114+'Base case'!$A114</f>
        <v>3.1755175126489741</v>
      </c>
      <c r="E114" s="3">
        <f>'Division bootstrap results from'!J114+'Base case'!$A114</f>
        <v>3.830045061435448</v>
      </c>
      <c r="F114" s="3">
        <f>'Division bootstrap results from'!K114+'Base case'!$A114</f>
        <v>3.5685643869881982</v>
      </c>
      <c r="G114" s="3">
        <f>'Division bootstrap results from'!L114+'Base case'!$A114</f>
        <v>3.3945932784932782</v>
      </c>
      <c r="H114" s="3">
        <f>'Division bootstrap results from'!M114+'Base case'!$A114</f>
        <v>3.2562904566715849</v>
      </c>
      <c r="I114" s="3">
        <f>'Division bootstrap results from'!N114+'Base case'!$A114</f>
        <v>3.8624472582563483</v>
      </c>
      <c r="J114" s="3">
        <f>'Division bootstrap results from'!O114+'Base case'!$A114</f>
        <v>3.06866895684339</v>
      </c>
      <c r="K114" s="3">
        <f>'Division bootstrap results from'!P114+'Base case'!$A114</f>
        <v>3.6280387313146685</v>
      </c>
    </row>
    <row r="115" spans="1:11">
      <c r="A115">
        <f>SUMPRODUCT($D$1:$H$1,'Division bootstrap results from'!B115:F115)</f>
        <v>2.4295113041623391</v>
      </c>
      <c r="B115" s="3">
        <f>'Division bootstrap results from'!G115+'Base case'!$A115</f>
        <v>2.4057609248118954</v>
      </c>
      <c r="C115" s="3">
        <f>'Division bootstrap results from'!H115+'Base case'!$A115</f>
        <v>2.570522963905411</v>
      </c>
      <c r="D115" s="3">
        <f>'Division bootstrap results from'!I115+'Base case'!$A115</f>
        <v>3.0540584423506161</v>
      </c>
      <c r="E115" s="3">
        <f>'Division bootstrap results from'!J115+'Base case'!$A115</f>
        <v>3.920306750823479</v>
      </c>
      <c r="F115" s="3">
        <f>'Division bootstrap results from'!K115+'Base case'!$A115</f>
        <v>3.3840666961840999</v>
      </c>
      <c r="G115" s="3">
        <f>'Division bootstrap results from'!L115+'Base case'!$A115</f>
        <v>3.4692934372455193</v>
      </c>
      <c r="H115" s="3">
        <f>'Division bootstrap results from'!M115+'Base case'!$A115</f>
        <v>3.1606844546151631</v>
      </c>
      <c r="I115" s="3">
        <f>'Division bootstrap results from'!N115+'Base case'!$A115</f>
        <v>4.2068642346839393</v>
      </c>
      <c r="J115" s="3">
        <f>'Division bootstrap results from'!O115+'Base case'!$A115</f>
        <v>3.2590831581166371</v>
      </c>
      <c r="K115" s="3">
        <f>'Division bootstrap results from'!P115+'Base case'!$A115</f>
        <v>3.616919705340369</v>
      </c>
    </row>
    <row r="116" spans="1:11">
      <c r="A116">
        <f>SUMPRODUCT($D$1:$H$1,'Division bootstrap results from'!B116:F116)</f>
        <v>2.3260667482029938</v>
      </c>
      <c r="B116" s="3">
        <f>'Division bootstrap results from'!G116+'Base case'!$A116</f>
        <v>2.4154028511448282</v>
      </c>
      <c r="C116" s="3">
        <f>'Division bootstrap results from'!H116+'Base case'!$A116</f>
        <v>2.6747844196063415</v>
      </c>
      <c r="D116" s="3">
        <f>'Division bootstrap results from'!I116+'Base case'!$A116</f>
        <v>3.1175646722397836</v>
      </c>
      <c r="E116" s="3">
        <f>'Division bootstrap results from'!J116+'Base case'!$A116</f>
        <v>3.9226971218252835</v>
      </c>
      <c r="F116" s="3">
        <f>'Division bootstrap results from'!K116+'Base case'!$A116</f>
        <v>3.5031519878889936</v>
      </c>
      <c r="G116" s="3">
        <f>'Division bootstrap results from'!L116+'Base case'!$A116</f>
        <v>3.3715249857243337</v>
      </c>
      <c r="H116" s="3">
        <f>'Division bootstrap results from'!M116+'Base case'!$A116</f>
        <v>3.0289581147871538</v>
      </c>
      <c r="I116" s="3">
        <f>'Division bootstrap results from'!N116+'Base case'!$A116</f>
        <v>3.7561554558303039</v>
      </c>
      <c r="J116" s="3">
        <f>'Division bootstrap results from'!O116+'Base case'!$A116</f>
        <v>3.3855459649630038</v>
      </c>
      <c r="K116" s="3">
        <f>'Division bootstrap results from'!P116+'Base case'!$A116</f>
        <v>3.4021430583317835</v>
      </c>
    </row>
    <row r="117" spans="1:11">
      <c r="A117">
        <f>SUMPRODUCT($D$1:$H$1,'Division bootstrap results from'!B117:F117)</f>
        <v>2.1349678761514705</v>
      </c>
      <c r="B117" s="3">
        <f>'Division bootstrap results from'!G117+'Base case'!$A117</f>
        <v>2.4219322105593775</v>
      </c>
      <c r="C117" s="3">
        <f>'Division bootstrap results from'!H117+'Base case'!$A117</f>
        <v>2.5613803435538194</v>
      </c>
      <c r="D117" s="3">
        <f>'Division bootstrap results from'!I117+'Base case'!$A117</f>
        <v>3.0627165364571516</v>
      </c>
      <c r="E117" s="3">
        <f>'Division bootstrap results from'!J117+'Base case'!$A117</f>
        <v>3.7969686669703506</v>
      </c>
      <c r="F117" s="3">
        <f>'Division bootstrap results from'!K117+'Base case'!$A117</f>
        <v>3.4572313410528706</v>
      </c>
      <c r="G117" s="3">
        <f>'Division bootstrap results from'!L117+'Base case'!$A117</f>
        <v>3.3906937007092504</v>
      </c>
      <c r="H117" s="3">
        <f>'Division bootstrap results from'!M117+'Base case'!$A117</f>
        <v>3.5602821620693303</v>
      </c>
      <c r="I117" s="3">
        <f>'Division bootstrap results from'!N117+'Base case'!$A117</f>
        <v>4.3628263887357299</v>
      </c>
      <c r="J117" s="3">
        <f>'Division bootstrap results from'!O117+'Base case'!$A117</f>
        <v>2.7678947196833148</v>
      </c>
      <c r="K117" s="3">
        <f>'Division bootstrap results from'!P117+'Base case'!$A117</f>
        <v>2.1729424938299418</v>
      </c>
    </row>
    <row r="118" spans="1:11">
      <c r="A118">
        <f>SUMPRODUCT($D$1:$H$1,'Division bootstrap results from'!B118:F118)</f>
        <v>2.3979203362483226</v>
      </c>
      <c r="B118" s="3">
        <f>'Division bootstrap results from'!G118+'Base case'!$A118</f>
        <v>2.3371838505694553</v>
      </c>
      <c r="C118" s="3">
        <f>'Division bootstrap results from'!H118+'Base case'!$A118</f>
        <v>2.5894013003375607</v>
      </c>
      <c r="D118" s="3">
        <f>'Division bootstrap results from'!I118+'Base case'!$A118</f>
        <v>3.2398377907268414</v>
      </c>
      <c r="E118" s="3">
        <f>'Division bootstrap results from'!J118+'Base case'!$A118</f>
        <v>3.9089290641668528</v>
      </c>
      <c r="F118" s="3">
        <f>'Division bootstrap results from'!K118+'Base case'!$A118</f>
        <v>3.6122276002411828</v>
      </c>
      <c r="G118" s="3">
        <f>'Division bootstrap results from'!L118+'Base case'!$A118</f>
        <v>3.4023974681723823</v>
      </c>
      <c r="H118" s="3">
        <f>'Division bootstrap results from'!M118+'Base case'!$A118</f>
        <v>3.0884224587160105</v>
      </c>
      <c r="I118" s="3">
        <f>'Division bootstrap results from'!N118+'Base case'!$A118</f>
        <v>3.9654523137258924</v>
      </c>
      <c r="J118" s="3">
        <f>'Division bootstrap results from'!O118+'Base case'!$A118</f>
        <v>3.5697926977824825</v>
      </c>
      <c r="K118" s="3">
        <f>'Division bootstrap results from'!P118+'Base case'!$A118</f>
        <v>3.6637347056562226</v>
      </c>
    </row>
    <row r="119" spans="1:11">
      <c r="A119">
        <f>SUMPRODUCT($D$1:$H$1,'Division bootstrap results from'!B119:F119)</f>
        <v>2.1198405852999249</v>
      </c>
      <c r="B119" s="3">
        <f>'Division bootstrap results from'!G119+'Base case'!$A119</f>
        <v>2.4835103020858038</v>
      </c>
      <c r="C119" s="3">
        <f>'Division bootstrap results from'!H119+'Base case'!$A119</f>
        <v>2.5160529305086068</v>
      </c>
      <c r="D119" s="3">
        <f>'Division bootstrap results from'!I119+'Base case'!$A119</f>
        <v>3.0660443494699248</v>
      </c>
      <c r="E119" s="3">
        <f>'Division bootstrap results from'!J119+'Base case'!$A119</f>
        <v>3.8125656847757252</v>
      </c>
      <c r="F119" s="3">
        <f>'Division bootstrap results from'!K119+'Base case'!$A119</f>
        <v>3.4717802325174349</v>
      </c>
      <c r="G119" s="3">
        <f>'Division bootstrap results from'!L119+'Base case'!$A119</f>
        <v>3.2125899078617648</v>
      </c>
      <c r="H119" s="3">
        <f>'Division bootstrap results from'!M119+'Base case'!$A119</f>
        <v>4.0361251786463548</v>
      </c>
      <c r="I119" s="3">
        <f>'Division bootstrap results from'!N119+'Base case'!$A119</f>
        <v>3.8572293353122946</v>
      </c>
      <c r="J119" s="3">
        <f>'Division bootstrap results from'!O119+'Base case'!$A119</f>
        <v>2.7057321585590159</v>
      </c>
      <c r="K119" s="3">
        <f>'Division bootstrap results from'!P119+'Base case'!$A119</f>
        <v>2.6879934345932481</v>
      </c>
    </row>
    <row r="120" spans="1:11">
      <c r="A120">
        <f>SUMPRODUCT($D$1:$H$1,'Division bootstrap results from'!B120:F120)</f>
        <v>2.3892774041089675</v>
      </c>
      <c r="B120" s="3">
        <f>'Division bootstrap results from'!G120+'Base case'!$A120</f>
        <v>2.3783099259014797</v>
      </c>
      <c r="C120" s="3">
        <f>'Division bootstrap results from'!H120+'Base case'!$A120</f>
        <v>2.6129010435539364</v>
      </c>
      <c r="D120" s="3">
        <f>'Division bootstrap results from'!I120+'Base case'!$A120</f>
        <v>3.1798798365275966</v>
      </c>
      <c r="E120" s="3">
        <f>'Division bootstrap results from'!J120+'Base case'!$A120</f>
        <v>3.8985396162769277</v>
      </c>
      <c r="F120" s="3">
        <f>'Division bootstrap results from'!K120+'Base case'!$A120</f>
        <v>3.6035535834092776</v>
      </c>
      <c r="G120" s="3">
        <f>'Division bootstrap results from'!L120+'Base case'!$A120</f>
        <v>3.5232963217141373</v>
      </c>
      <c r="H120" s="3">
        <f>'Division bootstrap results from'!M120+'Base case'!$A120</f>
        <v>3.9226711796933076</v>
      </c>
      <c r="I120" s="3">
        <f>'Division bootstrap results from'!N120+'Base case'!$A120</f>
        <v>4.5524376510805675</v>
      </c>
      <c r="J120" s="3">
        <f>'Division bootstrap results from'!O120+'Base case'!$A120</f>
        <v>3.5735231451886076</v>
      </c>
      <c r="K120" s="3">
        <f>'Division bootstrap results from'!P120+'Base case'!$A120</f>
        <v>2.6439494582040726</v>
      </c>
    </row>
    <row r="121" spans="1:11">
      <c r="A121">
        <f>SUMPRODUCT($D$1:$H$1,'Division bootstrap results from'!B121:F121)</f>
        <v>2.2957164069422773</v>
      </c>
      <c r="B121" s="3">
        <f>'Division bootstrap results from'!G121+'Base case'!$A121</f>
        <v>2.3528793308394387</v>
      </c>
      <c r="C121" s="3">
        <f>'Division bootstrap results from'!H121+'Base case'!$A121</f>
        <v>2.4532766973661033</v>
      </c>
      <c r="D121" s="3">
        <f>'Division bootstrap results from'!I121+'Base case'!$A121</f>
        <v>3.0058490312962394</v>
      </c>
      <c r="E121" s="3">
        <f>'Division bootstrap results from'!J121+'Base case'!$A121</f>
        <v>3.7434830637683874</v>
      </c>
      <c r="F121" s="3">
        <f>'Division bootstrap results from'!K121+'Base case'!$A121</f>
        <v>3.4125622166655472</v>
      </c>
      <c r="G121" s="3">
        <f>'Division bootstrap results from'!L121+'Base case'!$A121</f>
        <v>3.4561638183169574</v>
      </c>
      <c r="H121" s="3">
        <f>'Division bootstrap results from'!M121+'Base case'!$A121</f>
        <v>3.4586635447383673</v>
      </c>
      <c r="I121" s="3">
        <f>'Division bootstrap results from'!N121+'Base case'!$A121</f>
        <v>3.5065974682848671</v>
      </c>
      <c r="J121" s="3">
        <f>'Division bootstrap results from'!O121+'Base case'!$A121</f>
        <v>3.4049022515715972</v>
      </c>
      <c r="K121" s="3">
        <f>'Division bootstrap results from'!P121+'Base case'!$A121</f>
        <v>3.3183394669528372</v>
      </c>
    </row>
    <row r="122" spans="1:11">
      <c r="A122">
        <f>SUMPRODUCT($D$1:$H$1,'Division bootstrap results from'!B122:F122)</f>
        <v>2.41210416922226</v>
      </c>
      <c r="B122" s="3">
        <f>'Division bootstrap results from'!G122+'Base case'!$A122</f>
        <v>2.3668571952551898</v>
      </c>
      <c r="C122" s="3">
        <f>'Division bootstrap results from'!H122+'Base case'!$A122</f>
        <v>2.5898202036654498</v>
      </c>
      <c r="D122" s="3">
        <f>'Division bootstrap results from'!I122+'Base case'!$A122</f>
        <v>3.04009976204958</v>
      </c>
      <c r="E122" s="3">
        <f>'Division bootstrap results from'!J122+'Base case'!$A122</f>
        <v>3.7602346226030101</v>
      </c>
      <c r="F122" s="3">
        <f>'Division bootstrap results from'!K122+'Base case'!$A122</f>
        <v>3.60121024713006</v>
      </c>
      <c r="G122" s="3">
        <f>'Division bootstrap results from'!L122+'Base case'!$A122</f>
        <v>3.4780273288416299</v>
      </c>
      <c r="H122" s="3">
        <f>'Division bootstrap results from'!M122+'Base case'!$A122</f>
        <v>3.9273384625455501</v>
      </c>
      <c r="I122" s="3">
        <f>'Division bootstrap results from'!N122+'Base case'!$A122</f>
        <v>4.0150224116305901</v>
      </c>
      <c r="J122" s="3">
        <f>'Division bootstrap results from'!O122+'Base case'!$A122</f>
        <v>2.5439573778203712</v>
      </c>
      <c r="K122" s="3">
        <f>'Division bootstrap results from'!P122+'Base case'!$A122</f>
        <v>2.3123376404883094</v>
      </c>
    </row>
    <row r="123" spans="1:11">
      <c r="A123">
        <f>SUMPRODUCT($D$1:$H$1,'Division bootstrap results from'!B123:F123)</f>
        <v>2.2356071402307887</v>
      </c>
      <c r="B123" s="3">
        <f>'Division bootstrap results from'!G123+'Base case'!$A123</f>
        <v>2.3447395977391468</v>
      </c>
      <c r="C123" s="3">
        <f>'Division bootstrap results from'!H123+'Base case'!$A123</f>
        <v>2.6205867317451927</v>
      </c>
      <c r="D123" s="3">
        <f>'Division bootstrap results from'!I123+'Base case'!$A123</f>
        <v>3.0133584495025527</v>
      </c>
      <c r="E123" s="3">
        <f>'Division bootstrap results from'!J123+'Base case'!$A123</f>
        <v>3.7202780541660685</v>
      </c>
      <c r="F123" s="3">
        <f>'Division bootstrap results from'!K123+'Base case'!$A123</f>
        <v>3.4844239463211686</v>
      </c>
      <c r="G123" s="3">
        <f>'Division bootstrap results from'!L123+'Base case'!$A123</f>
        <v>3.3723065347520684</v>
      </c>
      <c r="H123" s="3">
        <f>'Division bootstrap results from'!M123+'Base case'!$A123</f>
        <v>3.8741001442207184</v>
      </c>
      <c r="I123" s="3">
        <f>'Division bootstrap results from'!N123+'Base case'!$A123</f>
        <v>3.8173034300037889</v>
      </c>
      <c r="J123" s="3">
        <f>'Division bootstrap results from'!O123+'Base case'!$A123</f>
        <v>3.3770266517635688</v>
      </c>
      <c r="K123" s="3">
        <f>'Division bootstrap results from'!P123+'Base case'!$A123</f>
        <v>2.6025626620252935</v>
      </c>
    </row>
    <row r="124" spans="1:11">
      <c r="A124">
        <f>SUMPRODUCT($D$1:$H$1,'Division bootstrap results from'!B124:F124)</f>
        <v>2.0455086203002262</v>
      </c>
      <c r="B124" s="3">
        <f>'Division bootstrap results from'!G124+'Base case'!$A124</f>
        <v>2.5533727211060713</v>
      </c>
      <c r="C124" s="3">
        <f>'Division bootstrap results from'!H124+'Base case'!$A124</f>
        <v>2.4754399513544483</v>
      </c>
      <c r="D124" s="3">
        <f>'Division bootstrap results from'!I124+'Base case'!$A124</f>
        <v>3.1347541836903359</v>
      </c>
      <c r="E124" s="3">
        <f>'Division bootstrap results from'!J124+'Base case'!$A124</f>
        <v>3.849144375405106</v>
      </c>
      <c r="F124" s="3">
        <f>'Division bootstrap results from'!K124+'Base case'!$A124</f>
        <v>3.4519634880752958</v>
      </c>
      <c r="G124" s="3">
        <f>'Division bootstrap results from'!L124+'Base case'!$A124</f>
        <v>3.2598963167552362</v>
      </c>
      <c r="H124" s="3">
        <f>'Division bootstrap results from'!M124+'Base case'!$A124</f>
        <v>3.7468428904724962</v>
      </c>
      <c r="I124" s="3">
        <f>'Division bootstrap results from'!N124+'Base case'!$A124</f>
        <v>4.1851553273165862</v>
      </c>
      <c r="J124" s="3">
        <f>'Division bootstrap results from'!O124+'Base case'!$A124</f>
        <v>2.3500134161687711</v>
      </c>
      <c r="K124" s="3">
        <f>'Division bootstrap results from'!P124+'Base case'!$A124</f>
        <v>3.4131821427117162</v>
      </c>
    </row>
    <row r="125" spans="1:11">
      <c r="A125">
        <f>SUMPRODUCT($D$1:$H$1,'Division bootstrap results from'!B125:F125)</f>
        <v>2.4573605257424096</v>
      </c>
      <c r="B125" s="3">
        <f>'Division bootstrap results from'!G125+'Base case'!$A125</f>
        <v>2.5073763432283682</v>
      </c>
      <c r="C125" s="3">
        <f>'Division bootstrap results from'!H125+'Base case'!$A125</f>
        <v>2.6562452937484147</v>
      </c>
      <c r="D125" s="3">
        <f>'Division bootstrap results from'!I125+'Base case'!$A125</f>
        <v>3.0746587441584445</v>
      </c>
      <c r="E125" s="3">
        <f>'Division bootstrap results from'!J125+'Base case'!$A125</f>
        <v>3.6415839626107296</v>
      </c>
      <c r="F125" s="3">
        <f>'Division bootstrap results from'!K125+'Base case'!$A125</f>
        <v>3.5324591319383494</v>
      </c>
      <c r="G125" s="3">
        <f>'Division bootstrap results from'!L125+'Base case'!$A125</f>
        <v>3.4579249282767095</v>
      </c>
      <c r="H125" s="3">
        <f>'Division bootstrap results from'!M125+'Base case'!$A125</f>
        <v>3.5816451261311393</v>
      </c>
      <c r="I125" s="3">
        <f>'Division bootstrap results from'!N125+'Base case'!$A125</f>
        <v>3.1628282714399054</v>
      </c>
      <c r="J125" s="3">
        <f>'Division bootstrap results from'!O125+'Base case'!$A125</f>
        <v>4.5639580627487994</v>
      </c>
      <c r="K125" s="3">
        <f>'Division bootstrap results from'!P125+'Base case'!$A125</f>
        <v>3.4626763042093698</v>
      </c>
    </row>
    <row r="126" spans="1:11">
      <c r="A126">
        <f>SUMPRODUCT($D$1:$H$1,'Division bootstrap results from'!B126:F126)</f>
        <v>2.4603304322897972</v>
      </c>
      <c r="B126" s="3">
        <f>'Division bootstrap results from'!G126+'Base case'!$A126</f>
        <v>2.4258340847982951</v>
      </c>
      <c r="C126" s="3">
        <f>'Division bootstrap results from'!H126+'Base case'!$A126</f>
        <v>2.7103178125250333</v>
      </c>
      <c r="D126" s="3">
        <f>'Division bootstrap results from'!I126+'Base case'!$A126</f>
        <v>3.1773601577971822</v>
      </c>
      <c r="E126" s="3">
        <f>'Division bootstrap results from'!J126+'Base case'!$A126</f>
        <v>3.8107789031984769</v>
      </c>
      <c r="F126" s="3">
        <f>'Division bootstrap results from'!K126+'Base case'!$A126</f>
        <v>3.431408073104631</v>
      </c>
      <c r="G126" s="3">
        <f>'Division bootstrap results from'!L126+'Base case'!$A126</f>
        <v>3.4654189620603773</v>
      </c>
      <c r="H126" s="3">
        <f>'Division bootstrap results from'!M126+'Base case'!$A126</f>
        <v>3.908333537595877</v>
      </c>
      <c r="I126" s="3">
        <f>'Division bootstrap results from'!N126+'Base case'!$A126</f>
        <v>3.9163501954730675</v>
      </c>
      <c r="J126" s="3">
        <f>'Division bootstrap results from'!O126+'Base case'!$A126</f>
        <v>3.2948394437831241</v>
      </c>
      <c r="K126" s="3">
        <f>'Division bootstrap results from'!P126+'Base case'!$A126</f>
        <v>3.0254469565579933</v>
      </c>
    </row>
    <row r="127" spans="1:11">
      <c r="A127">
        <f>SUMPRODUCT($D$1:$H$1,'Division bootstrap results from'!B127:F127)</f>
        <v>2.3731121348147699</v>
      </c>
      <c r="B127" s="3">
        <f>'Division bootstrap results from'!G127+'Base case'!$A127</f>
        <v>2.3775360586765291</v>
      </c>
      <c r="C127" s="3">
        <f>'Division bootstrap results from'!H127+'Base case'!$A127</f>
        <v>2.579456558985064</v>
      </c>
      <c r="D127" s="3">
        <f>'Division bootstrap results from'!I127+'Base case'!$A127</f>
        <v>3.308433599531202</v>
      </c>
      <c r="E127" s="3">
        <f>'Division bootstrap results from'!J127+'Base case'!$A127</f>
        <v>3.7984978483526999</v>
      </c>
      <c r="F127" s="3">
        <f>'Division bootstrap results from'!K127+'Base case'!$A127</f>
        <v>3.4924190498268799</v>
      </c>
      <c r="G127" s="3">
        <f>'Division bootstrap results from'!L127+'Base case'!$A127</f>
        <v>3.4308742709723896</v>
      </c>
      <c r="H127" s="3">
        <f>'Division bootstrap results from'!M127+'Base case'!$A127</f>
        <v>3.2109256008664682</v>
      </c>
      <c r="I127" s="3">
        <f>'Division bootstrap results from'!N127+'Base case'!$A127</f>
        <v>4.3434627533529202</v>
      </c>
      <c r="J127" s="3">
        <f>'Division bootstrap results from'!O127+'Base case'!$A127</f>
        <v>3.1231596089959321</v>
      </c>
      <c r="K127" s="3">
        <f>'Division bootstrap results from'!P127+'Base case'!$A127</f>
        <v>3.5572600324858801</v>
      </c>
    </row>
    <row r="128" spans="1:11">
      <c r="A128">
        <f>SUMPRODUCT($D$1:$H$1,'Division bootstrap results from'!B128:F128)</f>
        <v>2.4858220267628877</v>
      </c>
      <c r="B128" s="3">
        <f>'Division bootstrap results from'!G128+'Base case'!$A128</f>
        <v>2.2640934755114928</v>
      </c>
      <c r="C128" s="3">
        <f>'Division bootstrap results from'!H128+'Base case'!$A128</f>
        <v>2.4911338935312379</v>
      </c>
      <c r="D128" s="3">
        <f>'Division bootstrap results from'!I128+'Base case'!$A128</f>
        <v>3.1816395076219246</v>
      </c>
      <c r="E128" s="3">
        <f>'Division bootstrap results from'!J128+'Base case'!$A128</f>
        <v>3.8259194959714176</v>
      </c>
      <c r="F128" s="3">
        <f>'Division bootstrap results from'!K128+'Base case'!$A128</f>
        <v>3.3545943313133595</v>
      </c>
      <c r="G128" s="3">
        <f>'Division bootstrap results from'!L128+'Base case'!$A128</f>
        <v>3.5308645018049676</v>
      </c>
      <c r="H128" s="3">
        <f>'Division bootstrap results from'!M128+'Base case'!$A128</f>
        <v>3.9422051379645278</v>
      </c>
      <c r="I128" s="3">
        <f>'Division bootstrap results from'!N128+'Base case'!$A128</f>
        <v>3.8843190197043675</v>
      </c>
      <c r="J128" s="3">
        <f>'Division bootstrap results from'!O128+'Base case'!$A128</f>
        <v>2.6559061639610828</v>
      </c>
      <c r="K128" s="3">
        <f>'Division bootstrap results from'!P128+'Base case'!$A128</f>
        <v>3.6272576082402277</v>
      </c>
    </row>
    <row r="129" spans="1:11">
      <c r="A129">
        <f>SUMPRODUCT($D$1:$H$1,'Division bootstrap results from'!B129:F129)</f>
        <v>2.3091619923883191</v>
      </c>
      <c r="B129" s="3">
        <f>'Division bootstrap results from'!G129+'Base case'!$A129</f>
        <v>2.4563343192640983</v>
      </c>
      <c r="C129" s="3">
        <f>'Division bootstrap results from'!H129+'Base case'!$A129</f>
        <v>2.6096879838350682</v>
      </c>
      <c r="D129" s="3">
        <f>'Division bootstrap results from'!I129+'Base case'!$A129</f>
        <v>3.0645187181621281</v>
      </c>
      <c r="E129" s="3">
        <f>'Division bootstrap results from'!J129+'Base case'!$A129</f>
        <v>3.9406442154383594</v>
      </c>
      <c r="F129" s="3">
        <f>'Division bootstrap results from'!K129+'Base case'!$A129</f>
        <v>3.5713742435234588</v>
      </c>
      <c r="G129" s="3">
        <f>'Division bootstrap results from'!L129+'Base case'!$A129</f>
        <v>3.4379336371024394</v>
      </c>
      <c r="H129" s="3">
        <f>'Division bootstrap results from'!M129+'Base case'!$A129</f>
        <v>3.8850103783545391</v>
      </c>
      <c r="I129" s="3">
        <f>'Division bootstrap results from'!N129+'Base case'!$A129</f>
        <v>3.8834907232820592</v>
      </c>
      <c r="J129" s="3">
        <f>'Division bootstrap results from'!O129+'Base case'!$A129</f>
        <v>3.5019746252470894</v>
      </c>
      <c r="K129" s="3">
        <f>'Division bootstrap results from'!P129+'Base case'!$A129</f>
        <v>2.5964446875421952</v>
      </c>
    </row>
    <row r="130" spans="1:11">
      <c r="A130">
        <f>SUMPRODUCT($D$1:$H$1,'Division bootstrap results from'!B130:F130)</f>
        <v>2.5157241413539184</v>
      </c>
      <c r="B130" s="3">
        <f>'Division bootstrap results from'!G130+'Base case'!$A130</f>
        <v>2.3480254802068026</v>
      </c>
      <c r="C130" s="3">
        <f>'Division bootstrap results from'!H130+'Base case'!$A130</f>
        <v>2.5220264675968731</v>
      </c>
      <c r="D130" s="3">
        <f>'Division bootstrap results from'!I130+'Base case'!$A130</f>
        <v>3.2398089115407105</v>
      </c>
      <c r="E130" s="3">
        <f>'Division bootstrap results from'!J130+'Base case'!$A130</f>
        <v>3.8215654661751683</v>
      </c>
      <c r="F130" s="3">
        <f>'Division bootstrap results from'!K130+'Base case'!$A130</f>
        <v>3.5817632800119483</v>
      </c>
      <c r="G130" s="3">
        <f>'Division bootstrap results from'!L130+'Base case'!$A130</f>
        <v>3.4299192168436115</v>
      </c>
      <c r="H130" s="3">
        <f>'Division bootstrap results from'!M130+'Base case'!$A130</f>
        <v>3.2912032810097993</v>
      </c>
      <c r="I130" s="3">
        <f>'Division bootstrap results from'!N130+'Base case'!$A130</f>
        <v>3.5422288844403882</v>
      </c>
      <c r="J130" s="3">
        <f>'Division bootstrap results from'!O130+'Base case'!$A130</f>
        <v>4.6588010800279687</v>
      </c>
      <c r="K130" s="3">
        <f>'Division bootstrap results from'!P130+'Base case'!$A130</f>
        <v>3.5207011500923482</v>
      </c>
    </row>
    <row r="131" spans="1:11">
      <c r="A131">
        <f>SUMPRODUCT($D$1:$H$1,'Division bootstrap results from'!B131:F131)</f>
        <v>2.3840152971203583</v>
      </c>
      <c r="B131" s="3">
        <f>'Division bootstrap results from'!G131+'Base case'!$A131</f>
        <v>2.3763717776621407</v>
      </c>
      <c r="C131" s="3">
        <f>'Division bootstrap results from'!H131+'Base case'!$A131</f>
        <v>2.5469986957942732</v>
      </c>
      <c r="D131" s="3">
        <f>'Division bootstrap results from'!I131+'Base case'!$A131</f>
        <v>3.0909814941617753</v>
      </c>
      <c r="E131" s="3">
        <f>'Division bootstrap results from'!J131+'Base case'!$A131</f>
        <v>3.9526389738007084</v>
      </c>
      <c r="F131" s="3">
        <f>'Division bootstrap results from'!K131+'Base case'!$A131</f>
        <v>3.6924684360026081</v>
      </c>
      <c r="G131" s="3">
        <f>'Division bootstrap results from'!L131+'Base case'!$A131</f>
        <v>3.3879987008394981</v>
      </c>
      <c r="H131" s="3">
        <f>'Division bootstrap results from'!M131+'Base case'!$A131</f>
        <v>4.4401509906774983</v>
      </c>
      <c r="I131" s="3">
        <f>'Division bootstrap results from'!N131+'Base case'!$A131</f>
        <v>4.0060597601588084</v>
      </c>
      <c r="J131" s="3">
        <f>'Division bootstrap results from'!O131+'Base case'!$A131</f>
        <v>2.9385705530513304</v>
      </c>
      <c r="K131" s="3">
        <f>'Division bootstrap results from'!P131+'Base case'!$A131</f>
        <v>3.0324816146107243</v>
      </c>
    </row>
    <row r="132" spans="1:11">
      <c r="A132">
        <f>SUMPRODUCT($D$1:$H$1,'Division bootstrap results from'!B132:F132)</f>
        <v>2.2322872716174431</v>
      </c>
      <c r="B132" s="3">
        <f>'Division bootstrap results from'!G132+'Base case'!$A132</f>
        <v>2.3671905680257392</v>
      </c>
      <c r="C132" s="3">
        <f>'Division bootstrap results from'!H132+'Base case'!$A132</f>
        <v>2.5790957713950879</v>
      </c>
      <c r="D132" s="3">
        <f>'Division bootstrap results from'!I132+'Base case'!$A132</f>
        <v>3.2300655547618353</v>
      </c>
      <c r="E132" s="3">
        <f>'Division bootstrap results from'!J132+'Base case'!$A132</f>
        <v>3.9017250405802928</v>
      </c>
      <c r="F132" s="3">
        <f>'Division bootstrap results from'!K132+'Base case'!$A132</f>
        <v>3.6547595615822628</v>
      </c>
      <c r="G132" s="3">
        <f>'Division bootstrap results from'!L132+'Base case'!$A132</f>
        <v>3.5358369543950232</v>
      </c>
      <c r="H132" s="3">
        <f>'Division bootstrap results from'!M132+'Base case'!$A132</f>
        <v>3.710749939694153</v>
      </c>
      <c r="I132" s="3">
        <f>'Division bootstrap results from'!N132+'Base case'!$A132</f>
        <v>3.7241484066558832</v>
      </c>
      <c r="J132" s="3">
        <f>'Division bootstrap results from'!O132+'Base case'!$A132</f>
        <v>3.3268818655968433</v>
      </c>
      <c r="K132" s="3">
        <f>'Division bootstrap results from'!P132+'Base case'!$A132</f>
        <v>2.7275930905679573</v>
      </c>
    </row>
    <row r="133" spans="1:11">
      <c r="A133">
        <f>SUMPRODUCT($D$1:$H$1,'Division bootstrap results from'!B133:F133)</f>
        <v>2.6320759263468263</v>
      </c>
      <c r="B133" s="3">
        <f>'Division bootstrap results from'!G133+'Base case'!$A133</f>
        <v>2.3635994352297383</v>
      </c>
      <c r="C133" s="3">
        <f>'Division bootstrap results from'!H133+'Base case'!$A133</f>
        <v>2.4952207715682304</v>
      </c>
      <c r="D133" s="3">
        <f>'Division bootstrap results from'!I133+'Base case'!$A133</f>
        <v>3.1576115584169453</v>
      </c>
      <c r="E133" s="3">
        <f>'Division bootstrap results from'!J133+'Base case'!$A133</f>
        <v>3.8358485246671465</v>
      </c>
      <c r="F133" s="3">
        <f>'Division bootstrap results from'!K133+'Base case'!$A133</f>
        <v>3.4370531834822104</v>
      </c>
      <c r="G133" s="3">
        <f>'Division bootstrap results from'!L133+'Base case'!$A133</f>
        <v>3.3091136051256651</v>
      </c>
      <c r="H133" s="3">
        <f>'Division bootstrap results from'!M133+'Base case'!$A133</f>
        <v>3.9827635845619564</v>
      </c>
      <c r="I133" s="3">
        <f>'Division bootstrap results from'!N133+'Base case'!$A133</f>
        <v>4.4296958394783665</v>
      </c>
      <c r="J133" s="3">
        <f>'Division bootstrap results from'!O133+'Base case'!$A133</f>
        <v>3.5372931309082984</v>
      </c>
      <c r="K133" s="3">
        <f>'Division bootstrap results from'!P133+'Base case'!$A133</f>
        <v>4.0351240587541364</v>
      </c>
    </row>
    <row r="134" spans="1:11">
      <c r="A134">
        <f>SUMPRODUCT($D$1:$H$1,'Division bootstrap results from'!B134:F134)</f>
        <v>2.3630439300617141</v>
      </c>
      <c r="B134" s="3">
        <f>'Division bootstrap results from'!G134+'Base case'!$A134</f>
        <v>2.3585019009533101</v>
      </c>
      <c r="C134" s="3">
        <f>'Division bootstrap results from'!H134+'Base case'!$A134</f>
        <v>2.5525254345942523</v>
      </c>
      <c r="D134" s="3">
        <f>'Division bootstrap results from'!I134+'Base case'!$A134</f>
        <v>3.0104688660540733</v>
      </c>
      <c r="E134" s="3">
        <f>'Division bootstrap results from'!J134+'Base case'!$A134</f>
        <v>3.8956562754210839</v>
      </c>
      <c r="F134" s="3">
        <f>'Division bootstrap results from'!K134+'Base case'!$A134</f>
        <v>3.4050681401333343</v>
      </c>
      <c r="G134" s="3">
        <f>'Division bootstrap results from'!L134+'Base case'!$A134</f>
        <v>3.425378492073694</v>
      </c>
      <c r="H134" s="3">
        <f>'Division bootstrap results from'!M134+'Base case'!$A134</f>
        <v>3.9026296637766742</v>
      </c>
      <c r="I134" s="3">
        <f>'Division bootstrap results from'!N134+'Base case'!$A134</f>
        <v>4.425246297935554</v>
      </c>
      <c r="J134" s="3">
        <f>'Division bootstrap results from'!O134+'Base case'!$A134</f>
        <v>2.5904384417760822</v>
      </c>
      <c r="K134" s="3">
        <f>'Division bootstrap results from'!P134+'Base case'!$A134</f>
        <v>3.2581446674214951</v>
      </c>
    </row>
    <row r="135" spans="1:11">
      <c r="A135">
        <f>SUMPRODUCT($D$1:$H$1,'Division bootstrap results from'!B135:F135)</f>
        <v>2.2701248793352087</v>
      </c>
      <c r="B135" s="3">
        <f>'Division bootstrap results from'!G135+'Base case'!$A135</f>
        <v>2.288624278685516</v>
      </c>
      <c r="C135" s="3">
        <f>'Division bootstrap results from'!H135+'Base case'!$A135</f>
        <v>2.6975976683391347</v>
      </c>
      <c r="D135" s="3">
        <f>'Division bootstrap results from'!I135+'Base case'!$A135</f>
        <v>3.0581845303323587</v>
      </c>
      <c r="E135" s="3">
        <f>'Division bootstrap results from'!J135+'Base case'!$A135</f>
        <v>3.7371956930548986</v>
      </c>
      <c r="F135" s="3">
        <f>'Division bootstrap results from'!K135+'Base case'!$A135</f>
        <v>3.5292335648022486</v>
      </c>
      <c r="G135" s="3">
        <f>'Division bootstrap results from'!L135+'Base case'!$A135</f>
        <v>3.2486705794867756</v>
      </c>
      <c r="H135" s="3">
        <f>'Division bootstrap results from'!M135+'Base case'!$A135</f>
        <v>3.7724186735645988</v>
      </c>
      <c r="I135" s="3">
        <f>'Division bootstrap results from'!N135+'Base case'!$A135</f>
        <v>3.5759819111579687</v>
      </c>
      <c r="J135" s="3">
        <f>'Division bootstrap results from'!O135+'Base case'!$A135</f>
        <v>3.7430454267487985</v>
      </c>
      <c r="K135" s="3">
        <f>'Division bootstrap results from'!P135+'Base case'!$A135</f>
        <v>3.6144749469527184</v>
      </c>
    </row>
    <row r="136" spans="1:11">
      <c r="A136">
        <f>SUMPRODUCT($D$1:$H$1,'Division bootstrap results from'!B136:F136)</f>
        <v>2.5455245887820013</v>
      </c>
      <c r="B136" s="3">
        <f>'Division bootstrap results from'!G136+'Base case'!$A136</f>
        <v>2.4832659175213316</v>
      </c>
      <c r="C136" s="3">
        <f>'Division bootstrap results from'!H136+'Base case'!$A136</f>
        <v>2.5141631617758757</v>
      </c>
      <c r="D136" s="3">
        <f>'Division bootstrap results from'!I136+'Base case'!$A136</f>
        <v>3.1895154015535572</v>
      </c>
      <c r="E136" s="3">
        <f>'Division bootstrap results from'!J136+'Base case'!$A136</f>
        <v>3.8468580975993616</v>
      </c>
      <c r="F136" s="3">
        <f>'Division bootstrap results from'!K136+'Base case'!$A136</f>
        <v>3.6355596196098814</v>
      </c>
      <c r="G136" s="3">
        <f>'Division bootstrap results from'!L136+'Base case'!$A136</f>
        <v>3.3957021637776403</v>
      </c>
      <c r="H136" s="3">
        <f>'Division bootstrap results from'!M136+'Base case'!$A136</f>
        <v>3.7159435771346212</v>
      </c>
      <c r="I136" s="3">
        <f>'Division bootstrap results from'!N136+'Base case'!$A136</f>
        <v>3.9775598808174113</v>
      </c>
      <c r="J136" s="3">
        <f>'Division bootstrap results from'!O136+'Base case'!$A136</f>
        <v>3.2949432806730661</v>
      </c>
      <c r="K136" s="3">
        <f>'Division bootstrap results from'!P136+'Base case'!$A136</f>
        <v>2.8085776041581503</v>
      </c>
    </row>
    <row r="137" spans="1:11">
      <c r="A137">
        <f>SUMPRODUCT($D$1:$H$1,'Division bootstrap results from'!B137:F137)</f>
        <v>2.3968454031976418</v>
      </c>
      <c r="B137" s="3">
        <f>'Division bootstrap results from'!G137+'Base case'!$A137</f>
        <v>2.2327835157879128</v>
      </c>
      <c r="C137" s="3">
        <f>'Division bootstrap results from'!H137+'Base case'!$A137</f>
        <v>2.6150832340331198</v>
      </c>
      <c r="D137" s="3">
        <f>'Division bootstrap results from'!I137+'Base case'!$A137</f>
        <v>3.225033010001356</v>
      </c>
      <c r="E137" s="3">
        <f>'Division bootstrap results from'!J137+'Base case'!$A137</f>
        <v>3.8668879894973318</v>
      </c>
      <c r="F137" s="3">
        <f>'Division bootstrap results from'!K137+'Base case'!$A137</f>
        <v>3.7195157987292817</v>
      </c>
      <c r="G137" s="3">
        <f>'Division bootstrap results from'!L137+'Base case'!$A137</f>
        <v>3.4272103095195217</v>
      </c>
      <c r="H137" s="3">
        <f>'Division bootstrap results from'!M137+'Base case'!$A137</f>
        <v>4.4709157083486115</v>
      </c>
      <c r="I137" s="3">
        <f>'Division bootstrap results from'!N137+'Base case'!$A137</f>
        <v>3.5490659574894519</v>
      </c>
      <c r="J137" s="3">
        <f>'Division bootstrap results from'!O137+'Base case'!$A137</f>
        <v>3.4456369126253117</v>
      </c>
      <c r="K137" s="3">
        <f>'Division bootstrap results from'!P137+'Base case'!$A137</f>
        <v>2.8845225126908187</v>
      </c>
    </row>
    <row r="138" spans="1:11">
      <c r="A138">
        <f>SUMPRODUCT($D$1:$H$1,'Division bootstrap results from'!B138:F138)</f>
        <v>2.3416567400064778</v>
      </c>
      <c r="B138" s="3">
        <f>'Division bootstrap results from'!G138+'Base case'!$A138</f>
        <v>2.3949205609612934</v>
      </c>
      <c r="C138" s="3">
        <f>'Division bootstrap results from'!H138+'Base case'!$A138</f>
        <v>2.5915265475249938</v>
      </c>
      <c r="D138" s="3">
        <f>'Division bootstrap results from'!I138+'Base case'!$A138</f>
        <v>3.212383657776372</v>
      </c>
      <c r="E138" s="3">
        <f>'Division bootstrap results from'!J138+'Base case'!$A138</f>
        <v>3.7698594003513577</v>
      </c>
      <c r="F138" s="3">
        <f>'Division bootstrap results from'!K138+'Base case'!$A138</f>
        <v>3.5092309008337681</v>
      </c>
      <c r="G138" s="3">
        <f>'Division bootstrap results from'!L138+'Base case'!$A138</f>
        <v>3.4195853175479876</v>
      </c>
      <c r="H138" s="3">
        <f>'Division bootstrap results from'!M138+'Base case'!$A138</f>
        <v>3.1682889075209899</v>
      </c>
      <c r="I138" s="3">
        <f>'Division bootstrap results from'!N138+'Base case'!$A138</f>
        <v>3.8129206133278979</v>
      </c>
      <c r="J138" s="3">
        <f>'Division bootstrap results from'!O138+'Base case'!$A138</f>
        <v>3.3770607923041478</v>
      </c>
      <c r="K138" s="3">
        <f>'Division bootstrap results from'!P138+'Base case'!$A138</f>
        <v>2.6779282045824431</v>
      </c>
    </row>
    <row r="139" spans="1:11">
      <c r="A139">
        <f>SUMPRODUCT($D$1:$H$1,'Division bootstrap results from'!B139:F139)</f>
        <v>2.1366486038700541</v>
      </c>
      <c r="B139" s="3">
        <f>'Division bootstrap results from'!G139+'Base case'!$A139</f>
        <v>2.3091990417010129</v>
      </c>
      <c r="C139" s="3">
        <f>'Division bootstrap results from'!H139+'Base case'!$A139</f>
        <v>2.5033529200961362</v>
      </c>
      <c r="D139" s="3">
        <f>'Division bootstrap results from'!I139+'Base case'!$A139</f>
        <v>3.304111955088624</v>
      </c>
      <c r="E139" s="3">
        <f>'Division bootstrap results from'!J139+'Base case'!$A139</f>
        <v>3.9079430564621243</v>
      </c>
      <c r="F139" s="3">
        <f>'Division bootstrap results from'!K139+'Base case'!$A139</f>
        <v>3.5291786087199037</v>
      </c>
      <c r="G139" s="3">
        <f>'Division bootstrap results from'!L139+'Base case'!$A139</f>
        <v>3.336470709640404</v>
      </c>
      <c r="H139" s="3">
        <f>'Division bootstrap results from'!M139+'Base case'!$A139</f>
        <v>3.9680278985569841</v>
      </c>
      <c r="I139" s="3">
        <f>'Division bootstrap results from'!N139+'Base case'!$A139</f>
        <v>4.4048095946581647</v>
      </c>
      <c r="J139" s="3">
        <f>'Division bootstrap results from'!O139+'Base case'!$A139</f>
        <v>3.2610132601077542</v>
      </c>
      <c r="K139" s="3">
        <f>'Division bootstrap results from'!P139+'Base case'!$A139</f>
        <v>2.8130461713339741</v>
      </c>
    </row>
    <row r="140" spans="1:11">
      <c r="A140">
        <f>SUMPRODUCT($D$1:$H$1,'Division bootstrap results from'!B140:F140)</f>
        <v>2.3719348220385763</v>
      </c>
      <c r="B140" s="3">
        <f>'Division bootstrap results from'!G140+'Base case'!$A140</f>
        <v>2.4864855249196145</v>
      </c>
      <c r="C140" s="3">
        <f>'Division bootstrap results from'!H140+'Base case'!$A140</f>
        <v>2.5412269314746965</v>
      </c>
      <c r="D140" s="3">
        <f>'Division bootstrap results from'!I140+'Base case'!$A140</f>
        <v>3.1210527467630875</v>
      </c>
      <c r="E140" s="3">
        <f>'Division bootstrap results from'!J140+'Base case'!$A140</f>
        <v>3.7167070206058765</v>
      </c>
      <c r="F140" s="3">
        <f>'Division bootstrap results from'!K140+'Base case'!$A140</f>
        <v>3.4185173835887164</v>
      </c>
      <c r="G140" s="3">
        <f>'Division bootstrap results from'!L140+'Base case'!$A140</f>
        <v>3.5058562063108161</v>
      </c>
      <c r="H140" s="3">
        <f>'Division bootstrap results from'!M140+'Base case'!$A140</f>
        <v>3.501234229921466</v>
      </c>
      <c r="I140" s="3">
        <f>'Division bootstrap results from'!N140+'Base case'!$A140</f>
        <v>4.6979955673342459</v>
      </c>
      <c r="J140" s="3">
        <f>'Division bootstrap results from'!O140+'Base case'!$A140</f>
        <v>3.0786819901059084</v>
      </c>
      <c r="K140" s="3">
        <f>'Division bootstrap results from'!P140+'Base case'!$A140</f>
        <v>2.6986265787244843</v>
      </c>
    </row>
    <row r="141" spans="1:11">
      <c r="A141">
        <f>SUMPRODUCT($D$1:$H$1,'Division bootstrap results from'!B141:F141)</f>
        <v>2.3156737603702893</v>
      </c>
      <c r="B141" s="3">
        <f>'Division bootstrap results from'!G141+'Base case'!$A141</f>
        <v>2.5846327285733612</v>
      </c>
      <c r="C141" s="3">
        <f>'Division bootstrap results from'!H141+'Base case'!$A141</f>
        <v>2.7886967841785353</v>
      </c>
      <c r="D141" s="3">
        <f>'Division bootstrap results from'!I141+'Base case'!$A141</f>
        <v>3.0673532581008591</v>
      </c>
      <c r="E141" s="3">
        <f>'Division bootstrap results from'!J141+'Base case'!$A141</f>
        <v>3.7050014964349591</v>
      </c>
      <c r="F141" s="3">
        <f>'Division bootstrap results from'!K141+'Base case'!$A141</f>
        <v>3.5762341595629792</v>
      </c>
      <c r="G141" s="3">
        <f>'Division bootstrap results from'!L141+'Base case'!$A141</f>
        <v>3.4223026004711095</v>
      </c>
      <c r="H141" s="3">
        <f>'Division bootstrap results from'!M141+'Base case'!$A141</f>
        <v>3.8677181298069994</v>
      </c>
      <c r="I141" s="3">
        <f>'Division bootstrap results from'!N141+'Base case'!$A141</f>
        <v>4.3921012294173991</v>
      </c>
      <c r="J141" s="3">
        <f>'Division bootstrap results from'!O141+'Base case'!$A141</f>
        <v>3.5162245258564591</v>
      </c>
      <c r="K141" s="3">
        <f>'Division bootstrap results from'!P141+'Base case'!$A141</f>
        <v>3.5878768738192792</v>
      </c>
    </row>
    <row r="142" spans="1:11">
      <c r="A142">
        <f>SUMPRODUCT($D$1:$H$1,'Division bootstrap results from'!B142:F142)</f>
        <v>2.2464454067079997</v>
      </c>
      <c r="B142" s="3">
        <f>'Division bootstrap results from'!G142+'Base case'!$A142</f>
        <v>2.4520673266401558</v>
      </c>
      <c r="C142" s="3">
        <f>'Division bootstrap results from'!H142+'Base case'!$A142</f>
        <v>2.4620124270920227</v>
      </c>
      <c r="D142" s="3">
        <f>'Division bootstrap results from'!I142+'Base case'!$A142</f>
        <v>3.38298997026153</v>
      </c>
      <c r="E142" s="3">
        <f>'Division bootstrap results from'!J142+'Base case'!$A142</f>
        <v>3.8077571929740595</v>
      </c>
      <c r="F142" s="3">
        <f>'Division bootstrap results from'!K142+'Base case'!$A142</f>
        <v>3.5495105684891399</v>
      </c>
      <c r="G142" s="3">
        <f>'Division bootstrap results from'!L142+'Base case'!$A142</f>
        <v>3.2956461244694797</v>
      </c>
      <c r="H142" s="3">
        <f>'Division bootstrap results from'!M142+'Base case'!$A142</f>
        <v>3.8862833470093996</v>
      </c>
      <c r="I142" s="3">
        <f>'Division bootstrap results from'!N142+'Base case'!$A142</f>
        <v>3.7980801169677996</v>
      </c>
      <c r="J142" s="3">
        <f>'Division bootstrap results from'!O142+'Base case'!$A142</f>
        <v>3.2343118633356855</v>
      </c>
      <c r="K142" s="3">
        <f>'Division bootstrap results from'!P142+'Base case'!$A142</f>
        <v>3.7399453487248198</v>
      </c>
    </row>
    <row r="143" spans="1:11">
      <c r="A143">
        <f>SUMPRODUCT($D$1:$H$1,'Division bootstrap results from'!B143:F143)</f>
        <v>2.4174565356268265</v>
      </c>
      <c r="B143" s="3">
        <f>'Division bootstrap results from'!G143+'Base case'!$A143</f>
        <v>2.3872571781142735</v>
      </c>
      <c r="C143" s="3">
        <f>'Division bootstrap results from'!H143+'Base case'!$A143</f>
        <v>2.7128345235954736</v>
      </c>
      <c r="D143" s="3">
        <f>'Division bootstrap results from'!I143+'Base case'!$A143</f>
        <v>2.9605861001061085</v>
      </c>
      <c r="E143" s="3">
        <f>'Division bootstrap results from'!J143+'Base case'!$A143</f>
        <v>3.8296740921393466</v>
      </c>
      <c r="F143" s="3">
        <f>'Division bootstrap results from'!K143+'Base case'!$A143</f>
        <v>3.5403769833920666</v>
      </c>
      <c r="G143" s="3">
        <f>'Division bootstrap results from'!L143+'Base case'!$A143</f>
        <v>3.2958690170783425</v>
      </c>
      <c r="H143" s="3">
        <f>'Division bootstrap results from'!M143+'Base case'!$A143</f>
        <v>3.5949507476116667</v>
      </c>
      <c r="I143" s="3">
        <f>'Division bootstrap results from'!N143+'Base case'!$A143</f>
        <v>3.4865666804607667</v>
      </c>
      <c r="J143" s="3">
        <f>'Division bootstrap results from'!O143+'Base case'!$A143</f>
        <v>3.2394213983844242</v>
      </c>
      <c r="K143" s="3">
        <f>'Division bootstrap results from'!P143+'Base case'!$A143</f>
        <v>2.4788244280697791</v>
      </c>
    </row>
    <row r="144" spans="1:11">
      <c r="A144">
        <f>SUMPRODUCT($D$1:$H$1,'Division bootstrap results from'!B144:F144)</f>
        <v>2.6959042869637435</v>
      </c>
      <c r="B144" s="3">
        <f>'Division bootstrap results from'!G144+'Base case'!$A144</f>
        <v>2.3510103691976556</v>
      </c>
      <c r="C144" s="3">
        <f>'Division bootstrap results from'!H144+'Base case'!$A144</f>
        <v>2.5548217285435046</v>
      </c>
      <c r="D144" s="3">
        <f>'Division bootstrap results from'!I144+'Base case'!$A144</f>
        <v>3.0996902284277716</v>
      </c>
      <c r="E144" s="3">
        <f>'Division bootstrap results from'!J144+'Base case'!$A144</f>
        <v>3.7628358457354936</v>
      </c>
      <c r="F144" s="3">
        <f>'Division bootstrap results from'!K144+'Base case'!$A144</f>
        <v>3.6443039963503328</v>
      </c>
      <c r="G144" s="3">
        <f>'Division bootstrap results from'!L144+'Base case'!$A144</f>
        <v>3.3755467069734846</v>
      </c>
      <c r="H144" s="3">
        <f>'Division bootstrap results from'!M144+'Base case'!$A144</f>
        <v>4.1069337609804935</v>
      </c>
      <c r="I144" s="3">
        <f>'Division bootstrap results from'!N144+'Base case'!$A144</f>
        <v>4.015292868729853</v>
      </c>
      <c r="J144" s="3">
        <f>'Division bootstrap results from'!O144+'Base case'!$A144</f>
        <v>3.5394216904928255</v>
      </c>
      <c r="K144" s="3">
        <f>'Division bootstrap results from'!P144+'Base case'!$A144</f>
        <v>3.8166533182913334</v>
      </c>
    </row>
    <row r="145" spans="1:11">
      <c r="A145">
        <f>SUMPRODUCT($D$1:$H$1,'Division bootstrap results from'!B145:F145)</f>
        <v>2.1730637204787548</v>
      </c>
      <c r="B145" s="3">
        <f>'Division bootstrap results from'!G145+'Base case'!$A145</f>
        <v>2.3637015793123917</v>
      </c>
      <c r="C145" s="3">
        <f>'Division bootstrap results from'!H145+'Base case'!$A145</f>
        <v>2.5306032070657478</v>
      </c>
      <c r="D145" s="3">
        <f>'Division bootstrap results from'!I145+'Base case'!$A145</f>
        <v>3.2221974121754848</v>
      </c>
      <c r="E145" s="3">
        <f>'Division bootstrap results from'!J145+'Base case'!$A145</f>
        <v>3.790554345352275</v>
      </c>
      <c r="F145" s="3">
        <f>'Division bootstrap results from'!K145+'Base case'!$A145</f>
        <v>3.5599469316225649</v>
      </c>
      <c r="G145" s="3">
        <f>'Division bootstrap results from'!L145+'Base case'!$A145</f>
        <v>3.2576290919371447</v>
      </c>
      <c r="H145" s="3">
        <f>'Division bootstrap results from'!M145+'Base case'!$A145</f>
        <v>3.2345409082731846</v>
      </c>
      <c r="I145" s="3">
        <f>'Division bootstrap results from'!N145+'Base case'!$A145</f>
        <v>4.1228076023105347</v>
      </c>
      <c r="J145" s="3">
        <f>'Division bootstrap results from'!O145+'Base case'!$A145</f>
        <v>4.192965851372465</v>
      </c>
      <c r="K145" s="3">
        <f>'Division bootstrap results from'!P145+'Base case'!$A145</f>
        <v>2.7436501105347686</v>
      </c>
    </row>
    <row r="146" spans="1:11">
      <c r="A146">
        <f>SUMPRODUCT($D$1:$H$1,'Division bootstrap results from'!B146:F146)</f>
        <v>2.2044160658270222</v>
      </c>
      <c r="B146" s="3">
        <f>'Division bootstrap results from'!G146+'Base case'!$A146</f>
        <v>2.2826656861812551</v>
      </c>
      <c r="C146" s="3">
        <f>'Division bootstrap results from'!H146+'Base case'!$A146</f>
        <v>2.6774967046336773</v>
      </c>
      <c r="D146" s="3">
        <f>'Division bootstrap results from'!I146+'Base case'!$A146</f>
        <v>2.9613528955173329</v>
      </c>
      <c r="E146" s="3">
        <f>'Division bootstrap results from'!J146+'Base case'!$A146</f>
        <v>3.6313661121839624</v>
      </c>
      <c r="F146" s="3">
        <f>'Division bootstrap results from'!K146+'Base case'!$A146</f>
        <v>3.3793397055067422</v>
      </c>
      <c r="G146" s="3">
        <f>'Division bootstrap results from'!L146+'Base case'!$A146</f>
        <v>3.4466249810630725</v>
      </c>
      <c r="H146" s="3">
        <f>'Division bootstrap results from'!M146+'Base case'!$A146</f>
        <v>3.5676460012947122</v>
      </c>
      <c r="I146" s="3">
        <f>'Division bootstrap results from'!N146+'Base case'!$A146</f>
        <v>3.8760646051974121</v>
      </c>
      <c r="J146" s="3">
        <f>'Division bootstrap results from'!O146+'Base case'!$A146</f>
        <v>3.1756091103414952</v>
      </c>
      <c r="K146" s="3">
        <f>'Division bootstrap results from'!P146+'Base case'!$A146</f>
        <v>3.3918585477001222</v>
      </c>
    </row>
    <row r="147" spans="1:11">
      <c r="A147">
        <f>SUMPRODUCT($D$1:$H$1,'Division bootstrap results from'!B147:F147)</f>
        <v>2.4067329471779875</v>
      </c>
      <c r="B147" s="3">
        <f>'Division bootstrap results from'!G147+'Base case'!$A147</f>
        <v>2.3842659476599368</v>
      </c>
      <c r="C147" s="3">
        <f>'Division bootstrap results from'!H147+'Base case'!$A147</f>
        <v>2.6000067587033855</v>
      </c>
      <c r="D147" s="3">
        <f>'Division bootstrap results from'!I147+'Base case'!$A147</f>
        <v>3.1241198522363955</v>
      </c>
      <c r="E147" s="3">
        <f>'Division bootstrap results from'!J147+'Base case'!$A147</f>
        <v>3.8510079524436573</v>
      </c>
      <c r="F147" s="3">
        <f>'Division bootstrap results from'!K147+'Base case'!$A147</f>
        <v>3.4509279768324075</v>
      </c>
      <c r="G147" s="3">
        <f>'Division bootstrap results from'!L147+'Base case'!$A147</f>
        <v>3.5054004846862274</v>
      </c>
      <c r="H147" s="3">
        <f>'Division bootstrap results from'!M147+'Base case'!$A147</f>
        <v>3.8305383543142075</v>
      </c>
      <c r="I147" s="3">
        <f>'Division bootstrap results from'!N147+'Base case'!$A147</f>
        <v>3.7892817612562073</v>
      </c>
      <c r="J147" s="3">
        <f>'Division bootstrap results from'!O147+'Base case'!$A147</f>
        <v>3.2379843011549587</v>
      </c>
      <c r="K147" s="3">
        <f>'Division bootstrap results from'!P147+'Base case'!$A147</f>
        <v>2.7266713234026736</v>
      </c>
    </row>
    <row r="148" spans="1:11">
      <c r="A148">
        <f>SUMPRODUCT($D$1:$H$1,'Division bootstrap results from'!B148:F148)</f>
        <v>2.3459726993727612</v>
      </c>
      <c r="B148" s="3">
        <f>'Division bootstrap results from'!G148+'Base case'!$A148</f>
        <v>2.4337494522304359</v>
      </c>
      <c r="C148" s="3">
        <f>'Division bootstrap results from'!H148+'Base case'!$A148</f>
        <v>2.6412736151540783</v>
      </c>
      <c r="D148" s="3">
        <f>'Division bootstrap results from'!I148+'Base case'!$A148</f>
        <v>3.1035129455527422</v>
      </c>
      <c r="E148" s="3">
        <f>'Division bootstrap results from'!J148+'Base case'!$A148</f>
        <v>3.7395103055713412</v>
      </c>
      <c r="F148" s="3">
        <f>'Division bootstrap results from'!K148+'Base case'!$A148</f>
        <v>3.4598441345174011</v>
      </c>
      <c r="G148" s="3">
        <f>'Division bootstrap results from'!L148+'Base case'!$A148</f>
        <v>3.3235455437718544</v>
      </c>
      <c r="H148" s="3">
        <f>'Division bootstrap results from'!M148+'Base case'!$A148</f>
        <v>3.5357602052506012</v>
      </c>
      <c r="I148" s="3">
        <f>'Division bootstrap results from'!N148+'Base case'!$A148</f>
        <v>3.8573122537061115</v>
      </c>
      <c r="J148" s="3">
        <f>'Division bootstrap results from'!O148+'Base case'!$A148</f>
        <v>3.0566692550447931</v>
      </c>
      <c r="K148" s="3">
        <f>'Division bootstrap results from'!P148+'Base case'!$A148</f>
        <v>3.0406444017170862</v>
      </c>
    </row>
    <row r="149" spans="1:11">
      <c r="A149">
        <f>SUMPRODUCT($D$1:$H$1,'Division bootstrap results from'!B149:F149)</f>
        <v>2.2780877480766537</v>
      </c>
      <c r="B149" s="3">
        <f>'Division bootstrap results from'!G149+'Base case'!$A149</f>
        <v>2.2650198393314755</v>
      </c>
      <c r="C149" s="3">
        <f>'Division bootstrap results from'!H149+'Base case'!$A149</f>
        <v>2.6358530992778935</v>
      </c>
      <c r="D149" s="3">
        <f>'Division bootstrap results from'!I149+'Base case'!$A149</f>
        <v>3.0941857372485275</v>
      </c>
      <c r="E149" s="3">
        <f>'Division bootstrap results from'!J149+'Base case'!$A149</f>
        <v>3.737969795771054</v>
      </c>
      <c r="F149" s="3">
        <f>'Division bootstrap results from'!K149+'Base case'!$A149</f>
        <v>3.5622066137946335</v>
      </c>
      <c r="G149" s="3">
        <f>'Division bootstrap results from'!L149+'Base case'!$A149</f>
        <v>3.3030354343425934</v>
      </c>
      <c r="H149" s="3">
        <f>'Division bootstrap results from'!M149+'Base case'!$A149</f>
        <v>3.9642135497245938</v>
      </c>
      <c r="I149" s="3">
        <f>'Division bootstrap results from'!N149+'Base case'!$A149</f>
        <v>3.6920214135682037</v>
      </c>
      <c r="J149" s="3">
        <f>'Division bootstrap results from'!O149+'Base case'!$A149</f>
        <v>3.3882925414896938</v>
      </c>
      <c r="K149" s="3">
        <f>'Division bootstrap results from'!P149+'Base case'!$A149</f>
        <v>2.9465901727788357</v>
      </c>
    </row>
    <row r="150" spans="1:11">
      <c r="A150">
        <f>SUMPRODUCT($D$1:$H$1,'Division bootstrap results from'!B150:F150)</f>
        <v>2.1284190604506823</v>
      </c>
      <c r="B150" s="3">
        <f>'Division bootstrap results from'!G150+'Base case'!$A150</f>
        <v>2.4171306810714372</v>
      </c>
      <c r="C150" s="3">
        <f>'Division bootstrap results from'!H150+'Base case'!$A150</f>
        <v>2.4031139895781424</v>
      </c>
      <c r="D150" s="3">
        <f>'Division bootstrap results from'!I150+'Base case'!$A150</f>
        <v>3.0457370508985862</v>
      </c>
      <c r="E150" s="3">
        <f>'Division bootstrap results from'!J150+'Base case'!$A150</f>
        <v>3.9406625967103524</v>
      </c>
      <c r="F150" s="3">
        <f>'Division bootstrap results from'!K150+'Base case'!$A150</f>
        <v>3.5584951474365525</v>
      </c>
      <c r="G150" s="3">
        <f>'Division bootstrap results from'!L150+'Base case'!$A150</f>
        <v>3.1793852122924822</v>
      </c>
      <c r="H150" s="3">
        <f>'Division bootstrap results from'!M150+'Base case'!$A150</f>
        <v>3.9184239643087624</v>
      </c>
      <c r="I150" s="3">
        <f>'Division bootstrap results from'!N150+'Base case'!$A150</f>
        <v>4.437690638818852</v>
      </c>
      <c r="J150" s="3">
        <f>'Division bootstrap results from'!O150+'Base case'!$A150</f>
        <v>2.8177732983113941</v>
      </c>
      <c r="K150" s="3">
        <f>'Division bootstrap results from'!P150+'Base case'!$A150</f>
        <v>2.6307979123628384</v>
      </c>
    </row>
    <row r="151" spans="1:11">
      <c r="A151">
        <f>SUMPRODUCT($D$1:$H$1,'Division bootstrap results from'!B151:F151)</f>
        <v>2.6947959650825442</v>
      </c>
      <c r="B151" s="3">
        <f>'Division bootstrap results from'!G151+'Base case'!$A151</f>
        <v>2.2863268997548332</v>
      </c>
      <c r="C151" s="3">
        <f>'Division bootstrap results from'!H151+'Base case'!$A151</f>
        <v>2.4862611639620553</v>
      </c>
      <c r="D151" s="3">
        <f>'Division bootstrap results from'!I151+'Base case'!$A151</f>
        <v>3.0483491735022592</v>
      </c>
      <c r="E151" s="3">
        <f>'Division bootstrap results from'!J151+'Base case'!$A151</f>
        <v>3.7972533169646638</v>
      </c>
      <c r="F151" s="3">
        <f>'Division bootstrap results from'!K151+'Base case'!$A151</f>
        <v>3.4972052293589511</v>
      </c>
      <c r="G151" s="3">
        <f>'Division bootstrap results from'!L151+'Base case'!$A151</f>
        <v>3.433605562252839</v>
      </c>
      <c r="H151" s="3">
        <f>'Division bootstrap results from'!M151+'Base case'!$A151</f>
        <v>3.9760890315529642</v>
      </c>
      <c r="I151" s="3">
        <f>'Division bootstrap results from'!N151+'Base case'!$A151</f>
        <v>3.4691426762599491</v>
      </c>
      <c r="J151" s="3">
        <f>'Division bootstrap results from'!O151+'Base case'!$A151</f>
        <v>2.5013420794436652</v>
      </c>
      <c r="K151" s="3">
        <f>'Division bootstrap results from'!P151+'Base case'!$A151</f>
        <v>5.0129477255692443</v>
      </c>
    </row>
    <row r="152" spans="1:11">
      <c r="A152">
        <f>SUMPRODUCT($D$1:$H$1,'Division bootstrap results from'!B152:F152)</f>
        <v>2.3338295459906027</v>
      </c>
      <c r="B152" s="3">
        <f>'Division bootstrap results from'!G152+'Base case'!$A152</f>
        <v>2.3426822117748474</v>
      </c>
      <c r="C152" s="3">
        <f>'Division bootstrap results from'!H152+'Base case'!$A152</f>
        <v>2.6218318720847407</v>
      </c>
      <c r="D152" s="3">
        <f>'Division bootstrap results from'!I152+'Base case'!$A152</f>
        <v>3.3212782485261525</v>
      </c>
      <c r="E152" s="3">
        <f>'Division bootstrap results from'!J152+'Base case'!$A152</f>
        <v>3.981213221298753</v>
      </c>
      <c r="F152" s="3">
        <f>'Division bootstrap results from'!K152+'Base case'!$A152</f>
        <v>3.4543468042684129</v>
      </c>
      <c r="G152" s="3">
        <f>'Division bootstrap results from'!L152+'Base case'!$A152</f>
        <v>3.3238487822465634</v>
      </c>
      <c r="H152" s="3">
        <f>'Division bootstrap results from'!M152+'Base case'!$A152</f>
        <v>3.4792822118977229</v>
      </c>
      <c r="I152" s="3">
        <f>'Division bootstrap results from'!N152+'Base case'!$A152</f>
        <v>4.5458644998363624</v>
      </c>
      <c r="J152" s="3">
        <f>'Division bootstrap results from'!O152+'Base case'!$A152</f>
        <v>3.5182288589124027</v>
      </c>
      <c r="K152" s="3">
        <f>'Division bootstrap results from'!P152+'Base case'!$A152</f>
        <v>3.5868111654588724</v>
      </c>
    </row>
    <row r="153" spans="1:11">
      <c r="A153">
        <f>SUMPRODUCT($D$1:$H$1,'Division bootstrap results from'!B153:F153)</f>
        <v>2.2940027099878235</v>
      </c>
      <c r="B153" s="3">
        <f>'Division bootstrap results from'!G153+'Base case'!$A153</f>
        <v>2.4885748528243266</v>
      </c>
      <c r="C153" s="3">
        <f>'Division bootstrap results from'!H153+'Base case'!$A153</f>
        <v>2.5089722912505494</v>
      </c>
      <c r="D153" s="3">
        <f>'Division bootstrap results from'!I153+'Base case'!$A153</f>
        <v>3.1725764379956525</v>
      </c>
      <c r="E153" s="3">
        <f>'Division bootstrap results from'!J153+'Base case'!$A153</f>
        <v>3.7167109978717532</v>
      </c>
      <c r="F153" s="3">
        <f>'Division bootstrap results from'!K153+'Base case'!$A153</f>
        <v>3.5566077901700335</v>
      </c>
      <c r="G153" s="3">
        <f>'Division bootstrap results from'!L153+'Base case'!$A153</f>
        <v>3.5064925978950336</v>
      </c>
      <c r="H153" s="3">
        <f>'Division bootstrap results from'!M153+'Base case'!$A153</f>
        <v>3.4517151578359235</v>
      </c>
      <c r="I153" s="3">
        <f>'Division bootstrap results from'!N153+'Base case'!$A153</f>
        <v>3.1970618439435823</v>
      </c>
      <c r="J153" s="3">
        <f>'Division bootstrap results from'!O153+'Base case'!$A153</f>
        <v>2.9903554035026323</v>
      </c>
      <c r="K153" s="3">
        <f>'Division bootstrap results from'!P153+'Base case'!$A153</f>
        <v>2.6630398101045727</v>
      </c>
    </row>
    <row r="154" spans="1:11">
      <c r="A154">
        <f>SUMPRODUCT($D$1:$H$1,'Division bootstrap results from'!B154:F154)</f>
        <v>2.0918608630170872</v>
      </c>
      <c r="B154" s="3">
        <f>'Division bootstrap results from'!G154+'Base case'!$A154</f>
        <v>2.4374367711172131</v>
      </c>
      <c r="C154" s="3">
        <f>'Division bootstrap results from'!H154+'Base case'!$A154</f>
        <v>2.648508147610467</v>
      </c>
      <c r="D154" s="3">
        <f>'Division bootstrap results from'!I154+'Base case'!$A154</f>
        <v>3.1963797659354771</v>
      </c>
      <c r="E154" s="3">
        <f>'Division bootstrap results from'!J154+'Base case'!$A154</f>
        <v>3.8278996632845672</v>
      </c>
      <c r="F154" s="3">
        <f>'Division bootstrap results from'!K154+'Base case'!$A154</f>
        <v>3.5032843910053271</v>
      </c>
      <c r="G154" s="3">
        <f>'Division bootstrap results from'!L154+'Base case'!$A154</f>
        <v>3.2994612311349671</v>
      </c>
      <c r="H154" s="3">
        <f>'Division bootstrap results from'!M154+'Base case'!$A154</f>
        <v>3.3773472621882075</v>
      </c>
      <c r="I154" s="3">
        <f>'Division bootstrap results from'!N154+'Base case'!$A154</f>
        <v>4.169814142369777</v>
      </c>
      <c r="J154" s="3">
        <f>'Division bootstrap results from'!O154+'Base case'!$A154</f>
        <v>2.7487992408873763</v>
      </c>
      <c r="K154" s="3">
        <f>'Division bootstrap results from'!P154+'Base case'!$A154</f>
        <v>2.8394104077265463</v>
      </c>
    </row>
    <row r="155" spans="1:11">
      <c r="A155">
        <f>SUMPRODUCT($D$1:$H$1,'Division bootstrap results from'!B155:F155)</f>
        <v>2.5959821201440425</v>
      </c>
      <c r="B155" s="3">
        <f>'Division bootstrap results from'!G155+'Base case'!$A155</f>
        <v>2.4809579683470466</v>
      </c>
      <c r="C155" s="3">
        <f>'Division bootstrap results from'!H155+'Base case'!$A155</f>
        <v>2.6697373944141218</v>
      </c>
      <c r="D155" s="3">
        <f>'Division bootstrap results from'!I155+'Base case'!$A155</f>
        <v>3.4664131178136888</v>
      </c>
      <c r="E155" s="3">
        <f>'Division bootstrap results from'!J155+'Base case'!$A155</f>
        <v>3.7939582278947026</v>
      </c>
      <c r="F155" s="3">
        <f>'Division bootstrap results from'!K155+'Base case'!$A155</f>
        <v>3.7159664687631624</v>
      </c>
      <c r="G155" s="3">
        <f>'Division bootstrap results from'!L155+'Base case'!$A155</f>
        <v>3.5296690951240994</v>
      </c>
      <c r="H155" s="3">
        <f>'Division bootstrap results from'!M155+'Base case'!$A155</f>
        <v>3.1656125890092204</v>
      </c>
      <c r="I155" s="3">
        <f>'Division bootstrap results from'!N155+'Base case'!$A155</f>
        <v>4.3220194877554228</v>
      </c>
      <c r="J155" s="3">
        <f>'Division bootstrap results from'!O155+'Base case'!$A155</f>
        <v>3.6291628350903324</v>
      </c>
      <c r="K155" s="3">
        <f>'Division bootstrap results from'!P155+'Base case'!$A155</f>
        <v>4.2660673905227222</v>
      </c>
    </row>
    <row r="156" spans="1:11">
      <c r="A156">
        <f>SUMPRODUCT($D$1:$H$1,'Division bootstrap results from'!B156:F156)</f>
        <v>2.5142213570071021</v>
      </c>
      <c r="B156" s="3">
        <f>'Division bootstrap results from'!G156+'Base case'!$A156</f>
        <v>2.2621170725289304</v>
      </c>
      <c r="C156" s="3">
        <f>'Division bootstrap results from'!H156+'Base case'!$A156</f>
        <v>2.6503387983807043</v>
      </c>
      <c r="D156" s="3">
        <f>'Division bootstrap results from'!I156+'Base case'!$A156</f>
        <v>3.1692516235071122</v>
      </c>
      <c r="E156" s="3">
        <f>'Division bootstrap results from'!J156+'Base case'!$A156</f>
        <v>3.891526906049382</v>
      </c>
      <c r="F156" s="3">
        <f>'Division bootstrap results from'!K156+'Base case'!$A156</f>
        <v>3.544210124404092</v>
      </c>
      <c r="G156" s="3">
        <f>'Division bootstrap results from'!L156+'Base case'!$A156</f>
        <v>3.5134733315296303</v>
      </c>
      <c r="H156" s="3">
        <f>'Division bootstrap results from'!M156+'Base case'!$A156</f>
        <v>4.0018997957171321</v>
      </c>
      <c r="I156" s="3">
        <f>'Division bootstrap results from'!N156+'Base case'!$A156</f>
        <v>3.900887928437732</v>
      </c>
      <c r="J156" s="3">
        <f>'Division bootstrap results from'!O156+'Base case'!$A156</f>
        <v>3.8451718548453422</v>
      </c>
      <c r="K156" s="3">
        <f>'Division bootstrap results from'!P156+'Base case'!$A156</f>
        <v>3.2876185756387732</v>
      </c>
    </row>
    <row r="157" spans="1:11">
      <c r="A157">
        <f>SUMPRODUCT($D$1:$H$1,'Division bootstrap results from'!B157:F157)</f>
        <v>2.4460634039564577</v>
      </c>
      <c r="B157" s="3">
        <f>'Division bootstrap results from'!G157+'Base case'!$A157</f>
        <v>2.4003375364454302</v>
      </c>
      <c r="C157" s="3">
        <f>'Division bootstrap results from'!H157+'Base case'!$A157</f>
        <v>2.5545562086370168</v>
      </c>
      <c r="D157" s="3">
        <f>'Division bootstrap results from'!I157+'Base case'!$A157</f>
        <v>3.2733151478844897</v>
      </c>
      <c r="E157" s="3">
        <f>'Division bootstrap results from'!J157+'Base case'!$A157</f>
        <v>3.7115699501192676</v>
      </c>
      <c r="F157" s="3">
        <f>'Division bootstrap results from'!K157+'Base case'!$A157</f>
        <v>3.2918921955640927</v>
      </c>
      <c r="G157" s="3">
        <f>'Division bootstrap results from'!L157+'Base case'!$A157</f>
        <v>3.3951993069790727</v>
      </c>
      <c r="H157" s="3">
        <f>'Division bootstrap results from'!M157+'Base case'!$A157</f>
        <v>4.1166024146261178</v>
      </c>
      <c r="I157" s="3">
        <f>'Division bootstrap results from'!N157+'Base case'!$A157</f>
        <v>4.4674815352602275</v>
      </c>
      <c r="J157" s="3">
        <f>'Division bootstrap results from'!O157+'Base case'!$A157</f>
        <v>3.2055980264545907</v>
      </c>
      <c r="K157" s="3">
        <f>'Division bootstrap results from'!P157+'Base case'!$A157</f>
        <v>3.7949729856662278</v>
      </c>
    </row>
    <row r="158" spans="1:11">
      <c r="A158">
        <f>SUMPRODUCT($D$1:$H$1,'Division bootstrap results from'!B158:F158)</f>
        <v>2.4000788800005401</v>
      </c>
      <c r="B158" s="3">
        <f>'Division bootstrap results from'!G158+'Base case'!$A158</f>
        <v>2.3822301785099955</v>
      </c>
      <c r="C158" s="3">
        <f>'Division bootstrap results from'!H158+'Base case'!$A158</f>
        <v>2.4364081818772219</v>
      </c>
      <c r="D158" s="3">
        <f>'Division bootstrap results from'!I158+'Base case'!$A158</f>
        <v>3.1305326349474982</v>
      </c>
      <c r="E158" s="3">
        <f>'Division bootstrap results from'!J158+'Base case'!$A158</f>
        <v>3.7922933416762303</v>
      </c>
      <c r="F158" s="3">
        <f>'Division bootstrap results from'!K158+'Base case'!$A158</f>
        <v>3.6101280330598602</v>
      </c>
      <c r="G158" s="3">
        <f>'Division bootstrap results from'!L158+'Base case'!$A158</f>
        <v>3.4634903846381402</v>
      </c>
      <c r="H158" s="3">
        <f>'Division bootstrap results from'!M158+'Base case'!$A158</f>
        <v>3.5821668812058505</v>
      </c>
      <c r="I158" s="3">
        <f>'Division bootstrap results from'!N158+'Base case'!$A158</f>
        <v>3.9977343148650402</v>
      </c>
      <c r="J158" s="3">
        <f>'Division bootstrap results from'!O158+'Base case'!$A158</f>
        <v>3.3654877867914803</v>
      </c>
      <c r="K158" s="3">
        <f>'Division bootstrap results from'!P158+'Base case'!$A158</f>
        <v>2.7956130860179393</v>
      </c>
    </row>
    <row r="159" spans="1:11">
      <c r="A159">
        <f>SUMPRODUCT($D$1:$H$1,'Division bootstrap results from'!B159:F159)</f>
        <v>2.2969819934180835</v>
      </c>
      <c r="B159" s="3">
        <f>'Division bootstrap results from'!G159+'Base case'!$A159</f>
        <v>2.3793462340547866</v>
      </c>
      <c r="C159" s="3">
        <f>'Division bootstrap results from'!H159+'Base case'!$A159</f>
        <v>2.6974322121498147</v>
      </c>
      <c r="D159" s="3">
        <f>'Division bootstrap results from'!I159+'Base case'!$A159</f>
        <v>3.1344176619935595</v>
      </c>
      <c r="E159" s="3">
        <f>'Division bootstrap results from'!J159+'Base case'!$A159</f>
        <v>3.8488392632314934</v>
      </c>
      <c r="F159" s="3">
        <f>'Division bootstrap results from'!K159+'Base case'!$A159</f>
        <v>3.5672461502202135</v>
      </c>
      <c r="G159" s="3">
        <f>'Division bootstrap results from'!L159+'Base case'!$A159</f>
        <v>3.5184159933614936</v>
      </c>
      <c r="H159" s="3">
        <f>'Division bootstrap results from'!M159+'Base case'!$A159</f>
        <v>2.9570489787543552</v>
      </c>
      <c r="I159" s="3">
        <f>'Division bootstrap results from'!N159+'Base case'!$A159</f>
        <v>4.8457144583278939</v>
      </c>
      <c r="J159" s="3">
        <f>'Division bootstrap results from'!O159+'Base case'!$A159</f>
        <v>3.9246165252793537</v>
      </c>
      <c r="K159" s="3">
        <f>'Division bootstrap results from'!P159+'Base case'!$A159</f>
        <v>2.2594474088705021</v>
      </c>
    </row>
    <row r="160" spans="1:11">
      <c r="A160">
        <f>SUMPRODUCT($D$1:$H$1,'Division bootstrap results from'!B160:F160)</f>
        <v>2.3726781074376699</v>
      </c>
      <c r="B160" s="3">
        <f>'Division bootstrap results from'!G160+'Base case'!$A160</f>
        <v>2.4022459073793994</v>
      </c>
      <c r="C160" s="3">
        <f>'Division bootstrap results from'!H160+'Base case'!$A160</f>
        <v>2.6181384343239098</v>
      </c>
      <c r="D160" s="3">
        <f>'Division bootstrap results from'!I160+'Base case'!$A160</f>
        <v>3.1916245656598621</v>
      </c>
      <c r="E160" s="3">
        <f>'Division bootstrap results from'!J160+'Base case'!$A160</f>
        <v>3.82514061541977</v>
      </c>
      <c r="F160" s="3">
        <f>'Division bootstrap results from'!K160+'Base case'!$A160</f>
        <v>3.5716813358336701</v>
      </c>
      <c r="G160" s="3">
        <f>'Division bootstrap results from'!L160+'Base case'!$A160</f>
        <v>3.4172382709529101</v>
      </c>
      <c r="H160" s="3">
        <f>'Division bootstrap results from'!M160+'Base case'!$A160</f>
        <v>3.98714425808949</v>
      </c>
      <c r="I160" s="3">
        <f>'Division bootstrap results from'!N160+'Base case'!$A160</f>
        <v>4.0226275015883903</v>
      </c>
      <c r="J160" s="3">
        <f>'Division bootstrap results from'!O160+'Base case'!$A160</f>
        <v>3.4500077232413</v>
      </c>
      <c r="K160" s="3">
        <f>'Division bootstrap results from'!P160+'Base case'!$A160</f>
        <v>3.4969145828529298</v>
      </c>
    </row>
    <row r="161" spans="1:11">
      <c r="A161">
        <f>SUMPRODUCT($D$1:$H$1,'Division bootstrap results from'!B161:F161)</f>
        <v>1.9592394081390865</v>
      </c>
      <c r="B161" s="3">
        <f>'Division bootstrap results from'!G161+'Base case'!$A161</f>
        <v>2.5145402426514787</v>
      </c>
      <c r="C161" s="3">
        <f>'Division bootstrap results from'!H161+'Base case'!$A161</f>
        <v>2.5791194275591982</v>
      </c>
      <c r="D161" s="3">
        <f>'Division bootstrap results from'!I161+'Base case'!$A161</f>
        <v>3.2554648573693665</v>
      </c>
      <c r="E161" s="3">
        <f>'Division bootstrap results from'!J161+'Base case'!$A161</f>
        <v>4.0402006216195163</v>
      </c>
      <c r="F161" s="3">
        <f>'Division bootstrap results from'!K161+'Base case'!$A161</f>
        <v>3.5859577880006865</v>
      </c>
      <c r="G161" s="3">
        <f>'Division bootstrap results from'!L161+'Base case'!$A161</f>
        <v>3.5298106386330765</v>
      </c>
      <c r="H161" s="3">
        <f>'Division bootstrap results from'!M161+'Base case'!$A161</f>
        <v>3.9439809174206166</v>
      </c>
      <c r="I161" s="3">
        <f>'Division bootstrap results from'!N161+'Base case'!$A161</f>
        <v>4.0969391173767864</v>
      </c>
      <c r="J161" s="3">
        <f>'Division bootstrap results from'!O161+'Base case'!$A161</f>
        <v>2.9484671257919954</v>
      </c>
      <c r="K161" s="3">
        <f>'Division bootstrap results from'!P161+'Base case'!$A161</f>
        <v>2.6617227836880906</v>
      </c>
    </row>
    <row r="162" spans="1:11">
      <c r="A162">
        <f>SUMPRODUCT($D$1:$H$1,'Division bootstrap results from'!B162:F162)</f>
        <v>2.2380297596431848</v>
      </c>
      <c r="B162" s="3">
        <f>'Division bootstrap results from'!G162+'Base case'!$A162</f>
        <v>2.3370984108587871</v>
      </c>
      <c r="C162" s="3">
        <f>'Division bootstrap results from'!H162+'Base case'!$A162</f>
        <v>2.7056792774535987</v>
      </c>
      <c r="D162" s="3">
        <f>'Division bootstrap results from'!I162+'Base case'!$A162</f>
        <v>3.1946137425477747</v>
      </c>
      <c r="E162" s="3">
        <f>'Division bootstrap results from'!J162+'Base case'!$A162</f>
        <v>3.8287434124733548</v>
      </c>
      <c r="F162" s="3">
        <f>'Division bootstrap results from'!K162+'Base case'!$A162</f>
        <v>3.4766542901770547</v>
      </c>
      <c r="G162" s="3">
        <f>'Division bootstrap results from'!L162+'Base case'!$A162</f>
        <v>3.4189727770689746</v>
      </c>
      <c r="H162" s="3">
        <f>'Division bootstrap results from'!M162+'Base case'!$A162</f>
        <v>3.1639949121365158</v>
      </c>
      <c r="I162" s="3">
        <f>'Division bootstrap results from'!N162+'Base case'!$A162</f>
        <v>4.856726897518425</v>
      </c>
      <c r="J162" s="3">
        <f>'Division bootstrap results from'!O162+'Base case'!$A162</f>
        <v>2.7560997088944057</v>
      </c>
      <c r="K162" s="3">
        <f>'Division bootstrap results from'!P162+'Base case'!$A162</f>
        <v>3.4621871855088648</v>
      </c>
    </row>
    <row r="163" spans="1:11">
      <c r="A163">
        <f>SUMPRODUCT($D$1:$H$1,'Division bootstrap results from'!B163:F163)</f>
        <v>2.2600425832468454</v>
      </c>
      <c r="B163" s="3">
        <f>'Division bootstrap results from'!G163+'Base case'!$A163</f>
        <v>2.4865204110557992</v>
      </c>
      <c r="C163" s="3">
        <f>'Division bootstrap results from'!H163+'Base case'!$A163</f>
        <v>2.4579624469200523</v>
      </c>
      <c r="D163" s="3">
        <f>'Division bootstrap results from'!I163+'Base case'!$A163</f>
        <v>2.9835421891050151</v>
      </c>
      <c r="E163" s="3">
        <f>'Division bootstrap results from'!J163+'Base case'!$A163</f>
        <v>3.8343494215175653</v>
      </c>
      <c r="F163" s="3">
        <f>'Division bootstrap results from'!K163+'Base case'!$A163</f>
        <v>3.3546595430868251</v>
      </c>
      <c r="G163" s="3">
        <f>'Division bootstrap results from'!L163+'Base case'!$A163</f>
        <v>3.4267832570760755</v>
      </c>
      <c r="H163" s="3">
        <f>'Division bootstrap results from'!M163+'Base case'!$A163</f>
        <v>3.4941974534013251</v>
      </c>
      <c r="I163" s="3">
        <f>'Division bootstrap results from'!N163+'Base case'!$A163</f>
        <v>3.0926383742233092</v>
      </c>
      <c r="J163" s="3">
        <f>'Division bootstrap results from'!O163+'Base case'!$A163</f>
        <v>3.4081240425056851</v>
      </c>
      <c r="K163" s="3">
        <f>'Division bootstrap results from'!P163+'Base case'!$A163</f>
        <v>2.9315028673357575</v>
      </c>
    </row>
    <row r="164" spans="1:11">
      <c r="A164">
        <f>SUMPRODUCT($D$1:$H$1,'Division bootstrap results from'!B164:F164)</f>
        <v>2.470507970186592</v>
      </c>
      <c r="B164" s="3">
        <f>'Division bootstrap results from'!G164+'Base case'!$A164</f>
        <v>2.4000499635333625</v>
      </c>
      <c r="C164" s="3">
        <f>'Division bootstrap results from'!H164+'Base case'!$A164</f>
        <v>2.6044171686773141</v>
      </c>
      <c r="D164" s="3">
        <f>'Division bootstrap results from'!I164+'Base case'!$A164</f>
        <v>3.0396594234500931</v>
      </c>
      <c r="E164" s="3">
        <f>'Division bootstrap results from'!J164+'Base case'!$A164</f>
        <v>3.9026913543198622</v>
      </c>
      <c r="F164" s="3">
        <f>'Division bootstrap results from'!K164+'Base case'!$A164</f>
        <v>3.618673696552142</v>
      </c>
      <c r="G164" s="3">
        <f>'Division bootstrap results from'!L164+'Base case'!$A164</f>
        <v>3.5204554330018922</v>
      </c>
      <c r="H164" s="3">
        <f>'Division bootstrap results from'!M164+'Base case'!$A164</f>
        <v>3.8208900156707419</v>
      </c>
      <c r="I164" s="3">
        <f>'Division bootstrap results from'!N164+'Base case'!$A164</f>
        <v>4.4633497310158923</v>
      </c>
      <c r="J164" s="3">
        <f>'Division bootstrap results from'!O164+'Base case'!$A164</f>
        <v>3.247238253130444</v>
      </c>
      <c r="K164" s="3">
        <f>'Division bootstrap results from'!P164+'Base case'!$A164</f>
        <v>2.576038148659781</v>
      </c>
    </row>
    <row r="165" spans="1:11">
      <c r="A165">
        <f>SUMPRODUCT($D$1:$H$1,'Division bootstrap results from'!B165:F165)</f>
        <v>2.369188689028904</v>
      </c>
      <c r="B165" s="3">
        <f>'Division bootstrap results from'!G165+'Base case'!$A165</f>
        <v>2.4608916133019552</v>
      </c>
      <c r="C165" s="3">
        <f>'Division bootstrap results from'!H165+'Base case'!$A165</f>
        <v>2.5749266497226762</v>
      </c>
      <c r="D165" s="3">
        <f>'Division bootstrap results from'!I165+'Base case'!$A165</f>
        <v>3.2214287807947679</v>
      </c>
      <c r="E165" s="3">
        <f>'Division bootstrap results from'!J165+'Base case'!$A165</f>
        <v>3.7949407492761038</v>
      </c>
      <c r="F165" s="3">
        <f>'Division bootstrap results from'!K165+'Base case'!$A165</f>
        <v>3.444783143181414</v>
      </c>
      <c r="G165" s="3">
        <f>'Division bootstrap results from'!L165+'Base case'!$A165</f>
        <v>3.4895473977388942</v>
      </c>
      <c r="H165" s="3">
        <f>'Division bootstrap results from'!M165+'Base case'!$A165</f>
        <v>3.9738755041382841</v>
      </c>
      <c r="I165" s="3">
        <f>'Division bootstrap results from'!N165+'Base case'!$A165</f>
        <v>3.8635366265262538</v>
      </c>
      <c r="J165" s="3">
        <f>'Division bootstrap results from'!O165+'Base case'!$A165</f>
        <v>3.756429313011354</v>
      </c>
      <c r="K165" s="3">
        <f>'Division bootstrap results from'!P165+'Base case'!$A165</f>
        <v>3.5572214068258843</v>
      </c>
    </row>
    <row r="166" spans="1:11">
      <c r="A166">
        <f>SUMPRODUCT($D$1:$H$1,'Division bootstrap results from'!B166:F166)</f>
        <v>2.1500938856570837</v>
      </c>
      <c r="B166" s="3">
        <f>'Division bootstrap results from'!G166+'Base case'!$A166</f>
        <v>2.5248240929814245</v>
      </c>
      <c r="C166" s="3">
        <f>'Division bootstrap results from'!H166+'Base case'!$A166</f>
        <v>2.6824223083262835</v>
      </c>
      <c r="D166" s="3">
        <f>'Division bootstrap results from'!I166+'Base case'!$A166</f>
        <v>3.1325552450123246</v>
      </c>
      <c r="E166" s="3">
        <f>'Division bootstrap results from'!J166+'Base case'!$A166</f>
        <v>3.7486110489518936</v>
      </c>
      <c r="F166" s="3">
        <f>'Division bootstrap results from'!K166+'Base case'!$A166</f>
        <v>3.5948293908299238</v>
      </c>
      <c r="G166" s="3">
        <f>'Division bootstrap results from'!L166+'Base case'!$A166</f>
        <v>3.2792986842522538</v>
      </c>
      <c r="H166" s="3">
        <f>'Division bootstrap results from'!M166+'Base case'!$A166</f>
        <v>3.794117012206784</v>
      </c>
      <c r="I166" s="3">
        <f>'Division bootstrap results from'!N166+'Base case'!$A166</f>
        <v>3.9139041116859037</v>
      </c>
      <c r="J166" s="3">
        <f>'Division bootstrap results from'!O166+'Base case'!$A166</f>
        <v>2.5175765155606715</v>
      </c>
      <c r="K166" s="3">
        <f>'Division bootstrap results from'!P166+'Base case'!$A166</f>
        <v>3.8013955548290435</v>
      </c>
    </row>
    <row r="167" spans="1:11">
      <c r="A167">
        <f>SUMPRODUCT($D$1:$H$1,'Division bootstrap results from'!B167:F167)</f>
        <v>2.4033058450388145</v>
      </c>
      <c r="B167" s="3">
        <f>'Division bootstrap results from'!G167+'Base case'!$A167</f>
        <v>2.5651883814281606</v>
      </c>
      <c r="C167" s="3">
        <f>'Division bootstrap results from'!H167+'Base case'!$A167</f>
        <v>2.5784283960471064</v>
      </c>
      <c r="D167" s="3">
        <f>'Division bootstrap results from'!I167+'Base case'!$A167</f>
        <v>3.2229504221143923</v>
      </c>
      <c r="E167" s="3">
        <f>'Division bootstrap results from'!J167+'Base case'!$A167</f>
        <v>3.8122474835078246</v>
      </c>
      <c r="F167" s="3">
        <f>'Division bootstrap results from'!K167+'Base case'!$A167</f>
        <v>3.5940825065187942</v>
      </c>
      <c r="G167" s="3">
        <f>'Division bootstrap results from'!L167+'Base case'!$A167</f>
        <v>3.4329311064241947</v>
      </c>
      <c r="H167" s="3">
        <f>'Division bootstrap results from'!M167+'Base case'!$A167</f>
        <v>3.4936857225339746</v>
      </c>
      <c r="I167" s="3">
        <f>'Division bootstrap results from'!N167+'Base case'!$A167</f>
        <v>4.3626697117171549</v>
      </c>
      <c r="J167" s="3">
        <f>'Division bootstrap results from'!O167+'Base case'!$A167</f>
        <v>3.3795630062768085</v>
      </c>
      <c r="K167" s="3">
        <f>'Division bootstrap results from'!P167+'Base case'!$A167</f>
        <v>3.0195699388079373</v>
      </c>
    </row>
    <row r="168" spans="1:11">
      <c r="A168">
        <f>SUMPRODUCT($D$1:$H$1,'Division bootstrap results from'!B168:F168)</f>
        <v>2.3792663629207289</v>
      </c>
      <c r="B168" s="3">
        <f>'Division bootstrap results from'!G168+'Base case'!$A168</f>
        <v>2.3887585872690611</v>
      </c>
      <c r="C168" s="3">
        <f>'Division bootstrap results from'!H168+'Base case'!$A168</f>
        <v>2.6181859510427561</v>
      </c>
      <c r="D168" s="3">
        <f>'Division bootstrap results from'!I168+'Base case'!$A168</f>
        <v>3.2295862852989878</v>
      </c>
      <c r="E168" s="3">
        <f>'Division bootstrap results from'!J168+'Base case'!$A168</f>
        <v>3.864853313123239</v>
      </c>
      <c r="F168" s="3">
        <f>'Division bootstrap results from'!K168+'Base case'!$A168</f>
        <v>3.4052906197929991</v>
      </c>
      <c r="G168" s="3">
        <f>'Division bootstrap results from'!L168+'Base case'!$A168</f>
        <v>3.390167682579019</v>
      </c>
      <c r="H168" s="3">
        <f>'Division bootstrap results from'!M168+'Base case'!$A168</f>
        <v>3.4085625988773889</v>
      </c>
      <c r="I168" s="3">
        <f>'Division bootstrap results from'!N168+'Base case'!$A168</f>
        <v>4.0597462540185685</v>
      </c>
      <c r="J168" s="3">
        <f>'Division bootstrap results from'!O168+'Base case'!$A168</f>
        <v>3.2993480313729346</v>
      </c>
      <c r="K168" s="3">
        <f>'Division bootstrap results from'!P168+'Base case'!$A168</f>
        <v>2.6739654281083109</v>
      </c>
    </row>
    <row r="169" spans="1:11">
      <c r="A169">
        <f>SUMPRODUCT($D$1:$H$1,'Division bootstrap results from'!B169:F169)</f>
        <v>2.4112049698363474</v>
      </c>
      <c r="B169" s="3">
        <f>'Division bootstrap results from'!G169+'Base case'!$A169</f>
        <v>2.3334787727725366</v>
      </c>
      <c r="C169" s="3">
        <f>'Division bootstrap results from'!H169+'Base case'!$A169</f>
        <v>2.5780038832413803</v>
      </c>
      <c r="D169" s="3">
        <f>'Division bootstrap results from'!I169+'Base case'!$A169</f>
        <v>3.2304485332741852</v>
      </c>
      <c r="E169" s="3">
        <f>'Division bootstrap results from'!J169+'Base case'!$A169</f>
        <v>3.812939792551397</v>
      </c>
      <c r="F169" s="3">
        <f>'Division bootstrap results from'!K169+'Base case'!$A169</f>
        <v>3.4512264542148472</v>
      </c>
      <c r="G169" s="3">
        <f>'Division bootstrap results from'!L169+'Base case'!$A169</f>
        <v>3.4446578900600873</v>
      </c>
      <c r="H169" s="3">
        <f>'Division bootstrap results from'!M169+'Base case'!$A169</f>
        <v>3.6975804531920371</v>
      </c>
      <c r="I169" s="3">
        <f>'Division bootstrap results from'!N169+'Base case'!$A169</f>
        <v>4.7285576173546779</v>
      </c>
      <c r="J169" s="3">
        <f>'Division bootstrap results from'!O169+'Base case'!$A169</f>
        <v>3.6320551711823974</v>
      </c>
      <c r="K169" s="3">
        <f>'Division bootstrap results from'!P169+'Base case'!$A169</f>
        <v>2.8170789204866495</v>
      </c>
    </row>
    <row r="170" spans="1:11">
      <c r="A170">
        <f>SUMPRODUCT($D$1:$H$1,'Division bootstrap results from'!B170:F170)</f>
        <v>2.4100579353359475</v>
      </c>
      <c r="B170" s="3">
        <f>'Division bootstrap results from'!G170+'Base case'!$A170</f>
        <v>2.3326252037236395</v>
      </c>
      <c r="C170" s="3">
        <f>'Division bootstrap results from'!H170+'Base case'!$A170</f>
        <v>2.6511355269341816</v>
      </c>
      <c r="D170" s="3">
        <f>'Division bootstrap results from'!I170+'Base case'!$A170</f>
        <v>3.2066792234613866</v>
      </c>
      <c r="E170" s="3">
        <f>'Division bootstrap results from'!J170+'Base case'!$A170</f>
        <v>3.8783760671060974</v>
      </c>
      <c r="F170" s="3">
        <f>'Division bootstrap results from'!K170+'Base case'!$A170</f>
        <v>3.5369195089993175</v>
      </c>
      <c r="G170" s="3">
        <f>'Division bootstrap results from'!L170+'Base case'!$A170</f>
        <v>3.2785498825272725</v>
      </c>
      <c r="H170" s="3">
        <f>'Division bootstrap results from'!M170+'Base case'!$A170</f>
        <v>3.9278768548056577</v>
      </c>
      <c r="I170" s="3">
        <f>'Division bootstrap results from'!N170+'Base case'!$A170</f>
        <v>3.8492696354712574</v>
      </c>
      <c r="J170" s="3">
        <f>'Division bootstrap results from'!O170+'Base case'!$A170</f>
        <v>3.0452155301726074</v>
      </c>
      <c r="K170" s="3">
        <f>'Division bootstrap results from'!P170+'Base case'!$A170</f>
        <v>3.7874957443795174</v>
      </c>
    </row>
    <row r="171" spans="1:11">
      <c r="A171">
        <f>SUMPRODUCT($D$1:$H$1,'Division bootstrap results from'!B171:F171)</f>
        <v>2.5306218978929262</v>
      </c>
      <c r="B171" s="3">
        <f>'Division bootstrap results from'!G171+'Base case'!$A171</f>
        <v>2.3022504264176362</v>
      </c>
      <c r="C171" s="3">
        <f>'Division bootstrap results from'!H171+'Base case'!$A171</f>
        <v>2.4385689242364657</v>
      </c>
      <c r="D171" s="3">
        <f>'Division bootstrap results from'!I171+'Base case'!$A171</f>
        <v>3.2162757628631371</v>
      </c>
      <c r="E171" s="3">
        <f>'Division bootstrap results from'!J171+'Base case'!$A171</f>
        <v>3.8077711085634665</v>
      </c>
      <c r="F171" s="3">
        <f>'Division bootstrap results from'!K171+'Base case'!$A171</f>
        <v>3.4803091391461334</v>
      </c>
      <c r="G171" s="3">
        <f>'Division bootstrap results from'!L171+'Base case'!$A171</f>
        <v>3.4742751983743543</v>
      </c>
      <c r="H171" s="3">
        <f>'Division bootstrap results from'!M171+'Base case'!$A171</f>
        <v>3.4272139238334853</v>
      </c>
      <c r="I171" s="3">
        <f>'Division bootstrap results from'!N171+'Base case'!$A171</f>
        <v>3.7723776022714262</v>
      </c>
      <c r="J171" s="3">
        <f>'Division bootstrap results from'!O171+'Base case'!$A171</f>
        <v>3.3655456649658553</v>
      </c>
      <c r="K171" s="3">
        <f>'Division bootstrap results from'!P171+'Base case'!$A171</f>
        <v>2.6502550423860454</v>
      </c>
    </row>
    <row r="172" spans="1:11">
      <c r="A172">
        <f>SUMPRODUCT($D$1:$H$1,'Division bootstrap results from'!B172:F172)</f>
        <v>2.0936331683651965</v>
      </c>
      <c r="B172" s="3">
        <f>'Division bootstrap results from'!G172+'Base case'!$A172</f>
        <v>2.3440521243584653</v>
      </c>
      <c r="C172" s="3">
        <f>'Division bootstrap results from'!H172+'Base case'!$A172</f>
        <v>2.6524107442654286</v>
      </c>
      <c r="D172" s="3">
        <f>'Division bootstrap results from'!I172+'Base case'!$A172</f>
        <v>3.2409709827773465</v>
      </c>
      <c r="E172" s="3">
        <f>'Division bootstrap results from'!J172+'Base case'!$A172</f>
        <v>3.9697471126662363</v>
      </c>
      <c r="F172" s="3">
        <f>'Division bootstrap results from'!K172+'Base case'!$A172</f>
        <v>3.5940288240625065</v>
      </c>
      <c r="G172" s="3">
        <f>'Division bootstrap results from'!L172+'Base case'!$A172</f>
        <v>3.4612379410500163</v>
      </c>
      <c r="H172" s="3">
        <f>'Division bootstrap results from'!M172+'Base case'!$A172</f>
        <v>3.9270444071529766</v>
      </c>
      <c r="I172" s="3">
        <f>'Division bootstrap results from'!N172+'Base case'!$A172</f>
        <v>3.8529691579423968</v>
      </c>
      <c r="J172" s="3">
        <f>'Division bootstrap results from'!O172+'Base case'!$A172</f>
        <v>3.4040729806468164</v>
      </c>
      <c r="K172" s="3">
        <f>'Division bootstrap results from'!P172+'Base case'!$A172</f>
        <v>2.8625979135189388</v>
      </c>
    </row>
    <row r="173" spans="1:11">
      <c r="A173">
        <f>SUMPRODUCT($D$1:$H$1,'Division bootstrap results from'!B173:F173)</f>
        <v>2.2902679345048522</v>
      </c>
      <c r="B173" s="3">
        <f>'Division bootstrap results from'!G173+'Base case'!$A173</f>
        <v>2.2968275695930318</v>
      </c>
      <c r="C173" s="3">
        <f>'Division bootstrap results from'!H173+'Base case'!$A173</f>
        <v>2.5679743536176911</v>
      </c>
      <c r="D173" s="3">
        <f>'Division bootstrap results from'!I173+'Base case'!$A173</f>
        <v>3.0952126690183102</v>
      </c>
      <c r="E173" s="3">
        <f>'Division bootstrap results from'!J173+'Base case'!$A173</f>
        <v>3.9667862877075821</v>
      </c>
      <c r="F173" s="3">
        <f>'Division bootstrap results from'!K173+'Base case'!$A173</f>
        <v>3.6189911406274322</v>
      </c>
      <c r="G173" s="3">
        <f>'Division bootstrap results from'!L173+'Base case'!$A173</f>
        <v>3.3257546504887925</v>
      </c>
      <c r="H173" s="3">
        <f>'Division bootstrap results from'!M173+'Base case'!$A173</f>
        <v>4.1428671953412923</v>
      </c>
      <c r="I173" s="3">
        <f>'Division bootstrap results from'!N173+'Base case'!$A173</f>
        <v>4.4662176705068424</v>
      </c>
      <c r="J173" s="3">
        <f>'Division bootstrap results from'!O173+'Base case'!$A173</f>
        <v>2.6319973454020662</v>
      </c>
      <c r="K173" s="3">
        <f>'Division bootstrap results from'!P173+'Base case'!$A173</f>
        <v>3.782836878510742</v>
      </c>
    </row>
    <row r="174" spans="1:11">
      <c r="A174">
        <f>SUMPRODUCT($D$1:$H$1,'Division bootstrap results from'!B174:F174)</f>
        <v>2.1987289760785935</v>
      </c>
      <c r="B174" s="3">
        <f>'Division bootstrap results from'!G174+'Base case'!$A174</f>
        <v>2.4513808935740147</v>
      </c>
      <c r="C174" s="3">
        <f>'Division bootstrap results from'!H174+'Base case'!$A174</f>
        <v>2.5893078638441347</v>
      </c>
      <c r="D174" s="3">
        <f>'Division bootstrap results from'!I174+'Base case'!$A174</f>
        <v>2.9528825131727983</v>
      </c>
      <c r="E174" s="3">
        <f>'Division bootstrap results from'!J174+'Base case'!$A174</f>
        <v>3.8370497403216737</v>
      </c>
      <c r="F174" s="3">
        <f>'Division bootstrap results from'!K174+'Base case'!$A174</f>
        <v>3.3264000623762433</v>
      </c>
      <c r="G174" s="3">
        <f>'Division bootstrap results from'!L174+'Base case'!$A174</f>
        <v>3.3520374447917538</v>
      </c>
      <c r="H174" s="3">
        <f>'Division bootstrap results from'!M174+'Base case'!$A174</f>
        <v>3.3210531215540433</v>
      </c>
      <c r="I174" s="3">
        <f>'Division bootstrap results from'!N174+'Base case'!$A174</f>
        <v>4.1804447864585939</v>
      </c>
      <c r="J174" s="3">
        <f>'Division bootstrap results from'!O174+'Base case'!$A174</f>
        <v>3.4150284654670937</v>
      </c>
      <c r="K174" s="3">
        <f>'Division bootstrap results from'!P174+'Base case'!$A174</f>
        <v>3.3264603839281035</v>
      </c>
    </row>
    <row r="175" spans="1:11">
      <c r="A175">
        <f>SUMPRODUCT($D$1:$H$1,'Division bootstrap results from'!B175:F175)</f>
        <v>2.4292029057666422</v>
      </c>
      <c r="B175" s="3">
        <f>'Division bootstrap results from'!G175+'Base case'!$A175</f>
        <v>2.3704217051229817</v>
      </c>
      <c r="C175" s="3">
        <f>'Division bootstrap results from'!H175+'Base case'!$A175</f>
        <v>2.5330561527207971</v>
      </c>
      <c r="D175" s="3">
        <f>'Division bootstrap results from'!I175+'Base case'!$A175</f>
        <v>3.1499785759228893</v>
      </c>
      <c r="E175" s="3">
        <f>'Division bootstrap results from'!J175+'Base case'!$A175</f>
        <v>3.7140323060938623</v>
      </c>
      <c r="F175" s="3">
        <f>'Division bootstrap results from'!K175+'Base case'!$A175</f>
        <v>3.3209281249815543</v>
      </c>
      <c r="G175" s="3">
        <f>'Division bootstrap results from'!L175+'Base case'!$A175</f>
        <v>3.1931305925780782</v>
      </c>
      <c r="H175" s="3">
        <f>'Division bootstrap results from'!M175+'Base case'!$A175</f>
        <v>4.130042262222652</v>
      </c>
      <c r="I175" s="3">
        <f>'Division bootstrap results from'!N175+'Base case'!$A175</f>
        <v>3.8632740465308721</v>
      </c>
      <c r="J175" s="3">
        <f>'Division bootstrap results from'!O175+'Base case'!$A175</f>
        <v>3.8477186872701425</v>
      </c>
      <c r="K175" s="3">
        <f>'Division bootstrap results from'!P175+'Base case'!$A175</f>
        <v>3.624028419115322</v>
      </c>
    </row>
    <row r="176" spans="1:11">
      <c r="A176">
        <f>SUMPRODUCT($D$1:$H$1,'Division bootstrap results from'!B176:F176)</f>
        <v>2.2443438660864383</v>
      </c>
      <c r="B176" s="3">
        <f>'Division bootstrap results from'!G176+'Base case'!$A176</f>
        <v>2.3627934758232954</v>
      </c>
      <c r="C176" s="3">
        <f>'Division bootstrap results from'!H176+'Base case'!$A176</f>
        <v>2.4979154854097665</v>
      </c>
      <c r="D176" s="3">
        <f>'Division bootstrap results from'!I176+'Base case'!$A176</f>
        <v>3.1131104013904212</v>
      </c>
      <c r="E176" s="3">
        <f>'Division bootstrap results from'!J176+'Base case'!$A176</f>
        <v>3.8134401497402886</v>
      </c>
      <c r="F176" s="3">
        <f>'Division bootstrap results from'!K176+'Base case'!$A176</f>
        <v>3.5599128644901681</v>
      </c>
      <c r="G176" s="3">
        <f>'Division bootstrap results from'!L176+'Base case'!$A176</f>
        <v>3.4268579021464882</v>
      </c>
      <c r="H176" s="3">
        <f>'Division bootstrap results from'!M176+'Base case'!$A176</f>
        <v>4.2688640086647478</v>
      </c>
      <c r="I176" s="3">
        <f>'Division bootstrap results from'!N176+'Base case'!$A176</f>
        <v>3.8781480666761485</v>
      </c>
      <c r="J176" s="3">
        <f>'Division bootstrap results from'!O176+'Base case'!$A176</f>
        <v>3.1712979360892724</v>
      </c>
      <c r="K176" s="3">
        <f>'Division bootstrap results from'!P176+'Base case'!$A176</f>
        <v>2.6435539995941353</v>
      </c>
    </row>
    <row r="177" spans="1:11">
      <c r="A177">
        <f>SUMPRODUCT($D$1:$H$1,'Division bootstrap results from'!B177:F177)</f>
        <v>2.4141736812783154</v>
      </c>
      <c r="B177" s="3">
        <f>'Division bootstrap results from'!G177+'Base case'!$A177</f>
        <v>2.3862230679880199</v>
      </c>
      <c r="C177" s="3">
        <f>'Division bootstrap results from'!H177+'Base case'!$A177</f>
        <v>2.3965646878009488</v>
      </c>
      <c r="D177" s="3">
        <f>'Division bootstrap results from'!I177+'Base case'!$A177</f>
        <v>3.1929267596620323</v>
      </c>
      <c r="E177" s="3">
        <f>'Division bootstrap results from'!J177+'Base case'!$A177</f>
        <v>3.8764697892503155</v>
      </c>
      <c r="F177" s="3">
        <f>'Division bootstrap results from'!K177+'Base case'!$A177</f>
        <v>3.2919873325015163</v>
      </c>
      <c r="G177" s="3">
        <f>'Division bootstrap results from'!L177+'Base case'!$A177</f>
        <v>3.2159767326947355</v>
      </c>
      <c r="H177" s="3">
        <f>'Division bootstrap results from'!M177+'Base case'!$A177</f>
        <v>3.1749984142410073</v>
      </c>
      <c r="I177" s="3">
        <f>'Division bootstrap results from'!N177+'Base case'!$A177</f>
        <v>4.3148708084609355</v>
      </c>
      <c r="J177" s="3">
        <f>'Division bootstrap results from'!O177+'Base case'!$A177</f>
        <v>2.5231939527138953</v>
      </c>
      <c r="K177" s="3">
        <f>'Division bootstrap results from'!P177+'Base case'!$A177</f>
        <v>3.0144137600572547</v>
      </c>
    </row>
    <row r="178" spans="1:11">
      <c r="A178">
        <f>SUMPRODUCT($D$1:$H$1,'Division bootstrap results from'!B178:F178)</f>
        <v>2.4670376978567083</v>
      </c>
      <c r="B178" s="3">
        <f>'Division bootstrap results from'!G178+'Base case'!$A178</f>
        <v>2.5697487686517682</v>
      </c>
      <c r="C178" s="3">
        <f>'Division bootstrap results from'!H178+'Base case'!$A178</f>
        <v>2.6105007268179743</v>
      </c>
      <c r="D178" s="3">
        <f>'Division bootstrap results from'!I178+'Base case'!$A178</f>
        <v>3.2447519409585834</v>
      </c>
      <c r="E178" s="3">
        <f>'Division bootstrap results from'!J178+'Base case'!$A178</f>
        <v>3.8576733662279485</v>
      </c>
      <c r="F178" s="3">
        <f>'Division bootstrap results from'!K178+'Base case'!$A178</f>
        <v>3.3877568317792814</v>
      </c>
      <c r="G178" s="3">
        <f>'Division bootstrap results from'!L178+'Base case'!$A178</f>
        <v>3.4297683721099674</v>
      </c>
      <c r="H178" s="3">
        <f>'Division bootstrap results from'!M178+'Base case'!$A178</f>
        <v>3.9040879367320382</v>
      </c>
      <c r="I178" s="3">
        <f>'Division bootstrap results from'!N178+'Base case'!$A178</f>
        <v>4.0537554370735984</v>
      </c>
      <c r="J178" s="3">
        <f>'Division bootstrap results from'!O178+'Base case'!$A178</f>
        <v>3.2208988312480913</v>
      </c>
      <c r="K178" s="3">
        <f>'Division bootstrap results from'!P178+'Base case'!$A178</f>
        <v>2.6569666772681444</v>
      </c>
    </row>
    <row r="179" spans="1:11">
      <c r="A179">
        <f>SUMPRODUCT($D$1:$H$1,'Division bootstrap results from'!B179:F179)</f>
        <v>2.41391143775218</v>
      </c>
      <c r="B179" s="3">
        <f>'Division bootstrap results from'!G179+'Base case'!$A179</f>
        <v>2.3737491539335567</v>
      </c>
      <c r="C179" s="3">
        <f>'Division bootstrap results from'!H179+'Base case'!$A179</f>
        <v>2.5528026826031329</v>
      </c>
      <c r="D179" s="3">
        <f>'Division bootstrap results from'!I179+'Base case'!$A179</f>
        <v>3.1638905273671112</v>
      </c>
      <c r="E179" s="3">
        <f>'Division bootstrap results from'!J179+'Base case'!$A179</f>
        <v>3.71975605902758</v>
      </c>
      <c r="F179" s="3">
        <f>'Division bootstrap results from'!K179+'Base case'!$A179</f>
        <v>3.5354150088588199</v>
      </c>
      <c r="G179" s="3">
        <f>'Division bootstrap results from'!L179+'Base case'!$A179</f>
        <v>3.2386864166162592</v>
      </c>
      <c r="H179" s="3">
        <f>'Division bootstrap results from'!M179+'Base case'!$A179</f>
        <v>4.0442552340462399</v>
      </c>
      <c r="I179" s="3">
        <f>'Division bootstrap results from'!N179+'Base case'!$A179</f>
        <v>4.8093300288214902</v>
      </c>
      <c r="J179" s="3">
        <f>'Division bootstrap results from'!O179+'Base case'!$A179</f>
        <v>2.5338789920294298</v>
      </c>
      <c r="K179" s="3">
        <f>'Division bootstrap results from'!P179+'Base case'!$A179</f>
        <v>3.5820361533982901</v>
      </c>
    </row>
    <row r="180" spans="1:11">
      <c r="A180">
        <f>SUMPRODUCT($D$1:$H$1,'Division bootstrap results from'!B180:F180)</f>
        <v>2.3921897732793509</v>
      </c>
      <c r="B180" s="3">
        <f>'Division bootstrap results from'!G180+'Base case'!$A180</f>
        <v>2.5622476853925717</v>
      </c>
      <c r="C180" s="3">
        <f>'Division bootstrap results from'!H180+'Base case'!$A180</f>
        <v>2.6143128019715971</v>
      </c>
      <c r="D180" s="3">
        <f>'Division bootstrap results from'!I180+'Base case'!$A180</f>
        <v>3.3712530041587581</v>
      </c>
      <c r="E180" s="3">
        <f>'Division bootstrap results from'!J180+'Base case'!$A180</f>
        <v>3.9403481278135706</v>
      </c>
      <c r="F180" s="3">
        <f>'Division bootstrap results from'!K180+'Base case'!$A180</f>
        <v>3.6610590468594708</v>
      </c>
      <c r="G180" s="3">
        <f>'Division bootstrap results from'!L180+'Base case'!$A180</f>
        <v>3.4275384598246008</v>
      </c>
      <c r="H180" s="3">
        <f>'Division bootstrap results from'!M180+'Base case'!$A180</f>
        <v>3.8484413174003507</v>
      </c>
      <c r="I180" s="3">
        <f>'Division bootstrap results from'!N180+'Base case'!$A180</f>
        <v>4.320643274805211</v>
      </c>
      <c r="J180" s="3">
        <f>'Division bootstrap results from'!O180+'Base case'!$A180</f>
        <v>3.1002385928027527</v>
      </c>
      <c r="K180" s="3">
        <f>'Division bootstrap results from'!P180+'Base case'!$A180</f>
        <v>3.003560201542073</v>
      </c>
    </row>
    <row r="181" spans="1:11">
      <c r="A181">
        <f>SUMPRODUCT($D$1:$H$1,'Division bootstrap results from'!B181:F181)</f>
        <v>2.279385329347849</v>
      </c>
      <c r="B181" s="3">
        <f>'Division bootstrap results from'!G181+'Base case'!$A181</f>
        <v>2.3810509421350301</v>
      </c>
      <c r="C181" s="3">
        <f>'Division bootstrap results from'!H181+'Base case'!$A181</f>
        <v>2.6103906137768957</v>
      </c>
      <c r="D181" s="3">
        <f>'Division bootstrap results from'!I181+'Base case'!$A181</f>
        <v>3.1886492852105959</v>
      </c>
      <c r="E181" s="3">
        <f>'Division bootstrap results from'!J181+'Base case'!$A181</f>
        <v>3.7413793287469792</v>
      </c>
      <c r="F181" s="3">
        <f>'Division bootstrap results from'!K181+'Base case'!$A181</f>
        <v>3.350947249047779</v>
      </c>
      <c r="G181" s="3">
        <f>'Division bootstrap results from'!L181+'Base case'!$A181</f>
        <v>3.8487845279374291</v>
      </c>
      <c r="H181" s="3">
        <f>'Division bootstrap results from'!M181+'Base case'!$A181</f>
        <v>3.7049543664701989</v>
      </c>
      <c r="I181" s="3">
        <f>'Division bootstrap results from'!N181+'Base case'!$A181</f>
        <v>4.7527738560511086</v>
      </c>
      <c r="J181" s="3">
        <f>'Division bootstrap results from'!O181+'Base case'!$A181</f>
        <v>3.2357638811944422</v>
      </c>
      <c r="K181" s="3">
        <f>'Division bootstrap results from'!P181+'Base case'!$A181</f>
        <v>3.5858821624987089</v>
      </c>
    </row>
    <row r="182" spans="1:11">
      <c r="A182">
        <f>SUMPRODUCT($D$1:$H$1,'Division bootstrap results from'!B182:F182)</f>
        <v>2.3769228422475761</v>
      </c>
      <c r="B182" s="3">
        <f>'Division bootstrap results from'!G182+'Base case'!$A182</f>
        <v>2.3777468325914941</v>
      </c>
      <c r="C182" s="3">
        <f>'Division bootstrap results from'!H182+'Base case'!$A182</f>
        <v>2.5883046159973029</v>
      </c>
      <c r="D182" s="3">
        <f>'Division bootstrap results from'!I182+'Base case'!$A182</f>
        <v>3.1695509573042031</v>
      </c>
      <c r="E182" s="3">
        <f>'Division bootstrap results from'!J182+'Base case'!$A182</f>
        <v>3.8227090920007361</v>
      </c>
      <c r="F182" s="3">
        <f>'Division bootstrap results from'!K182+'Base case'!$A182</f>
        <v>3.4910375730574863</v>
      </c>
      <c r="G182" s="3">
        <f>'Division bootstrap results from'!L182+'Base case'!$A182</f>
        <v>3.4563339199691061</v>
      </c>
      <c r="H182" s="3">
        <f>'Division bootstrap results from'!M182+'Base case'!$A182</f>
        <v>3.3718885560029204</v>
      </c>
      <c r="I182" s="3">
        <f>'Division bootstrap results from'!N182+'Base case'!$A182</f>
        <v>3.6668436673494158</v>
      </c>
      <c r="J182" s="3">
        <f>'Division bootstrap results from'!O182+'Base case'!$A182</f>
        <v>3.2028613540049413</v>
      </c>
      <c r="K182" s="3">
        <f>'Division bootstrap results from'!P182+'Base case'!$A182</f>
        <v>2.8245869690609142</v>
      </c>
    </row>
    <row r="183" spans="1:11">
      <c r="A183">
        <f>SUMPRODUCT($D$1:$H$1,'Division bootstrap results from'!B183:F183)</f>
        <v>2.4428174048576872</v>
      </c>
      <c r="B183" s="3">
        <f>'Division bootstrap results from'!G183+'Base case'!$A183</f>
        <v>2.2742541877078053</v>
      </c>
      <c r="C183" s="3">
        <f>'Division bootstrap results from'!H183+'Base case'!$A183</f>
        <v>2.292058942699736</v>
      </c>
      <c r="D183" s="3">
        <f>'Division bootstrap results from'!I183+'Base case'!$A183</f>
        <v>3.1373796139580503</v>
      </c>
      <c r="E183" s="3">
        <f>'Division bootstrap results from'!J183+'Base case'!$A183</f>
        <v>3.703824510013777</v>
      </c>
      <c r="F183" s="3">
        <f>'Division bootstrap results from'!K183+'Base case'!$A183</f>
        <v>3.4638476426904274</v>
      </c>
      <c r="G183" s="3">
        <f>'Division bootstrap results from'!L183+'Base case'!$A183</f>
        <v>3.6516183528685673</v>
      </c>
      <c r="H183" s="3">
        <f>'Division bootstrap results from'!M183+'Base case'!$A183</f>
        <v>4.2334543756245768</v>
      </c>
      <c r="I183" s="3">
        <f>'Division bootstrap results from'!N183+'Base case'!$A183</f>
        <v>3.8964670514231869</v>
      </c>
      <c r="J183" s="3">
        <f>'Division bootstrap results from'!O183+'Base case'!$A183</f>
        <v>3.784157092748897</v>
      </c>
      <c r="K183" s="3">
        <f>'Division bootstrap results from'!P183+'Base case'!$A183</f>
        <v>3.0344499227750994</v>
      </c>
    </row>
    <row r="184" spans="1:11">
      <c r="A184">
        <f>SUMPRODUCT($D$1:$H$1,'Division bootstrap results from'!B184:F184)</f>
        <v>2.1854045808784393</v>
      </c>
      <c r="B184" s="3">
        <f>'Division bootstrap results from'!G184+'Base case'!$A184</f>
        <v>2.5412035018247123</v>
      </c>
      <c r="C184" s="3">
        <f>'Division bootstrap results from'!H184+'Base case'!$A184</f>
        <v>2.5183784086327181</v>
      </c>
      <c r="D184" s="3">
        <f>'Division bootstrap results from'!I184+'Base case'!$A184</f>
        <v>3.1507049312908184</v>
      </c>
      <c r="E184" s="3">
        <f>'Division bootstrap results from'!J184+'Base case'!$A184</f>
        <v>3.972726468011949</v>
      </c>
      <c r="F184" s="3">
        <f>'Division bootstrap results from'!K184+'Base case'!$A184</f>
        <v>3.3544209758688295</v>
      </c>
      <c r="G184" s="3">
        <f>'Division bootstrap results from'!L184+'Base case'!$A184</f>
        <v>3.3529004537942693</v>
      </c>
      <c r="H184" s="3">
        <f>'Division bootstrap results from'!M184+'Base case'!$A184</f>
        <v>3.391835909519739</v>
      </c>
      <c r="I184" s="3">
        <f>'Division bootstrap results from'!N184+'Base case'!$A184</f>
        <v>4.5255919218533691</v>
      </c>
      <c r="J184" s="3">
        <f>'Division bootstrap results from'!O184+'Base case'!$A184</f>
        <v>2.5288074760731414</v>
      </c>
      <c r="K184" s="3">
        <f>'Division bootstrap results from'!P184+'Base case'!$A184</f>
        <v>2.9201571078478321</v>
      </c>
    </row>
    <row r="185" spans="1:11">
      <c r="A185">
        <f>SUMPRODUCT($D$1:$H$1,'Division bootstrap results from'!B185:F185)</f>
        <v>2.2410386166656577</v>
      </c>
      <c r="B185" s="3">
        <f>'Division bootstrap results from'!G185+'Base case'!$A185</f>
        <v>2.4458711679334426</v>
      </c>
      <c r="C185" s="3">
        <f>'Division bootstrap results from'!H185+'Base case'!$A185</f>
        <v>2.5731179088550928</v>
      </c>
      <c r="D185" s="3">
        <f>'Division bootstrap results from'!I185+'Base case'!$A185</f>
        <v>3.3258244760920976</v>
      </c>
      <c r="E185" s="3">
        <f>'Division bootstrap results from'!J185+'Base case'!$A185</f>
        <v>4.0229698117972674</v>
      </c>
      <c r="F185" s="3">
        <f>'Division bootstrap results from'!K185+'Base case'!$A185</f>
        <v>3.3704550152678578</v>
      </c>
      <c r="G185" s="3">
        <f>'Division bootstrap results from'!L185+'Base case'!$A185</f>
        <v>3.4388792105360579</v>
      </c>
      <c r="H185" s="3">
        <f>'Division bootstrap results from'!M185+'Base case'!$A185</f>
        <v>4.3844779187433875</v>
      </c>
      <c r="I185" s="3">
        <f>'Division bootstrap results from'!N185+'Base case'!$A185</f>
        <v>3.9009249350846278</v>
      </c>
      <c r="J185" s="3">
        <f>'Division bootstrap results from'!O185+'Base case'!$A185</f>
        <v>3.6638264409097179</v>
      </c>
      <c r="K185" s="3">
        <f>'Division bootstrap results from'!P185+'Base case'!$A185</f>
        <v>3.766518705164378</v>
      </c>
    </row>
    <row r="186" spans="1:11">
      <c r="A186">
        <f>SUMPRODUCT($D$1:$H$1,'Division bootstrap results from'!B186:F186)</f>
        <v>2.5014515870963612</v>
      </c>
      <c r="B186" s="3">
        <f>'Division bootstrap results from'!G186+'Base case'!$A186</f>
        <v>2.4783709931398699</v>
      </c>
      <c r="C186" s="3">
        <f>'Division bootstrap results from'!H186+'Base case'!$A186</f>
        <v>2.699930475624106</v>
      </c>
      <c r="D186" s="3">
        <f>'Division bootstrap results from'!I186+'Base case'!$A186</f>
        <v>3.113888678056334</v>
      </c>
      <c r="E186" s="3">
        <f>'Division bootstrap results from'!J186+'Base case'!$A186</f>
        <v>3.9758174166387112</v>
      </c>
      <c r="F186" s="3">
        <f>'Division bootstrap results from'!K186+'Base case'!$A186</f>
        <v>3.4373162641172783</v>
      </c>
      <c r="G186" s="3">
        <f>'Division bootstrap results from'!L186+'Base case'!$A186</f>
        <v>3.4642238307285411</v>
      </c>
      <c r="H186" s="3">
        <f>'Division bootstrap results from'!M186+'Base case'!$A186</f>
        <v>3.6707349388704813</v>
      </c>
      <c r="I186" s="3">
        <f>'Division bootstrap results from'!N186+'Base case'!$A186</f>
        <v>3.6349473230506009</v>
      </c>
      <c r="J186" s="3">
        <f>'Division bootstrap results from'!O186+'Base case'!$A186</f>
        <v>3.0213001469580441</v>
      </c>
      <c r="K186" s="3">
        <f>'Division bootstrap results from'!P186+'Base case'!$A186</f>
        <v>2.5728718738668443</v>
      </c>
    </row>
    <row r="187" spans="1:11">
      <c r="A187">
        <f>SUMPRODUCT($D$1:$H$1,'Division bootstrap results from'!B187:F187)</f>
        <v>2.3484727981443818</v>
      </c>
      <c r="B187" s="3">
        <f>'Division bootstrap results from'!G187+'Base case'!$A187</f>
        <v>2.4757824079959048</v>
      </c>
      <c r="C187" s="3">
        <f>'Division bootstrap results from'!H187+'Base case'!$A187</f>
        <v>2.4712166524790398</v>
      </c>
      <c r="D187" s="3">
        <f>'Division bootstrap results from'!I187+'Base case'!$A187</f>
        <v>3.1838828113255317</v>
      </c>
      <c r="E187" s="3">
        <f>'Division bootstrap results from'!J187+'Base case'!$A187</f>
        <v>3.735994502484262</v>
      </c>
      <c r="F187" s="3">
        <f>'Division bootstrap results from'!K187+'Base case'!$A187</f>
        <v>3.4533959741922216</v>
      </c>
      <c r="G187" s="3">
        <f>'Division bootstrap results from'!L187+'Base case'!$A187</f>
        <v>3.5142808828143215</v>
      </c>
      <c r="H187" s="3">
        <f>'Division bootstrap results from'!M187+'Base case'!$A187</f>
        <v>3.425875916822422</v>
      </c>
      <c r="I187" s="3">
        <f>'Division bootstrap results from'!N187+'Base case'!$A187</f>
        <v>3.9063816137705416</v>
      </c>
      <c r="J187" s="3">
        <f>'Division bootstrap results from'!O187+'Base case'!$A187</f>
        <v>2.4112333532502772</v>
      </c>
      <c r="K187" s="3">
        <f>'Division bootstrap results from'!P187+'Base case'!$A187</f>
        <v>3.5934338784460218</v>
      </c>
    </row>
    <row r="188" spans="1:11">
      <c r="A188">
        <f>SUMPRODUCT($D$1:$H$1,'Division bootstrap results from'!B188:F188)</f>
        <v>2.3291233144866164</v>
      </c>
      <c r="B188" s="3">
        <f>'Division bootstrap results from'!G188+'Base case'!$A188</f>
        <v>2.3988288922214354</v>
      </c>
      <c r="C188" s="3">
        <f>'Division bootstrap results from'!H188+'Base case'!$A188</f>
        <v>2.5771327727954203</v>
      </c>
      <c r="D188" s="3">
        <f>'Division bootstrap results from'!I188+'Base case'!$A188</f>
        <v>3.2133315354523901</v>
      </c>
      <c r="E188" s="3">
        <f>'Division bootstrap results from'!J188+'Base case'!$A188</f>
        <v>3.8242430020484264</v>
      </c>
      <c r="F188" s="3">
        <f>'Division bootstrap results from'!K188+'Base case'!$A188</f>
        <v>3.3678935371688965</v>
      </c>
      <c r="G188" s="3">
        <f>'Division bootstrap results from'!L188+'Base case'!$A188</f>
        <v>3.4854472763913966</v>
      </c>
      <c r="H188" s="3">
        <f>'Division bootstrap results from'!M188+'Base case'!$A188</f>
        <v>3.4489304603603164</v>
      </c>
      <c r="I188" s="3">
        <f>'Division bootstrap results from'!N188+'Base case'!$A188</f>
        <v>3.8596020988536064</v>
      </c>
      <c r="J188" s="3">
        <f>'Division bootstrap results from'!O188+'Base case'!$A188</f>
        <v>3.5489770262985463</v>
      </c>
      <c r="K188" s="3">
        <f>'Division bootstrap results from'!P188+'Base case'!$A188</f>
        <v>2.8143664537501474</v>
      </c>
    </row>
    <row r="189" spans="1:11">
      <c r="A189">
        <f>SUMPRODUCT($D$1:$H$1,'Division bootstrap results from'!B189:F189)</f>
        <v>2.3317353496902928</v>
      </c>
      <c r="B189" s="3">
        <f>'Division bootstrap results from'!G189+'Base case'!$A189</f>
        <v>2.448207273237395</v>
      </c>
      <c r="C189" s="3">
        <f>'Division bootstrap results from'!H189+'Base case'!$A189</f>
        <v>2.7149203168675489</v>
      </c>
      <c r="D189" s="3">
        <f>'Division bootstrap results from'!I189+'Base case'!$A189</f>
        <v>3.3099660571980341</v>
      </c>
      <c r="E189" s="3">
        <f>'Division bootstrap results from'!J189+'Base case'!$A189</f>
        <v>3.7817993686064328</v>
      </c>
      <c r="F189" s="3">
        <f>'Division bootstrap results from'!K189+'Base case'!$A189</f>
        <v>3.6241228577042928</v>
      </c>
      <c r="G189" s="3">
        <f>'Division bootstrap results from'!L189+'Base case'!$A189</f>
        <v>3.3698095960908327</v>
      </c>
      <c r="H189" s="3">
        <f>'Division bootstrap results from'!M189+'Base case'!$A189</f>
        <v>3.5584504902531826</v>
      </c>
      <c r="I189" s="3">
        <f>'Division bootstrap results from'!N189+'Base case'!$A189</f>
        <v>3.9453611723997426</v>
      </c>
      <c r="J189" s="3">
        <f>'Division bootstrap results from'!O189+'Base case'!$A189</f>
        <v>3.0430260421128557</v>
      </c>
      <c r="K189" s="3">
        <f>'Division bootstrap results from'!P189+'Base case'!$A189</f>
        <v>3.7190447574983629</v>
      </c>
    </row>
    <row r="190" spans="1:11">
      <c r="A190">
        <f>SUMPRODUCT($D$1:$H$1,'Division bootstrap results from'!B190:F190)</f>
        <v>2.0389395569684075</v>
      </c>
      <c r="B190" s="3">
        <f>'Division bootstrap results from'!G190+'Base case'!$A190</f>
        <v>2.5423134747772864</v>
      </c>
      <c r="C190" s="3">
        <f>'Division bootstrap results from'!H190+'Base case'!$A190</f>
        <v>2.5875384031471573</v>
      </c>
      <c r="D190" s="3">
        <f>'Division bootstrap results from'!I190+'Base case'!$A190</f>
        <v>3.2228169921976972</v>
      </c>
      <c r="E190" s="3">
        <f>'Division bootstrap results from'!J190+'Base case'!$A190</f>
        <v>3.8003927951287975</v>
      </c>
      <c r="F190" s="3">
        <f>'Division bootstrap results from'!K190+'Base case'!$A190</f>
        <v>3.5340175397434077</v>
      </c>
      <c r="G190" s="3">
        <f>'Division bootstrap results from'!L190+'Base case'!$A190</f>
        <v>3.5441611121876275</v>
      </c>
      <c r="H190" s="3">
        <f>'Division bootstrap results from'!M190+'Base case'!$A190</f>
        <v>3.2033814012590676</v>
      </c>
      <c r="I190" s="3">
        <f>'Division bootstrap results from'!N190+'Base case'!$A190</f>
        <v>3.4312735934845673</v>
      </c>
      <c r="J190" s="3">
        <f>'Division bootstrap results from'!O190+'Base case'!$A190</f>
        <v>3.6307081370605676</v>
      </c>
      <c r="K190" s="3">
        <f>'Division bootstrap results from'!P190+'Base case'!$A190</f>
        <v>2.8288844517174385</v>
      </c>
    </row>
    <row r="191" spans="1:11">
      <c r="A191">
        <f>SUMPRODUCT($D$1:$H$1,'Division bootstrap results from'!B191:F191)</f>
        <v>2.6130307320428292</v>
      </c>
      <c r="B191" s="3">
        <f>'Division bootstrap results from'!G191+'Base case'!$A191</f>
        <v>2.2649301475588093</v>
      </c>
      <c r="C191" s="3">
        <f>'Division bootstrap results from'!H191+'Base case'!$A191</f>
        <v>2.6598464945067306</v>
      </c>
      <c r="D191" s="3">
        <f>'Division bootstrap results from'!I191+'Base case'!$A191</f>
        <v>3.1946618030789082</v>
      </c>
      <c r="E191" s="3">
        <f>'Division bootstrap results from'!J191+'Base case'!$A191</f>
        <v>3.7875299345986093</v>
      </c>
      <c r="F191" s="3">
        <f>'Division bootstrap results from'!K191+'Base case'!$A191</f>
        <v>3.3942954510383392</v>
      </c>
      <c r="G191" s="3">
        <f>'Division bootstrap results from'!L191+'Base case'!$A191</f>
        <v>3.3728331448441042</v>
      </c>
      <c r="H191" s="3">
        <f>'Division bootstrap results from'!M191+'Base case'!$A191</f>
        <v>3.2086292603326143</v>
      </c>
      <c r="I191" s="3">
        <f>'Division bootstrap results from'!N191+'Base case'!$A191</f>
        <v>3.6794233888018093</v>
      </c>
      <c r="J191" s="3">
        <f>'Division bootstrap results from'!O191+'Base case'!$A191</f>
        <v>4.2224998596397594</v>
      </c>
      <c r="K191" s="3">
        <f>'Division bootstrap results from'!P191+'Base case'!$A191</f>
        <v>3.0956848687820533</v>
      </c>
    </row>
    <row r="192" spans="1:11">
      <c r="A192">
        <f>SUMPRODUCT($D$1:$H$1,'Division bootstrap results from'!B192:F192)</f>
        <v>2.5376829545733144</v>
      </c>
      <c r="B192" s="3">
        <f>'Division bootstrap results from'!G192+'Base case'!$A192</f>
        <v>2.3733383438878906</v>
      </c>
      <c r="C192" s="3">
        <f>'Division bootstrap results from'!H192+'Base case'!$A192</f>
        <v>2.4851207498356827</v>
      </c>
      <c r="D192" s="3">
        <f>'Division bootstrap results from'!I192+'Base case'!$A192</f>
        <v>3.4736201935949094</v>
      </c>
      <c r="E192" s="3">
        <f>'Division bootstrap results from'!J192+'Base case'!$A192</f>
        <v>3.7618829679276446</v>
      </c>
      <c r="F192" s="3">
        <f>'Division bootstrap results from'!K192+'Base case'!$A192</f>
        <v>3.6224838699462043</v>
      </c>
      <c r="G192" s="3">
        <f>'Division bootstrap results from'!L192+'Base case'!$A192</f>
        <v>3.2497373850356466</v>
      </c>
      <c r="H192" s="3">
        <f>'Division bootstrap results from'!M192+'Base case'!$A192</f>
        <v>4.255890874044324</v>
      </c>
      <c r="I192" s="3">
        <f>'Division bootstrap results from'!N192+'Base case'!$A192</f>
        <v>3.8716074925469344</v>
      </c>
      <c r="J192" s="3">
        <f>'Division bootstrap results from'!O192+'Base case'!$A192</f>
        <v>3.5611499932262243</v>
      </c>
      <c r="K192" s="3">
        <f>'Division bootstrap results from'!P192+'Base case'!$A192</f>
        <v>3.6592002417260243</v>
      </c>
    </row>
    <row r="193" spans="1:11">
      <c r="A193">
        <f>SUMPRODUCT($D$1:$H$1,'Division bootstrap results from'!B193:F193)</f>
        <v>2.2692633049472595</v>
      </c>
      <c r="B193" s="3">
        <f>'Division bootstrap results from'!G193+'Base case'!$A193</f>
        <v>2.3796874112616715</v>
      </c>
      <c r="C193" s="3">
        <f>'Division bootstrap results from'!H193+'Base case'!$A193</f>
        <v>2.5593265792579096</v>
      </c>
      <c r="D193" s="3">
        <f>'Division bootstrap results from'!I193+'Base case'!$A193</f>
        <v>3.1328888236966757</v>
      </c>
      <c r="E193" s="3">
        <f>'Division bootstrap results from'!J193+'Base case'!$A193</f>
        <v>3.7356415940088095</v>
      </c>
      <c r="F193" s="3">
        <f>'Division bootstrap results from'!K193+'Base case'!$A193</f>
        <v>3.5328586115146394</v>
      </c>
      <c r="G193" s="3">
        <f>'Division bootstrap results from'!L193+'Base case'!$A193</f>
        <v>3.1497140120104343</v>
      </c>
      <c r="H193" s="3">
        <f>'Division bootstrap results from'!M193+'Base case'!$A193</f>
        <v>3.5875318845833295</v>
      </c>
      <c r="I193" s="3">
        <f>'Division bootstrap results from'!N193+'Base case'!$A193</f>
        <v>3.9435870536968896</v>
      </c>
      <c r="J193" s="3">
        <f>'Division bootstrap results from'!O193+'Base case'!$A193</f>
        <v>3.5297298266456592</v>
      </c>
      <c r="K193" s="3">
        <f>'Division bootstrap results from'!P193+'Base case'!$A193</f>
        <v>2.5813323462749276</v>
      </c>
    </row>
    <row r="194" spans="1:11">
      <c r="A194">
        <f>SUMPRODUCT($D$1:$H$1,'Division bootstrap results from'!B194:F194)</f>
        <v>2.1471213091407524</v>
      </c>
      <c r="B194" s="3">
        <f>'Division bootstrap results from'!G194+'Base case'!$A194</f>
        <v>2.4369844432894663</v>
      </c>
      <c r="C194" s="3">
        <f>'Division bootstrap results from'!H194+'Base case'!$A194</f>
        <v>2.5866214611301404</v>
      </c>
      <c r="D194" s="3">
        <f>'Division bootstrap results from'!I194+'Base case'!$A194</f>
        <v>3.0746472919151104</v>
      </c>
      <c r="E194" s="3">
        <f>'Division bootstrap results from'!J194+'Base case'!$A194</f>
        <v>3.9694448225300523</v>
      </c>
      <c r="F194" s="3">
        <f>'Division bootstrap results from'!K194+'Base case'!$A194</f>
        <v>3.4035707021899424</v>
      </c>
      <c r="G194" s="3">
        <f>'Division bootstrap results from'!L194+'Base case'!$A194</f>
        <v>3.3214267485736721</v>
      </c>
      <c r="H194" s="3">
        <f>'Division bootstrap results from'!M194+'Base case'!$A194</f>
        <v>3.9555107243570022</v>
      </c>
      <c r="I194" s="3">
        <f>'Division bootstrap results from'!N194+'Base case'!$A194</f>
        <v>3.7563380072012325</v>
      </c>
      <c r="J194" s="3">
        <f>'Division bootstrap results from'!O194+'Base case'!$A194</f>
        <v>3.0317521794684774</v>
      </c>
      <c r="K194" s="3">
        <f>'Division bootstrap results from'!P194+'Base case'!$A194</f>
        <v>3.4636941088871924</v>
      </c>
    </row>
    <row r="195" spans="1:11">
      <c r="A195">
        <f>SUMPRODUCT($D$1:$H$1,'Division bootstrap results from'!B195:F195)</f>
        <v>2.3255533038279843</v>
      </c>
      <c r="B195" s="3">
        <f>'Division bootstrap results from'!G195+'Base case'!$A195</f>
        <v>2.3621030666353606</v>
      </c>
      <c r="C195" s="3">
        <f>'Division bootstrap results from'!H195+'Base case'!$A195</f>
        <v>2.5786568375423151</v>
      </c>
      <c r="D195" s="3">
        <f>'Division bootstrap results from'!I195+'Base case'!$A195</f>
        <v>3.1199651387424234</v>
      </c>
      <c r="E195" s="3">
        <f>'Division bootstrap results from'!J195+'Base case'!$A195</f>
        <v>3.7825010446105543</v>
      </c>
      <c r="F195" s="3">
        <f>'Division bootstrap results from'!K195+'Base case'!$A195</f>
        <v>3.7119211711122042</v>
      </c>
      <c r="G195" s="3">
        <f>'Division bootstrap results from'!L195+'Base case'!$A195</f>
        <v>3.5891396807772846</v>
      </c>
      <c r="H195" s="3">
        <f>'Division bootstrap results from'!M195+'Base case'!$A195</f>
        <v>3.8973669727305946</v>
      </c>
      <c r="I195" s="3">
        <f>'Division bootstrap results from'!N195+'Base case'!$A195</f>
        <v>4.3577045324524448</v>
      </c>
      <c r="J195" s="3">
        <f>'Division bootstrap results from'!O195+'Base case'!$A195</f>
        <v>3.5554005473082042</v>
      </c>
      <c r="K195" s="3">
        <f>'Division bootstrap results from'!P195+'Base case'!$A195</f>
        <v>2.9243284630636412</v>
      </c>
    </row>
    <row r="196" spans="1:11">
      <c r="A196">
        <f>SUMPRODUCT($D$1:$H$1,'Division bootstrap results from'!B196:F196)</f>
        <v>2.3033999423122684</v>
      </c>
      <c r="B196" s="3">
        <f>'Division bootstrap results from'!G196+'Base case'!$A196</f>
        <v>2.4898227042690935</v>
      </c>
      <c r="C196" s="3">
        <f>'Division bootstrap results from'!H196+'Base case'!$A196</f>
        <v>2.5661889521520225</v>
      </c>
      <c r="D196" s="3">
        <f>'Division bootstrap results from'!I196+'Base case'!$A196</f>
        <v>3.1565328057836033</v>
      </c>
      <c r="E196" s="3">
        <f>'Division bootstrap results from'!J196+'Base case'!$A196</f>
        <v>3.6853791032182182</v>
      </c>
      <c r="F196" s="3">
        <f>'Division bootstrap results from'!K196+'Base case'!$A196</f>
        <v>3.4731827513760987</v>
      </c>
      <c r="G196" s="3">
        <f>'Division bootstrap results from'!L196+'Base case'!$A196</f>
        <v>3.4654858015815484</v>
      </c>
      <c r="H196" s="3">
        <f>'Division bootstrap results from'!M196+'Base case'!$A196</f>
        <v>3.4478704364322383</v>
      </c>
      <c r="I196" s="3">
        <f>'Division bootstrap results from'!N196+'Base case'!$A196</f>
        <v>4.2955233480196382</v>
      </c>
      <c r="J196" s="3">
        <f>'Division bootstrap results from'!O196+'Base case'!$A196</f>
        <v>3.5451894961680583</v>
      </c>
      <c r="K196" s="3">
        <f>'Division bootstrap results from'!P196+'Base case'!$A196</f>
        <v>3.6038757233017087</v>
      </c>
    </row>
    <row r="197" spans="1:11">
      <c r="A197">
        <f>SUMPRODUCT($D$1:$H$1,'Division bootstrap results from'!B197:F197)</f>
        <v>2.2125309635307184</v>
      </c>
      <c r="B197" s="3">
        <f>'Division bootstrap results from'!G197+'Base case'!$A197</f>
        <v>2.4602003917732165</v>
      </c>
      <c r="C197" s="3">
        <f>'Division bootstrap results from'!H197+'Base case'!$A197</f>
        <v>2.5716516099810476</v>
      </c>
      <c r="D197" s="3">
        <f>'Division bootstrap results from'!I197+'Base case'!$A197</f>
        <v>3.1760764225793814</v>
      </c>
      <c r="E197" s="3">
        <f>'Division bootstrap results from'!J197+'Base case'!$A197</f>
        <v>3.7886168866116283</v>
      </c>
      <c r="F197" s="3">
        <f>'Division bootstrap results from'!K197+'Base case'!$A197</f>
        <v>3.5487882510023283</v>
      </c>
      <c r="G197" s="3">
        <f>'Division bootstrap results from'!L197+'Base case'!$A197</f>
        <v>3.4977416814397886</v>
      </c>
      <c r="H197" s="3">
        <f>'Division bootstrap results from'!M197+'Base case'!$A197</f>
        <v>3.2243854567468984</v>
      </c>
      <c r="I197" s="3">
        <f>'Division bootstrap results from'!N197+'Base case'!$A197</f>
        <v>3.7070347740270586</v>
      </c>
      <c r="J197" s="3">
        <f>'Division bootstrap results from'!O197+'Base case'!$A197</f>
        <v>3.8971626535997386</v>
      </c>
      <c r="K197" s="3">
        <f>'Division bootstrap results from'!P197+'Base case'!$A197</f>
        <v>2.6832445211933527</v>
      </c>
    </row>
    <row r="198" spans="1:11">
      <c r="A198">
        <f>SUMPRODUCT($D$1:$H$1,'Division bootstrap results from'!B198:F198)</f>
        <v>2.289632920677219</v>
      </c>
      <c r="B198" s="3">
        <f>'Division bootstrap results from'!G198+'Base case'!$A198</f>
        <v>2.3795444969475059</v>
      </c>
      <c r="C198" s="3">
        <f>'Division bootstrap results from'!H198+'Base case'!$A198</f>
        <v>2.5908559216856659</v>
      </c>
      <c r="D198" s="3">
        <f>'Division bootstrap results from'!I198+'Base case'!$A198</f>
        <v>3.1089756233948043</v>
      </c>
      <c r="E198" s="3">
        <f>'Division bootstrap results from'!J198+'Base case'!$A198</f>
        <v>3.9219616117364993</v>
      </c>
      <c r="F198" s="3">
        <f>'Division bootstrap results from'!K198+'Base case'!$A198</f>
        <v>3.3682426344633689</v>
      </c>
      <c r="G198" s="3">
        <f>'Division bootstrap results from'!L198+'Base case'!$A198</f>
        <v>3.177011263894796</v>
      </c>
      <c r="H198" s="3">
        <f>'Division bootstrap results from'!M198+'Base case'!$A198</f>
        <v>3.092172016403151</v>
      </c>
      <c r="I198" s="3">
        <f>'Division bootstrap results from'!N198+'Base case'!$A198</f>
        <v>3.6291481475417493</v>
      </c>
      <c r="J198" s="3">
        <f>'Division bootstrap results from'!O198+'Base case'!$A198</f>
        <v>3.4410924999335091</v>
      </c>
      <c r="K198" s="3">
        <f>'Division bootstrap results from'!P198+'Base case'!$A198</f>
        <v>2.600263476879022</v>
      </c>
    </row>
    <row r="199" spans="1:11">
      <c r="A199">
        <f>SUMPRODUCT($D$1:$H$1,'Division bootstrap results from'!B199:F199)</f>
        <v>2.1892863828860025</v>
      </c>
      <c r="B199" s="3">
        <f>'Division bootstrap results from'!G199+'Base case'!$A199</f>
        <v>2.5068554783187964</v>
      </c>
      <c r="C199" s="3">
        <f>'Division bootstrap results from'!H199+'Base case'!$A199</f>
        <v>2.6749640924422864</v>
      </c>
      <c r="D199" s="3">
        <f>'Division bootstrap results from'!I199+'Base case'!$A199</f>
        <v>3.2380816353922226</v>
      </c>
      <c r="E199" s="3">
        <f>'Division bootstrap results from'!J199+'Base case'!$A199</f>
        <v>3.9378949815110524</v>
      </c>
      <c r="F199" s="3">
        <f>'Division bootstrap results from'!K199+'Base case'!$A199</f>
        <v>3.6186637922708726</v>
      </c>
      <c r="G199" s="3">
        <f>'Division bootstrap results from'!L199+'Base case'!$A199</f>
        <v>3.1426609616738066</v>
      </c>
      <c r="H199" s="3">
        <f>'Division bootstrap results from'!M199+'Base case'!$A199</f>
        <v>3.7547356616364826</v>
      </c>
      <c r="I199" s="3">
        <f>'Division bootstrap results from'!N199+'Base case'!$A199</f>
        <v>3.8705069041106128</v>
      </c>
      <c r="J199" s="3">
        <f>'Division bootstrap results from'!O199+'Base case'!$A199</f>
        <v>3.3615967435663823</v>
      </c>
      <c r="K199" s="3">
        <f>'Division bootstrap results from'!P199+'Base case'!$A199</f>
        <v>2.7133525426987175</v>
      </c>
    </row>
    <row r="200" spans="1:11">
      <c r="A200">
        <f>SUMPRODUCT($D$1:$H$1,'Division bootstrap results from'!B200:F200)</f>
        <v>2.0186182125203076</v>
      </c>
      <c r="B200" s="3">
        <f>'Division bootstrap results from'!G200+'Base case'!$A200</f>
        <v>2.4520578729932145</v>
      </c>
      <c r="C200" s="3">
        <f>'Division bootstrap results from'!H200+'Base case'!$A200</f>
        <v>2.7193718001496596</v>
      </c>
      <c r="D200" s="3">
        <f>'Division bootstrap results from'!I200+'Base case'!$A200</f>
        <v>3.2602413648117277</v>
      </c>
      <c r="E200" s="3">
        <f>'Division bootstrap results from'!J200+'Base case'!$A200</f>
        <v>3.8058016642290076</v>
      </c>
      <c r="F200" s="3">
        <f>'Division bootstrap results from'!K200+'Base case'!$A200</f>
        <v>3.5911056974891076</v>
      </c>
      <c r="G200" s="3">
        <f>'Division bootstrap results from'!L200+'Base case'!$A200</f>
        <v>3.5026914274620475</v>
      </c>
      <c r="H200" s="3">
        <f>'Division bootstrap results from'!M200+'Base case'!$A200</f>
        <v>3.9827706786755375</v>
      </c>
      <c r="I200" s="3">
        <f>'Division bootstrap results from'!N200+'Base case'!$A200</f>
        <v>3.6367072542321974</v>
      </c>
      <c r="J200" s="3">
        <f>'Division bootstrap results from'!O200+'Base case'!$A200</f>
        <v>3.7090314698922575</v>
      </c>
      <c r="K200" s="3">
        <f>'Division bootstrap results from'!P200+'Base case'!$A200</f>
        <v>3.5941606845592373</v>
      </c>
    </row>
    <row r="201" spans="1:11">
      <c r="A201">
        <f>SUMPRODUCT($D$1:$H$1,'Division bootstrap results from'!B201:F201)</f>
        <v>2.2785625522075996</v>
      </c>
      <c r="B201" s="3">
        <f>'Division bootstrap results from'!G201+'Base case'!$A201</f>
        <v>2.5922400474218796</v>
      </c>
      <c r="C201" s="3">
        <f>'Division bootstrap results from'!H201+'Base case'!$A201</f>
        <v>2.6850774883385227</v>
      </c>
      <c r="D201" s="3">
        <f>'Division bootstrap results from'!I201+'Base case'!$A201</f>
        <v>3.0054107629471898</v>
      </c>
      <c r="E201" s="3">
        <f>'Division bootstrap results from'!J201+'Base case'!$A201</f>
        <v>3.7231653447411599</v>
      </c>
      <c r="F201" s="3">
        <f>'Division bootstrap results from'!K201+'Base case'!$A201</f>
        <v>3.6190892174972493</v>
      </c>
      <c r="G201" s="3">
        <f>'Division bootstrap results from'!L201+'Base case'!$A201</f>
        <v>3.2584322208564274</v>
      </c>
      <c r="H201" s="3">
        <f>'Division bootstrap results from'!M201+'Base case'!$A201</f>
        <v>3.9273989739386996</v>
      </c>
      <c r="I201" s="3">
        <f>'Division bootstrap results from'!N201+'Base case'!$A201</f>
        <v>3.2811947417194594</v>
      </c>
      <c r="J201" s="3">
        <f>'Division bootstrap results from'!O201+'Base case'!$A201</f>
        <v>3.5218191782880099</v>
      </c>
      <c r="K201" s="3">
        <f>'Division bootstrap results from'!P201+'Base case'!$A201</f>
        <v>2.6445129272671775</v>
      </c>
    </row>
    <row r="202" spans="1:11">
      <c r="A202">
        <f>SUMPRODUCT($D$1:$H$1,'Division bootstrap results from'!B202:F202)</f>
        <v>2.3566829052851808</v>
      </c>
      <c r="B202" s="3">
        <f>'Division bootstrap results from'!G202+'Base case'!$A202</f>
        <v>2.3091461208890531</v>
      </c>
      <c r="C202" s="3">
        <f>'Division bootstrap results from'!H202+'Base case'!$A202</f>
        <v>2.6248911588184596</v>
      </c>
      <c r="D202" s="3">
        <f>'Division bootstrap results from'!I202+'Base case'!$A202</f>
        <v>3.0831666638331376</v>
      </c>
      <c r="E202" s="3">
        <f>'Division bootstrap results from'!J202+'Base case'!$A202</f>
        <v>3.7363495736504508</v>
      </c>
      <c r="F202" s="3">
        <f>'Division bootstrap results from'!K202+'Base case'!$A202</f>
        <v>3.4351802659816708</v>
      </c>
      <c r="G202" s="3">
        <f>'Division bootstrap results from'!L202+'Base case'!$A202</f>
        <v>3.5588687509712709</v>
      </c>
      <c r="H202" s="3">
        <f>'Division bootstrap results from'!M202+'Base case'!$A202</f>
        <v>3.9800306793514308</v>
      </c>
      <c r="I202" s="3">
        <f>'Division bootstrap results from'!N202+'Base case'!$A202</f>
        <v>3.8754964296096008</v>
      </c>
      <c r="J202" s="3">
        <f>'Division bootstrap results from'!O202+'Base case'!$A202</f>
        <v>3.0857554876180959</v>
      </c>
      <c r="K202" s="3">
        <f>'Division bootstrap results from'!P202+'Base case'!$A202</f>
        <v>3.7703349977155107</v>
      </c>
    </row>
    <row r="203" spans="1:11">
      <c r="A203">
        <f>SUMPRODUCT($D$1:$H$1,'Division bootstrap results from'!B203:F203)</f>
        <v>2.3850411277809016</v>
      </c>
      <c r="B203" s="3">
        <f>'Division bootstrap results from'!G203+'Base case'!$A203</f>
        <v>2.5861813665844706</v>
      </c>
      <c r="C203" s="3">
        <f>'Division bootstrap results from'!H203+'Base case'!$A203</f>
        <v>2.7328206043971996</v>
      </c>
      <c r="D203" s="3">
        <f>'Division bootstrap results from'!I203+'Base case'!$A203</f>
        <v>3.1633273915668436</v>
      </c>
      <c r="E203" s="3">
        <f>'Division bootstrap results from'!J203+'Base case'!$A203</f>
        <v>3.9676049046698418</v>
      </c>
      <c r="F203" s="3">
        <f>'Division bootstrap results from'!K203+'Base case'!$A203</f>
        <v>3.4503407586992516</v>
      </c>
      <c r="G203" s="3">
        <f>'Division bootstrap results from'!L203+'Base case'!$A203</f>
        <v>3.4285393535154416</v>
      </c>
      <c r="H203" s="3">
        <f>'Division bootstrap results from'!M203+'Base case'!$A203</f>
        <v>3.8308164979381116</v>
      </c>
      <c r="I203" s="3">
        <f>'Division bootstrap results from'!N203+'Base case'!$A203</f>
        <v>3.6280720294766517</v>
      </c>
      <c r="J203" s="3">
        <f>'Division bootstrap results from'!O203+'Base case'!$A203</f>
        <v>3.3990372749456617</v>
      </c>
      <c r="K203" s="3">
        <f>'Division bootstrap results from'!P203+'Base case'!$A203</f>
        <v>2.6047621067036437</v>
      </c>
    </row>
    <row r="204" spans="1:11">
      <c r="A204">
        <f>SUMPRODUCT($D$1:$H$1,'Division bootstrap results from'!B204:F204)</f>
        <v>2.2896426410488089</v>
      </c>
      <c r="B204" s="3">
        <f>'Division bootstrap results from'!G204+'Base case'!$A204</f>
        <v>2.3791354142208996</v>
      </c>
      <c r="C204" s="3">
        <f>'Division bootstrap results from'!H204+'Base case'!$A204</f>
        <v>2.6336433270364878</v>
      </c>
      <c r="D204" s="3">
        <f>'Division bootstrap results from'!I204+'Base case'!$A204</f>
        <v>3.1756231529406329</v>
      </c>
      <c r="E204" s="3">
        <f>'Division bootstrap results from'!J204+'Base case'!$A204</f>
        <v>3.6880597729269091</v>
      </c>
      <c r="F204" s="3">
        <f>'Division bootstrap results from'!K204+'Base case'!$A204</f>
        <v>3.5120105072175392</v>
      </c>
      <c r="G204" s="3">
        <f>'Division bootstrap results from'!L204+'Base case'!$A204</f>
        <v>3.2995029834816991</v>
      </c>
      <c r="H204" s="3">
        <f>'Division bootstrap results from'!M204+'Base case'!$A204</f>
        <v>3.5243629285597287</v>
      </c>
      <c r="I204" s="3">
        <f>'Division bootstrap results from'!N204+'Base case'!$A204</f>
        <v>3.6711552527299487</v>
      </c>
      <c r="J204" s="3">
        <f>'Division bootstrap results from'!O204+'Base case'!$A204</f>
        <v>3.3085045088062888</v>
      </c>
      <c r="K204" s="3">
        <f>'Division bootstrap results from'!P204+'Base case'!$A204</f>
        <v>2.58265605203963</v>
      </c>
    </row>
    <row r="205" spans="1:11">
      <c r="A205">
        <f>SUMPRODUCT($D$1:$H$1,'Division bootstrap results from'!B205:F205)</f>
        <v>4.2682608402949382</v>
      </c>
      <c r="B205" s="3">
        <f>'Division bootstrap results from'!G205+'Base case'!$A205</f>
        <v>3.4995245154801022</v>
      </c>
      <c r="C205" s="3">
        <f>'Division bootstrap results from'!H205+'Base case'!$A205</f>
        <v>3.9706540105429444</v>
      </c>
      <c r="D205" s="3">
        <f>'Division bootstrap results from'!I205+'Base case'!$A205</f>
        <v>4.701281471041872</v>
      </c>
      <c r="E205" s="3">
        <f>'Division bootstrap results from'!J205+'Base case'!$A205</f>
        <v>4.8125804435409947</v>
      </c>
      <c r="F205" s="3">
        <f>'Division bootstrap results from'!K205+'Base case'!$A205</f>
        <v>5.6132528834990278</v>
      </c>
      <c r="G205" s="3">
        <f>'Division bootstrap results from'!L205+'Base case'!$A205</f>
        <v>6.2451968371329185</v>
      </c>
      <c r="H205" s="3">
        <f>'Division bootstrap results from'!M205+'Base case'!$A205</f>
        <v>8.4604803596836788</v>
      </c>
      <c r="I205" s="3">
        <f>'Division bootstrap results from'!N205+'Base case'!$A205</f>
        <v>8.2267917619155977</v>
      </c>
      <c r="J205" s="3">
        <f>'Division bootstrap results from'!O205+'Base case'!$A205</f>
        <v>7.1668465722043582</v>
      </c>
      <c r="K205" s="3">
        <f>'Division bootstrap results from'!P205+'Base case'!$A205</f>
        <v>6.491488343164268</v>
      </c>
    </row>
    <row r="206" spans="1:11">
      <c r="A206">
        <f>SUMPRODUCT($D$1:$H$1,'Division bootstrap results from'!B206:F206)</f>
        <v>3.6290546242089841</v>
      </c>
      <c r="B206" s="3">
        <f>'Division bootstrap results from'!G206+'Base case'!$A206</f>
        <v>3.5541322022265853</v>
      </c>
      <c r="C206" s="3">
        <f>'Division bootstrap results from'!H206+'Base case'!$A206</f>
        <v>3.896510004889262</v>
      </c>
      <c r="D206" s="3">
        <f>'Division bootstrap results from'!I206+'Base case'!$A206</f>
        <v>4.3690726792064503</v>
      </c>
      <c r="E206" s="3">
        <f>'Division bootstrap results from'!J206+'Base case'!$A206</f>
        <v>4.8366298593536641</v>
      </c>
      <c r="F206" s="3">
        <f>'Division bootstrap results from'!K206+'Base case'!$A206</f>
        <v>5.5721466660923937</v>
      </c>
      <c r="G206" s="3">
        <f>'Division bootstrap results from'!L206+'Base case'!$A206</f>
        <v>5.9779652026438743</v>
      </c>
      <c r="H206" s="3">
        <f>'Division bootstrap results from'!M206+'Base case'!$A206</f>
        <v>7.9871609171205442</v>
      </c>
      <c r="I206" s="3">
        <f>'Division bootstrap results from'!N206+'Base case'!$A206</f>
        <v>8.8738166531553144</v>
      </c>
      <c r="J206" s="3">
        <f>'Division bootstrap results from'!O206+'Base case'!$A206</f>
        <v>9.4272134036813142</v>
      </c>
      <c r="K206" s="3">
        <f>'Division bootstrap results from'!P206+'Base case'!$A206</f>
        <v>7.4781084746245146</v>
      </c>
    </row>
    <row r="207" spans="1:11">
      <c r="A207">
        <f>SUMPRODUCT($D$1:$H$1,'Division bootstrap results from'!B207:F207)</f>
        <v>3.592956111745683</v>
      </c>
      <c r="B207" s="3">
        <f>'Division bootstrap results from'!G207+'Base case'!$A207</f>
        <v>3.4492095853497462</v>
      </c>
      <c r="C207" s="3">
        <f>'Division bootstrap results from'!H207+'Base case'!$A207</f>
        <v>3.9728960989215909</v>
      </c>
      <c r="D207" s="3">
        <f>'Division bootstrap results from'!I207+'Base case'!$A207</f>
        <v>4.2211771758403085</v>
      </c>
      <c r="E207" s="3">
        <f>'Division bootstrap results from'!J207+'Base case'!$A207</f>
        <v>4.8636025291853828</v>
      </c>
      <c r="F207" s="3">
        <f>'Division bootstrap results from'!K207+'Base case'!$A207</f>
        <v>5.4152220827021029</v>
      </c>
      <c r="G207" s="3">
        <f>'Division bootstrap results from'!L207+'Base case'!$A207</f>
        <v>6.084320111865873</v>
      </c>
      <c r="H207" s="3">
        <f>'Division bootstrap results from'!M207+'Base case'!$A207</f>
        <v>9.4779394982745728</v>
      </c>
      <c r="I207" s="3">
        <f>'Division bootstrap results from'!N207+'Base case'!$A207</f>
        <v>9.6287623080096338</v>
      </c>
      <c r="J207" s="3">
        <f>'Division bootstrap results from'!O207+'Base case'!$A207</f>
        <v>7.7581962705507932</v>
      </c>
      <c r="K207" s="3">
        <f>'Division bootstrap results from'!P207+'Base case'!$A207</f>
        <v>7.4712035762206135</v>
      </c>
    </row>
    <row r="208" spans="1:11">
      <c r="A208">
        <f>SUMPRODUCT($D$1:$H$1,'Division bootstrap results from'!B208:F208)</f>
        <v>4.8107402735423497</v>
      </c>
      <c r="B208" s="3">
        <f>'Division bootstrap results from'!G208+'Base case'!$A208</f>
        <v>3.6770551443167099</v>
      </c>
      <c r="C208" s="3">
        <f>'Division bootstrap results from'!H208+'Base case'!$A208</f>
        <v>4.0667335471149615</v>
      </c>
      <c r="D208" s="3">
        <f>'Division bootstrap results from'!I208+'Base case'!$A208</f>
        <v>4.7056307116558118</v>
      </c>
      <c r="E208" s="3">
        <f>'Division bootstrap results from'!J208+'Base case'!$A208</f>
        <v>4.9482324373396755</v>
      </c>
      <c r="F208" s="3">
        <f>'Division bootstrap results from'!K208+'Base case'!$A208</f>
        <v>5.51419669658911</v>
      </c>
      <c r="G208" s="3">
        <f>'Division bootstrap results from'!L208+'Base case'!$A208</f>
        <v>6.3054264910268696</v>
      </c>
      <c r="H208" s="3">
        <f>'Division bootstrap results from'!M208+'Base case'!$A208</f>
        <v>8.4545427413119505</v>
      </c>
      <c r="I208" s="3">
        <f>'Division bootstrap results from'!N208+'Base case'!$A208</f>
        <v>6.9763233593392195</v>
      </c>
      <c r="J208" s="3">
        <f>'Division bootstrap results from'!O208+'Base case'!$A208</f>
        <v>6.1597503461625394</v>
      </c>
      <c r="K208" s="3">
        <f>'Division bootstrap results from'!P208+'Base case'!$A208</f>
        <v>6.2681905504903099</v>
      </c>
    </row>
    <row r="209" spans="1:11">
      <c r="A209">
        <f>SUMPRODUCT($D$1:$H$1,'Division bootstrap results from'!B209:F209)</f>
        <v>3.9249977611844109</v>
      </c>
      <c r="B209" s="3">
        <f>'Division bootstrap results from'!G209+'Base case'!$A209</f>
        <v>3.4361971020533959</v>
      </c>
      <c r="C209" s="3">
        <f>'Division bootstrap results from'!H209+'Base case'!$A209</f>
        <v>3.801766656123958</v>
      </c>
      <c r="D209" s="3">
        <f>'Division bootstrap results from'!I209+'Base case'!$A209</f>
        <v>4.6563208829538167</v>
      </c>
      <c r="E209" s="3">
        <f>'Division bootstrap results from'!J209+'Base case'!$A209</f>
        <v>4.8110629200141988</v>
      </c>
      <c r="F209" s="3">
        <f>'Division bootstrap results from'!K209+'Base case'!$A209</f>
        <v>5.4924485949100808</v>
      </c>
      <c r="G209" s="3">
        <f>'Division bootstrap results from'!L209+'Base case'!$A209</f>
        <v>6.4468925867153715</v>
      </c>
      <c r="H209" s="3">
        <f>'Division bootstrap results from'!M209+'Base case'!$A209</f>
        <v>7.4009216595067215</v>
      </c>
      <c r="I209" s="3">
        <f>'Division bootstrap results from'!N209+'Base case'!$A209</f>
        <v>8.2146146717430906</v>
      </c>
      <c r="J209" s="3">
        <f>'Division bootstrap results from'!O209+'Base case'!$A209</f>
        <v>7.0357354704959114</v>
      </c>
      <c r="K209" s="3">
        <f>'Division bootstrap results from'!P209+'Base case'!$A209</f>
        <v>5.2587895989608606</v>
      </c>
    </row>
    <row r="210" spans="1:11">
      <c r="A210">
        <f>SUMPRODUCT($D$1:$H$1,'Division bootstrap results from'!B210:F210)</f>
        <v>4.4308170530261899</v>
      </c>
      <c r="B210" s="3">
        <f>'Division bootstrap results from'!G210+'Base case'!$A210</f>
        <v>3.5079842919579067</v>
      </c>
      <c r="C210" s="3">
        <f>'Division bootstrap results from'!H210+'Base case'!$A210</f>
        <v>4.2762349041600345</v>
      </c>
      <c r="D210" s="3">
        <f>'Division bootstrap results from'!I210+'Base case'!$A210</f>
        <v>4.112891992975948</v>
      </c>
      <c r="E210" s="3">
        <f>'Division bootstrap results from'!J210+'Base case'!$A210</f>
        <v>4.7728860844179621</v>
      </c>
      <c r="F210" s="3">
        <f>'Division bootstrap results from'!K210+'Base case'!$A210</f>
        <v>5.4585201516914896</v>
      </c>
      <c r="G210" s="3">
        <f>'Division bootstrap results from'!L210+'Base case'!$A210</f>
        <v>5.7927230997368602</v>
      </c>
      <c r="H210" s="3">
        <f>'Division bootstrap results from'!M210+'Base case'!$A210</f>
        <v>8.4838412584874092</v>
      </c>
      <c r="I210" s="3">
        <f>'Division bootstrap results from'!N210+'Base case'!$A210</f>
        <v>8.1651206393097997</v>
      </c>
      <c r="J210" s="3">
        <f>'Division bootstrap results from'!O210+'Base case'!$A210</f>
        <v>7.1813017113585298</v>
      </c>
      <c r="K210" s="3">
        <f>'Division bootstrap results from'!P210+'Base case'!$A210</f>
        <v>6.6611250587302493</v>
      </c>
    </row>
    <row r="211" spans="1:11">
      <c r="A211">
        <f>SUMPRODUCT($D$1:$H$1,'Division bootstrap results from'!B211:F211)</f>
        <v>4.0020314293960819</v>
      </c>
      <c r="B211" s="3">
        <f>'Division bootstrap results from'!G211+'Base case'!$A211</f>
        <v>3.4997323801412938</v>
      </c>
      <c r="C211" s="3">
        <f>'Division bootstrap results from'!H211+'Base case'!$A211</f>
        <v>4.1237564085632945</v>
      </c>
      <c r="D211" s="3">
        <f>'Division bootstrap results from'!I211+'Base case'!$A211</f>
        <v>5.1045445420036719</v>
      </c>
      <c r="E211" s="3">
        <f>'Division bootstrap results from'!J211+'Base case'!$A211</f>
        <v>4.8519609933114252</v>
      </c>
      <c r="F211" s="3">
        <f>'Division bootstrap results from'!K211+'Base case'!$A211</f>
        <v>5.9158633501221116</v>
      </c>
      <c r="G211" s="3">
        <f>'Division bootstrap results from'!L211+'Base case'!$A211</f>
        <v>6.0819127529551515</v>
      </c>
      <c r="H211" s="3">
        <f>'Division bootstrap results from'!M211+'Base case'!$A211</f>
        <v>8.5824209544193231</v>
      </c>
      <c r="I211" s="3">
        <f>'Division bootstrap results from'!N211+'Base case'!$A211</f>
        <v>5.9160082910894518</v>
      </c>
      <c r="J211" s="3">
        <f>'Division bootstrap results from'!O211+'Base case'!$A211</f>
        <v>7.3613443866675521</v>
      </c>
      <c r="K211" s="3">
        <f>'Division bootstrap results from'!P211+'Base case'!$A211</f>
        <v>6.4788690319020823</v>
      </c>
    </row>
    <row r="212" spans="1:11">
      <c r="A212">
        <f>SUMPRODUCT($D$1:$H$1,'Division bootstrap results from'!B212:F212)</f>
        <v>3.7769221202296839</v>
      </c>
      <c r="B212" s="3">
        <f>'Division bootstrap results from'!G212+'Base case'!$A212</f>
        <v>3.5538360630180317</v>
      </c>
      <c r="C212" s="3">
        <f>'Division bootstrap results from'!H212+'Base case'!$A212</f>
        <v>3.7154931976514773</v>
      </c>
      <c r="D212" s="3">
        <f>'Division bootstrap results from'!I212+'Base case'!$A212</f>
        <v>4.2547957014000257</v>
      </c>
      <c r="E212" s="3">
        <f>'Division bootstrap results from'!J212+'Base case'!$A212</f>
        <v>4.7460591435985409</v>
      </c>
      <c r="F212" s="3">
        <f>'Division bootstrap results from'!K212+'Base case'!$A212</f>
        <v>5.616967608996184</v>
      </c>
      <c r="G212" s="3">
        <f>'Division bootstrap results from'!L212+'Base case'!$A212</f>
        <v>6.4028780800074845</v>
      </c>
      <c r="H212" s="3">
        <f>'Division bootstrap results from'!M212+'Base case'!$A212</f>
        <v>8.065120063598993</v>
      </c>
      <c r="I212" s="3">
        <f>'Division bootstrap results from'!N212+'Base case'!$A212</f>
        <v>6.7222193394077738</v>
      </c>
      <c r="J212" s="3">
        <f>'Division bootstrap results from'!O212+'Base case'!$A212</f>
        <v>7.2902592611034338</v>
      </c>
      <c r="K212" s="3">
        <f>'Division bootstrap results from'!P212+'Base case'!$A212</f>
        <v>6.4778727785941133</v>
      </c>
    </row>
    <row r="213" spans="1:11">
      <c r="A213">
        <f>SUMPRODUCT($D$1:$H$1,'Division bootstrap results from'!B213:F213)</f>
        <v>4.2790052524919986</v>
      </c>
      <c r="B213" s="3">
        <f>'Division bootstrap results from'!G213+'Base case'!$A213</f>
        <v>3.5033204706403747</v>
      </c>
      <c r="C213" s="3">
        <f>'Division bootstrap results from'!H213+'Base case'!$A213</f>
        <v>4.3254701048206705</v>
      </c>
      <c r="D213" s="3">
        <f>'Division bootstrap results from'!I213+'Base case'!$A213</f>
        <v>4.3580354980084435</v>
      </c>
      <c r="E213" s="3">
        <f>'Division bootstrap results from'!J213+'Base case'!$A213</f>
        <v>4.9981282864495533</v>
      </c>
      <c r="F213" s="3">
        <f>'Division bootstrap results from'!K213+'Base case'!$A213</f>
        <v>5.9170711301328787</v>
      </c>
      <c r="G213" s="3">
        <f>'Division bootstrap results from'!L213+'Base case'!$A213</f>
        <v>6.3891435151653084</v>
      </c>
      <c r="H213" s="3">
        <f>'Division bootstrap results from'!M213+'Base case'!$A213</f>
        <v>8.1495655641696985</v>
      </c>
      <c r="I213" s="3">
        <f>'Division bootstrap results from'!N213+'Base case'!$A213</f>
        <v>7.1381998170543888</v>
      </c>
      <c r="J213" s="3">
        <f>'Division bootstrap results from'!O213+'Base case'!$A213</f>
        <v>7.3419883266609887</v>
      </c>
      <c r="K213" s="3">
        <f>'Division bootstrap results from'!P213+'Base case'!$A213</f>
        <v>6.7871565269039191</v>
      </c>
    </row>
    <row r="214" spans="1:11">
      <c r="A214">
        <f>SUMPRODUCT($D$1:$H$1,'Division bootstrap results from'!B214:F214)</f>
        <v>3.9628091733263395</v>
      </c>
      <c r="B214" s="3">
        <f>'Division bootstrap results from'!G214+'Base case'!$A214</f>
        <v>3.5678562236365123</v>
      </c>
      <c r="C214" s="3">
        <f>'Division bootstrap results from'!H214+'Base case'!$A214</f>
        <v>3.8331754269152007</v>
      </c>
      <c r="D214" s="3">
        <f>'Division bootstrap results from'!I214+'Base case'!$A214</f>
        <v>4.3404516941502438</v>
      </c>
      <c r="E214" s="3">
        <f>'Division bootstrap results from'!J214+'Base case'!$A214</f>
        <v>4.6727854696748992</v>
      </c>
      <c r="F214" s="3">
        <f>'Division bootstrap results from'!K214+'Base case'!$A214</f>
        <v>5.5510689354468097</v>
      </c>
      <c r="G214" s="3">
        <f>'Division bootstrap results from'!L214+'Base case'!$A214</f>
        <v>6.0921015899577693</v>
      </c>
      <c r="H214" s="3">
        <f>'Division bootstrap results from'!M214+'Base case'!$A214</f>
        <v>8.1001887287355991</v>
      </c>
      <c r="I214" s="3">
        <f>'Division bootstrap results from'!N214+'Base case'!$A214</f>
        <v>7.929769559330019</v>
      </c>
      <c r="J214" s="3">
        <f>'Division bootstrap results from'!O214+'Base case'!$A214</f>
        <v>6.0144206268432701</v>
      </c>
      <c r="K214" s="3">
        <f>'Division bootstrap results from'!P214+'Base case'!$A214</f>
        <v>5.43836149433894</v>
      </c>
    </row>
    <row r="215" spans="1:11">
      <c r="A215">
        <f>SUMPRODUCT($D$1:$H$1,'Division bootstrap results from'!B215:F215)</f>
        <v>4.1491330733241405</v>
      </c>
      <c r="B215" s="3">
        <f>'Division bootstrap results from'!G215+'Base case'!$A215</f>
        <v>3.3653653353007442</v>
      </c>
      <c r="C215" s="3">
        <f>'Division bootstrap results from'!H215+'Base case'!$A215</f>
        <v>3.5494680813244743</v>
      </c>
      <c r="D215" s="3">
        <f>'Division bootstrap results from'!I215+'Base case'!$A215</f>
        <v>4.1867999201269051</v>
      </c>
      <c r="E215" s="3">
        <f>'Division bootstrap results from'!J215+'Base case'!$A215</f>
        <v>4.6481103767169412</v>
      </c>
      <c r="F215" s="3">
        <f>'Division bootstrap results from'!K215+'Base case'!$A215</f>
        <v>5.1394917342596118</v>
      </c>
      <c r="G215" s="3">
        <f>'Division bootstrap results from'!L215+'Base case'!$A215</f>
        <v>6.430177356454351</v>
      </c>
      <c r="H215" s="3">
        <f>'Division bootstrap results from'!M215+'Base case'!$A215</f>
        <v>8.8194799992898893</v>
      </c>
      <c r="I215" s="3">
        <f>'Division bootstrap results from'!N215+'Base case'!$A215</f>
        <v>8.9026321525459515</v>
      </c>
      <c r="J215" s="3">
        <f>'Division bootstrap results from'!O215+'Base case'!$A215</f>
        <v>8.5699854520100693</v>
      </c>
      <c r="K215" s="3">
        <f>'Division bootstrap results from'!P215+'Base case'!$A215</f>
        <v>5.5060651165873509</v>
      </c>
    </row>
    <row r="216" spans="1:11">
      <c r="A216">
        <f>SUMPRODUCT($D$1:$H$1,'Division bootstrap results from'!B216:F216)</f>
        <v>3.9376284044789061</v>
      </c>
      <c r="B216" s="3">
        <f>'Division bootstrap results from'!G216+'Base case'!$A216</f>
        <v>3.6024446493577469</v>
      </c>
      <c r="C216" s="3">
        <f>'Division bootstrap results from'!H216+'Base case'!$A216</f>
        <v>3.5502929466319002</v>
      </c>
      <c r="D216" s="3">
        <f>'Division bootstrap results from'!I216+'Base case'!$A216</f>
        <v>4.7789856311436125</v>
      </c>
      <c r="E216" s="3">
        <f>'Division bootstrap results from'!J216+'Base case'!$A216</f>
        <v>4.9127131072101529</v>
      </c>
      <c r="F216" s="3">
        <f>'Division bootstrap results from'!K216+'Base case'!$A216</f>
        <v>5.471989290344216</v>
      </c>
      <c r="G216" s="3">
        <f>'Division bootstrap results from'!L216+'Base case'!$A216</f>
        <v>5.9957308673397058</v>
      </c>
      <c r="H216" s="3">
        <f>'Division bootstrap results from'!M216+'Base case'!$A216</f>
        <v>7.4607823885797959</v>
      </c>
      <c r="I216" s="3">
        <f>'Division bootstrap results from'!N216+'Base case'!$A216</f>
        <v>7.2467889765670659</v>
      </c>
      <c r="J216" s="3">
        <f>'Division bootstrap results from'!O216+'Base case'!$A216</f>
        <v>5.8793551594525963</v>
      </c>
      <c r="K216" s="3">
        <f>'Division bootstrap results from'!P216+'Base case'!$A216</f>
        <v>6.409341752701776</v>
      </c>
    </row>
    <row r="217" spans="1:11">
      <c r="A217">
        <f>SUMPRODUCT($D$1:$H$1,'Division bootstrap results from'!B217:F217)</f>
        <v>4.1317350844507246</v>
      </c>
      <c r="B217" s="3">
        <f>'Division bootstrap results from'!G217+'Base case'!$A217</f>
        <v>3.4526590496647387</v>
      </c>
      <c r="C217" s="3">
        <f>'Division bootstrap results from'!H217+'Base case'!$A217</f>
        <v>4.3723873198976166</v>
      </c>
      <c r="D217" s="3">
        <f>'Division bootstrap results from'!I217+'Base case'!$A217</f>
        <v>4.3689185215275534</v>
      </c>
      <c r="E217" s="3">
        <f>'Division bootstrap results from'!J217+'Base case'!$A217</f>
        <v>4.8887746905033564</v>
      </c>
      <c r="F217" s="3">
        <f>'Division bootstrap results from'!K217+'Base case'!$A217</f>
        <v>5.6064355971780042</v>
      </c>
      <c r="G217" s="3">
        <f>'Division bootstrap results from'!L217+'Base case'!$A217</f>
        <v>6.5466886840884548</v>
      </c>
      <c r="H217" s="3">
        <f>'Division bootstrap results from'!M217+'Base case'!$A217</f>
        <v>8.1105487528672455</v>
      </c>
      <c r="I217" s="3">
        <f>'Division bootstrap results from'!N217+'Base case'!$A217</f>
        <v>7.9060007270671839</v>
      </c>
      <c r="J217" s="3">
        <f>'Division bootstrap results from'!O217+'Base case'!$A217</f>
        <v>7.429372881312565</v>
      </c>
      <c r="K217" s="3">
        <f>'Division bootstrap results from'!P217+'Base case'!$A217</f>
        <v>6.8603185896391645</v>
      </c>
    </row>
    <row r="218" spans="1:11">
      <c r="A218">
        <f>SUMPRODUCT($D$1:$H$1,'Division bootstrap results from'!B218:F218)</f>
        <v>3.3972219503353465</v>
      </c>
      <c r="B218" s="3">
        <f>'Division bootstrap results from'!G218+'Base case'!$A218</f>
        <v>3.7932763488861623</v>
      </c>
      <c r="C218" s="3">
        <f>'Division bootstrap results from'!H218+'Base case'!$A218</f>
        <v>3.7345240335688956</v>
      </c>
      <c r="D218" s="3">
        <f>'Division bootstrap results from'!I218+'Base case'!$A218</f>
        <v>4.5737625973837268</v>
      </c>
      <c r="E218" s="3">
        <f>'Division bootstrap results from'!J218+'Base case'!$A218</f>
        <v>4.8855211669896663</v>
      </c>
      <c r="F218" s="3">
        <f>'Division bootstrap results from'!K218+'Base case'!$A218</f>
        <v>5.8822079445530564</v>
      </c>
      <c r="G218" s="3">
        <f>'Division bootstrap results from'!L218+'Base case'!$A218</f>
        <v>6.0883423013965761</v>
      </c>
      <c r="H218" s="3">
        <f>'Division bootstrap results from'!M218+'Base case'!$A218</f>
        <v>9.3635498071438761</v>
      </c>
      <c r="I218" s="3">
        <f>'Division bootstrap results from'!N218+'Base case'!$A218</f>
        <v>7.1906295465105865</v>
      </c>
      <c r="J218" s="3">
        <f>'Division bootstrap results from'!O218+'Base case'!$A218</f>
        <v>5.0433120718483861</v>
      </c>
      <c r="K218" s="3">
        <f>'Division bootstrap results from'!P218+'Base case'!$A218</f>
        <v>4.7546785009385069</v>
      </c>
    </row>
    <row r="219" spans="1:11">
      <c r="A219">
        <f>SUMPRODUCT($D$1:$H$1,'Division bootstrap results from'!B219:F219)</f>
        <v>3.9881575900092781</v>
      </c>
      <c r="B219" s="3">
        <f>'Division bootstrap results from'!G219+'Base case'!$A219</f>
        <v>3.4982392423139861</v>
      </c>
      <c r="C219" s="3">
        <f>'Division bootstrap results from'!H219+'Base case'!$A219</f>
        <v>4.0872509891507427</v>
      </c>
      <c r="D219" s="3">
        <f>'Division bootstrap results from'!I219+'Base case'!$A219</f>
        <v>5.0073762960145984</v>
      </c>
      <c r="E219" s="3">
        <f>'Division bootstrap results from'!J219+'Base case'!$A219</f>
        <v>5.3419404869265179</v>
      </c>
      <c r="F219" s="3">
        <f>'Division bootstrap results from'!K219+'Base case'!$A219</f>
        <v>5.6393272581377776</v>
      </c>
      <c r="G219" s="3">
        <f>'Division bootstrap results from'!L219+'Base case'!$A219</f>
        <v>6.6711013622319975</v>
      </c>
      <c r="H219" s="3">
        <f>'Division bootstrap results from'!M219+'Base case'!$A219</f>
        <v>7.6911721299668381</v>
      </c>
      <c r="I219" s="3">
        <f>'Division bootstrap results from'!N219+'Base case'!$A219</f>
        <v>8.9337760155547077</v>
      </c>
      <c r="J219" s="3">
        <f>'Division bootstrap results from'!O219+'Base case'!$A219</f>
        <v>7.5199502042806179</v>
      </c>
      <c r="K219" s="3">
        <f>'Division bootstrap results from'!P219+'Base case'!$A219</f>
        <v>5.3980273708109783</v>
      </c>
    </row>
    <row r="220" spans="1:11">
      <c r="A220">
        <f>SUMPRODUCT($D$1:$H$1,'Division bootstrap results from'!B220:F220)</f>
        <v>3.8799646382419946</v>
      </c>
      <c r="B220" s="3">
        <f>'Division bootstrap results from'!G220+'Base case'!$A220</f>
        <v>3.8074712331495393</v>
      </c>
      <c r="C220" s="3">
        <f>'Division bootstrap results from'!H220+'Base case'!$A220</f>
        <v>3.8685477709056744</v>
      </c>
      <c r="D220" s="3">
        <f>'Division bootstrap results from'!I220+'Base case'!$A220</f>
        <v>4.2928876791960695</v>
      </c>
      <c r="E220" s="3">
        <f>'Division bootstrap results from'!J220+'Base case'!$A220</f>
        <v>4.8415160183170922</v>
      </c>
      <c r="F220" s="3">
        <f>'Division bootstrap results from'!K220+'Base case'!$A220</f>
        <v>6.0036791211603848</v>
      </c>
      <c r="G220" s="3">
        <f>'Division bootstrap results from'!L220+'Base case'!$A220</f>
        <v>6.2372270957491942</v>
      </c>
      <c r="H220" s="3">
        <f>'Division bootstrap results from'!M220+'Base case'!$A220</f>
        <v>7.8915187867121643</v>
      </c>
      <c r="I220" s="3">
        <f>'Division bootstrap results from'!N220+'Base case'!$A220</f>
        <v>8.3937388948114542</v>
      </c>
      <c r="J220" s="3">
        <f>'Division bootstrap results from'!O220+'Base case'!$A220</f>
        <v>6.342973467863585</v>
      </c>
      <c r="K220" s="3">
        <f>'Division bootstrap results from'!P220+'Base case'!$A220</f>
        <v>8.1836888484985337</v>
      </c>
    </row>
    <row r="221" spans="1:11">
      <c r="A221">
        <f>SUMPRODUCT($D$1:$H$1,'Division bootstrap results from'!B221:F221)</f>
        <v>5.1257618630703554</v>
      </c>
      <c r="B221" s="3">
        <f>'Division bootstrap results from'!G221+'Base case'!$A221</f>
        <v>3.5590791403768454</v>
      </c>
      <c r="C221" s="3">
        <f>'Division bootstrap results from'!H221+'Base case'!$A221</f>
        <v>4.5704755197530389</v>
      </c>
      <c r="D221" s="3">
        <f>'Division bootstrap results from'!I221+'Base case'!$A221</f>
        <v>4.8013079885246457</v>
      </c>
      <c r="E221" s="3">
        <f>'Division bootstrap results from'!J221+'Base case'!$A221</f>
        <v>4.7968749817886467</v>
      </c>
      <c r="F221" s="3">
        <f>'Division bootstrap results from'!K221+'Base case'!$A221</f>
        <v>5.3150029239821652</v>
      </c>
      <c r="G221" s="3">
        <f>'Division bootstrap results from'!L221+'Base case'!$A221</f>
        <v>6.3222237672013053</v>
      </c>
      <c r="H221" s="3">
        <f>'Division bootstrap results from'!M221+'Base case'!$A221</f>
        <v>8.2666118393335353</v>
      </c>
      <c r="I221" s="3">
        <f>'Division bootstrap results from'!N221+'Base case'!$A221</f>
        <v>8.9364659191471851</v>
      </c>
      <c r="J221" s="3">
        <f>'Division bootstrap results from'!O221+'Base case'!$A221</f>
        <v>7.4931509816292454</v>
      </c>
      <c r="K221" s="3">
        <f>'Division bootstrap results from'!P221+'Base case'!$A221</f>
        <v>5.4517719840894161</v>
      </c>
    </row>
    <row r="222" spans="1:11">
      <c r="A222">
        <f>SUMPRODUCT($D$1:$H$1,'Division bootstrap results from'!B222:F222)</f>
        <v>3.8890678299481776</v>
      </c>
      <c r="B222" s="3">
        <f>'Division bootstrap results from'!G222+'Base case'!$A222</f>
        <v>3.5174672835864915</v>
      </c>
      <c r="C222" s="3">
        <f>'Division bootstrap results from'!H222+'Base case'!$A222</f>
        <v>3.9167849846827316</v>
      </c>
      <c r="D222" s="3">
        <f>'Division bootstrap results from'!I222+'Base case'!$A222</f>
        <v>4.2834072146078865</v>
      </c>
      <c r="E222" s="3">
        <f>'Division bootstrap results from'!J222+'Base case'!$A222</f>
        <v>4.6949764013641246</v>
      </c>
      <c r="F222" s="3">
        <f>'Division bootstrap results from'!K222+'Base case'!$A222</f>
        <v>5.0533870184135479</v>
      </c>
      <c r="G222" s="3">
        <f>'Division bootstrap results from'!L222+'Base case'!$A222</f>
        <v>6.0651026567252675</v>
      </c>
      <c r="H222" s="3">
        <f>'Division bootstrap results from'!M222+'Base case'!$A222</f>
        <v>8.4774983390904772</v>
      </c>
      <c r="I222" s="3">
        <f>'Division bootstrap results from'!N222+'Base case'!$A222</f>
        <v>8.8788660441116178</v>
      </c>
      <c r="J222" s="3">
        <f>'Division bootstrap results from'!O222+'Base case'!$A222</f>
        <v>5.8999063114084471</v>
      </c>
      <c r="K222" s="3">
        <f>'Division bootstrap results from'!P222+'Base case'!$A222</f>
        <v>7.2454199202420178</v>
      </c>
    </row>
    <row r="223" spans="1:11">
      <c r="A223">
        <f>SUMPRODUCT($D$1:$H$1,'Division bootstrap results from'!B223:F223)</f>
        <v>4.0473079432768415</v>
      </c>
      <c r="B223" s="3">
        <f>'Division bootstrap results from'!G223+'Base case'!$A223</f>
        <v>3.5613459061622064</v>
      </c>
      <c r="C223" s="3">
        <f>'Division bootstrap results from'!H223+'Base case'!$A223</f>
        <v>4.3895617951763084</v>
      </c>
      <c r="D223" s="3">
        <f>'Division bootstrap results from'!I223+'Base case'!$A223</f>
        <v>4.1823808115093488</v>
      </c>
      <c r="E223" s="3">
        <f>'Division bootstrap results from'!J223+'Base case'!$A223</f>
        <v>4.9236259076718145</v>
      </c>
      <c r="F223" s="3">
        <f>'Division bootstrap results from'!K223+'Base case'!$A223</f>
        <v>5.575158750598451</v>
      </c>
      <c r="G223" s="3">
        <f>'Division bootstrap results from'!L223+'Base case'!$A223</f>
        <v>6.1609046770146421</v>
      </c>
      <c r="H223" s="3">
        <f>'Division bootstrap results from'!M223+'Base case'!$A223</f>
        <v>7.9309457580028209</v>
      </c>
      <c r="I223" s="3">
        <f>'Division bootstrap results from'!N223+'Base case'!$A223</f>
        <v>10.18493137537472</v>
      </c>
      <c r="J223" s="3">
        <f>'Division bootstrap results from'!O223+'Base case'!$A223</f>
        <v>7.1465313339840515</v>
      </c>
      <c r="K223" s="3">
        <f>'Division bootstrap results from'!P223+'Base case'!$A223</f>
        <v>8.0332284428276122</v>
      </c>
    </row>
    <row r="224" spans="1:11">
      <c r="A224">
        <f>SUMPRODUCT($D$1:$H$1,'Division bootstrap results from'!B224:F224)</f>
        <v>4.6456135625831925</v>
      </c>
      <c r="B224" s="3">
        <f>'Division bootstrap results from'!G224+'Base case'!$A224</f>
        <v>3.6289210608413525</v>
      </c>
      <c r="C224" s="3">
        <f>'Division bootstrap results from'!H224+'Base case'!$A224</f>
        <v>4.2665561490133443</v>
      </c>
      <c r="D224" s="3">
        <f>'Division bootstrap results from'!I224+'Base case'!$A224</f>
        <v>4.7098143326179818</v>
      </c>
      <c r="E224" s="3">
        <f>'Division bootstrap results from'!J224+'Base case'!$A224</f>
        <v>4.9747391809586503</v>
      </c>
      <c r="F224" s="3">
        <f>'Division bootstrap results from'!K224+'Base case'!$A224</f>
        <v>5.7404978436541221</v>
      </c>
      <c r="G224" s="3">
        <f>'Division bootstrap results from'!L224+'Base case'!$A224</f>
        <v>6.6468181434883622</v>
      </c>
      <c r="H224" s="3">
        <f>'Division bootstrap results from'!M224+'Base case'!$A224</f>
        <v>8.2807758080780829</v>
      </c>
      <c r="I224" s="3">
        <f>'Division bootstrap results from'!N224+'Base case'!$A224</f>
        <v>8.2290737699757219</v>
      </c>
      <c r="J224" s="3">
        <f>'Division bootstrap results from'!O224+'Base case'!$A224</f>
        <v>6.4363505232974827</v>
      </c>
      <c r="K224" s="3">
        <f>'Division bootstrap results from'!P224+'Base case'!$A224</f>
        <v>8.2662564408855221</v>
      </c>
    </row>
    <row r="225" spans="1:11">
      <c r="A225">
        <f>SUMPRODUCT($D$1:$H$1,'Division bootstrap results from'!B225:F225)</f>
        <v>4.0548113744927079</v>
      </c>
      <c r="B225" s="3">
        <f>'Division bootstrap results from'!G225+'Base case'!$A225</f>
        <v>3.362289892788199</v>
      </c>
      <c r="C225" s="3">
        <f>'Division bootstrap results from'!H225+'Base case'!$A225</f>
        <v>4.1650566320416882</v>
      </c>
      <c r="D225" s="3">
        <f>'Division bootstrap results from'!I225+'Base case'!$A225</f>
        <v>4.4820261024263619</v>
      </c>
      <c r="E225" s="3">
        <f>'Division bootstrap results from'!J225+'Base case'!$A225</f>
        <v>4.7519296493362742</v>
      </c>
      <c r="F225" s="3">
        <f>'Division bootstrap results from'!K225+'Base case'!$A225</f>
        <v>5.4129125524064978</v>
      </c>
      <c r="G225" s="3">
        <f>'Division bootstrap results from'!L225+'Base case'!$A225</f>
        <v>6.2323126093636585</v>
      </c>
      <c r="H225" s="3">
        <f>'Division bootstrap results from'!M225+'Base case'!$A225</f>
        <v>8.1298647236027186</v>
      </c>
      <c r="I225" s="3">
        <f>'Division bootstrap results from'!N225+'Base case'!$A225</f>
        <v>8.0162904731951183</v>
      </c>
      <c r="J225" s="3">
        <f>'Division bootstrap results from'!O225+'Base case'!$A225</f>
        <v>5.9269193089580874</v>
      </c>
      <c r="K225" s="3">
        <f>'Division bootstrap results from'!P225+'Base case'!$A225</f>
        <v>7.1451255098097572</v>
      </c>
    </row>
    <row r="226" spans="1:11">
      <c r="A226">
        <f>SUMPRODUCT($D$1:$H$1,'Division bootstrap results from'!B226:F226)</f>
        <v>4.728740783578905</v>
      </c>
      <c r="B226" s="3">
        <f>'Division bootstrap results from'!G226+'Base case'!$A226</f>
        <v>3.4626916207947849</v>
      </c>
      <c r="C226" s="3">
        <f>'Division bootstrap results from'!H226+'Base case'!$A226</f>
        <v>4.3227374854524623</v>
      </c>
      <c r="D226" s="3">
        <f>'Division bootstrap results from'!I226+'Base case'!$A226</f>
        <v>4.536575847514408</v>
      </c>
      <c r="E226" s="3">
        <f>'Division bootstrap results from'!J226+'Base case'!$A226</f>
        <v>4.6230407208098701</v>
      </c>
      <c r="F226" s="3">
        <f>'Division bootstrap results from'!K226+'Base case'!$A226</f>
        <v>5.2022427382667544</v>
      </c>
      <c r="G226" s="3">
        <f>'Division bootstrap results from'!L226+'Base case'!$A226</f>
        <v>6.2307609010262155</v>
      </c>
      <c r="H226" s="3">
        <f>'Division bootstrap results from'!M226+'Base case'!$A226</f>
        <v>8.7981113184010162</v>
      </c>
      <c r="I226" s="3">
        <f>'Division bootstrap results from'!N226+'Base case'!$A226</f>
        <v>8.0345796219212051</v>
      </c>
      <c r="J226" s="3">
        <f>'Division bootstrap results from'!O226+'Base case'!$A226</f>
        <v>8.9454600389429952</v>
      </c>
      <c r="K226" s="3">
        <f>'Division bootstrap results from'!P226+'Base case'!$A226</f>
        <v>6.3864047396766654</v>
      </c>
    </row>
    <row r="227" spans="1:11">
      <c r="A227">
        <f>SUMPRODUCT($D$1:$H$1,'Division bootstrap results from'!B227:F227)</f>
        <v>4.4942319743989252</v>
      </c>
      <c r="B227" s="3">
        <f>'Division bootstrap results from'!G227+'Base case'!$A227</f>
        <v>3.5903095208496163</v>
      </c>
      <c r="C227" s="3">
        <f>'Division bootstrap results from'!H227+'Base case'!$A227</f>
        <v>4.3301551874008561</v>
      </c>
      <c r="D227" s="3">
        <f>'Division bootstrap results from'!I227+'Base case'!$A227</f>
        <v>4.4517403293523978</v>
      </c>
      <c r="E227" s="3">
        <f>'Division bootstrap results from'!J227+'Base case'!$A227</f>
        <v>4.7880066027931329</v>
      </c>
      <c r="F227" s="3">
        <f>'Division bootstrap results from'!K227+'Base case'!$A227</f>
        <v>6.0432807335604553</v>
      </c>
      <c r="G227" s="3">
        <f>'Division bootstrap results from'!L227+'Base case'!$A227</f>
        <v>6.2260688196413652</v>
      </c>
      <c r="H227" s="3">
        <f>'Division bootstrap results from'!M227+'Base case'!$A227</f>
        <v>9.0471848688802652</v>
      </c>
      <c r="I227" s="3">
        <f>'Division bootstrap results from'!N227+'Base case'!$A227</f>
        <v>7.9757181941946653</v>
      </c>
      <c r="J227" s="3">
        <f>'Division bootstrap results from'!O227+'Base case'!$A227</f>
        <v>6.0820365655332349</v>
      </c>
      <c r="K227" s="3">
        <f>'Division bootstrap results from'!P227+'Base case'!$A227</f>
        <v>6.5771497001923258</v>
      </c>
    </row>
    <row r="228" spans="1:11">
      <c r="A228">
        <f>SUMPRODUCT($D$1:$H$1,'Division bootstrap results from'!B228:F228)</f>
        <v>4.7737424539331217</v>
      </c>
      <c r="B228" s="3">
        <f>'Division bootstrap results from'!G228+'Base case'!$A228</f>
        <v>3.6167641982668317</v>
      </c>
      <c r="C228" s="3">
        <f>'Division bootstrap results from'!H228+'Base case'!$A228</f>
        <v>4.1796582591180167</v>
      </c>
      <c r="D228" s="3">
        <f>'Division bootstrap results from'!I228+'Base case'!$A228</f>
        <v>5.0787360692149788</v>
      </c>
      <c r="E228" s="3">
        <f>'Division bootstrap results from'!J228+'Base case'!$A228</f>
        <v>5.0333676100909752</v>
      </c>
      <c r="F228" s="3">
        <f>'Division bootstrap results from'!K228+'Base case'!$A228</f>
        <v>5.4206554387684331</v>
      </c>
      <c r="G228" s="3">
        <f>'Division bootstrap results from'!L228+'Base case'!$A228</f>
        <v>6.3757368420360416</v>
      </c>
      <c r="H228" s="3">
        <f>'Division bootstrap results from'!M228+'Base case'!$A228</f>
        <v>6.8339979946905416</v>
      </c>
      <c r="I228" s="3">
        <f>'Division bootstrap results from'!N228+'Base case'!$A228</f>
        <v>8.1304250685563524</v>
      </c>
      <c r="J228" s="3">
        <f>'Division bootstrap results from'!O228+'Base case'!$A228</f>
        <v>6.150662325265472</v>
      </c>
      <c r="K228" s="3">
        <f>'Division bootstrap results from'!P228+'Base case'!$A228</f>
        <v>6.3590046970517218</v>
      </c>
    </row>
    <row r="229" spans="1:11">
      <c r="A229">
        <f>SUMPRODUCT($D$1:$H$1,'Division bootstrap results from'!B229:F229)</f>
        <v>4.3822409981626897</v>
      </c>
      <c r="B229" s="3">
        <f>'Division bootstrap results from'!G229+'Base case'!$A229</f>
        <v>3.4846665667578938</v>
      </c>
      <c r="C229" s="3">
        <f>'Division bootstrap results from'!H229+'Base case'!$A229</f>
        <v>3.9296303444964966</v>
      </c>
      <c r="D229" s="3">
        <f>'Division bootstrap results from'!I229+'Base case'!$A229</f>
        <v>4.6238147972488726</v>
      </c>
      <c r="E229" s="3">
        <f>'Division bootstrap results from'!J229+'Base case'!$A229</f>
        <v>4.8932307193841078</v>
      </c>
      <c r="F229" s="3">
        <f>'Division bootstrap results from'!K229+'Base case'!$A229</f>
        <v>5.3961128067408497</v>
      </c>
      <c r="G229" s="3">
        <f>'Division bootstrap results from'!L229+'Base case'!$A229</f>
        <v>6.6166069251139898</v>
      </c>
      <c r="H229" s="3">
        <f>'Division bootstrap results from'!M229+'Base case'!$A229</f>
        <v>8.1158049913018804</v>
      </c>
      <c r="I229" s="3">
        <f>'Division bootstrap results from'!N229+'Base case'!$A229</f>
        <v>8.3960268275119105</v>
      </c>
      <c r="J229" s="3">
        <f>'Division bootstrap results from'!O229+'Base case'!$A229</f>
        <v>6.8159996804867298</v>
      </c>
      <c r="K229" s="3">
        <f>'Division bootstrap results from'!P229+'Base case'!$A229</f>
        <v>6.2425260750502796</v>
      </c>
    </row>
    <row r="230" spans="1:11">
      <c r="A230">
        <f>SUMPRODUCT($D$1:$H$1,'Division bootstrap results from'!B230:F230)</f>
        <v>4.3127494105083164</v>
      </c>
      <c r="B230" s="3">
        <f>'Division bootstrap results from'!G230+'Base case'!$A230</f>
        <v>3.4343497550200466</v>
      </c>
      <c r="C230" s="3">
        <f>'Division bootstrap results from'!H230+'Base case'!$A230</f>
        <v>3.9698502519586305</v>
      </c>
      <c r="D230" s="3">
        <f>'Division bootstrap results from'!I230+'Base case'!$A230</f>
        <v>4.3338780239903816</v>
      </c>
      <c r="E230" s="3">
        <f>'Division bootstrap results from'!J230+'Base case'!$A230</f>
        <v>4.9119200453624856</v>
      </c>
      <c r="F230" s="3">
        <f>'Division bootstrap results from'!K230+'Base case'!$A230</f>
        <v>5.0971194256754391</v>
      </c>
      <c r="G230" s="3">
        <f>'Division bootstrap results from'!L230+'Base case'!$A230</f>
        <v>6.1820628257637669</v>
      </c>
      <c r="H230" s="3">
        <f>'Division bootstrap results from'!M230+'Base case'!$A230</f>
        <v>9.0107885458246564</v>
      </c>
      <c r="I230" s="3">
        <f>'Division bootstrap results from'!N230+'Base case'!$A230</f>
        <v>7.9969818967523167</v>
      </c>
      <c r="J230" s="3">
        <f>'Division bootstrap results from'!O230+'Base case'!$A230</f>
        <v>7.4052622441147262</v>
      </c>
      <c r="K230" s="3">
        <f>'Division bootstrap results from'!P230+'Base case'!$A230</f>
        <v>5.3737607788666066</v>
      </c>
    </row>
    <row r="231" spans="1:11">
      <c r="A231">
        <f>SUMPRODUCT($D$1:$H$1,'Division bootstrap results from'!B231:F231)</f>
        <v>3.6783998216697134</v>
      </c>
      <c r="B231" s="3">
        <f>'Division bootstrap results from'!G231+'Base case'!$A231</f>
        <v>3.2560141202843242</v>
      </c>
      <c r="C231" s="3">
        <f>'Division bootstrap results from'!H231+'Base case'!$A231</f>
        <v>3.6731162226087073</v>
      </c>
      <c r="D231" s="3">
        <f>'Division bootstrap results from'!I231+'Base case'!$A231</f>
        <v>4.5463447043973222</v>
      </c>
      <c r="E231" s="3">
        <f>'Division bootstrap results from'!J231+'Base case'!$A231</f>
        <v>4.8137562077885132</v>
      </c>
      <c r="F231" s="3">
        <f>'Division bootstrap results from'!K231+'Base case'!$A231</f>
        <v>5.1401155239732637</v>
      </c>
      <c r="G231" s="3">
        <f>'Division bootstrap results from'!L231+'Base case'!$A231</f>
        <v>5.8188321034718129</v>
      </c>
      <c r="H231" s="3">
        <f>'Division bootstrap results from'!M231+'Base case'!$A231</f>
        <v>8.0327397017953928</v>
      </c>
      <c r="I231" s="3">
        <f>'Division bootstrap results from'!N231+'Base case'!$A231</f>
        <v>7.6920024406955232</v>
      </c>
      <c r="J231" s="3">
        <f>'Division bootstrap results from'!O231+'Base case'!$A231</f>
        <v>7.5225064780790634</v>
      </c>
      <c r="K231" s="3">
        <f>'Division bootstrap results from'!P231+'Base case'!$A231</f>
        <v>7.1043851649450431</v>
      </c>
    </row>
    <row r="232" spans="1:11">
      <c r="A232">
        <f>SUMPRODUCT($D$1:$H$1,'Division bootstrap results from'!B232:F232)</f>
        <v>4.366951659012944</v>
      </c>
      <c r="B232" s="3">
        <f>'Division bootstrap results from'!G232+'Base case'!$A232</f>
        <v>3.3474562413226141</v>
      </c>
      <c r="C232" s="3">
        <f>'Division bootstrap results from'!H232+'Base case'!$A232</f>
        <v>3.8125273682144201</v>
      </c>
      <c r="D232" s="3">
        <f>'Division bootstrap results from'!I232+'Base case'!$A232</f>
        <v>4.4215535154717882</v>
      </c>
      <c r="E232" s="3">
        <f>'Division bootstrap results from'!J232+'Base case'!$A232</f>
        <v>4.9021606200623449</v>
      </c>
      <c r="F232" s="3">
        <f>'Division bootstrap results from'!K232+'Base case'!$A232</f>
        <v>5.0515997739281335</v>
      </c>
      <c r="G232" s="3">
        <f>'Division bootstrap results from'!L232+'Base case'!$A232</f>
        <v>6.051374386201184</v>
      </c>
      <c r="H232" s="3">
        <f>'Division bootstrap results from'!M232+'Base case'!$A232</f>
        <v>9.1523649687826243</v>
      </c>
      <c r="I232" s="3">
        <f>'Division bootstrap results from'!N232+'Base case'!$A232</f>
        <v>7.8001536315137443</v>
      </c>
      <c r="J232" s="3">
        <f>'Division bootstrap results from'!O232+'Base case'!$A232</f>
        <v>6.9585887837700442</v>
      </c>
      <c r="K232" s="3">
        <f>'Division bootstrap results from'!P232+'Base case'!$A232</f>
        <v>6.3687155814204539</v>
      </c>
    </row>
    <row r="233" spans="1:11">
      <c r="A233">
        <f>SUMPRODUCT($D$1:$H$1,'Division bootstrap results from'!B233:F233)</f>
        <v>3.8868565583159604</v>
      </c>
      <c r="B233" s="3">
        <f>'Division bootstrap results from'!G233+'Base case'!$A233</f>
        <v>3.6724787478995307</v>
      </c>
      <c r="C233" s="3">
        <f>'Division bootstrap results from'!H233+'Base case'!$A233</f>
        <v>3.9791589048282652</v>
      </c>
      <c r="D233" s="3">
        <f>'Division bootstrap results from'!I233+'Base case'!$A233</f>
        <v>4.6273664831026595</v>
      </c>
      <c r="E233" s="3">
        <f>'Division bootstrap results from'!J233+'Base case'!$A233</f>
        <v>4.9178101876141209</v>
      </c>
      <c r="F233" s="3">
        <f>'Division bootstrap results from'!K233+'Base case'!$A233</f>
        <v>5.3892802303715603</v>
      </c>
      <c r="G233" s="3">
        <f>'Division bootstrap results from'!L233+'Base case'!$A233</f>
        <v>6.4571551081196006</v>
      </c>
      <c r="H233" s="3">
        <f>'Division bootstrap results from'!M233+'Base case'!$A233</f>
        <v>8.6789861788495504</v>
      </c>
      <c r="I233" s="3">
        <f>'Division bootstrap results from'!N233+'Base case'!$A233</f>
        <v>8.0019645543018605</v>
      </c>
      <c r="J233" s="3">
        <f>'Division bootstrap results from'!O233+'Base case'!$A233</f>
        <v>7.2709413741004809</v>
      </c>
      <c r="K233" s="3">
        <f>'Division bootstrap results from'!P233+'Base case'!$A233</f>
        <v>8.2672062424530104</v>
      </c>
    </row>
    <row r="234" spans="1:11">
      <c r="A234">
        <f>SUMPRODUCT($D$1:$H$1,'Division bootstrap results from'!B234:F234)</f>
        <v>4.8496432442660087</v>
      </c>
      <c r="B234" s="3">
        <f>'Division bootstrap results from'!G234+'Base case'!$A234</f>
        <v>3.786088126993719</v>
      </c>
      <c r="C234" s="3">
        <f>'Division bootstrap results from'!H234+'Base case'!$A234</f>
        <v>4.0337048119821333</v>
      </c>
      <c r="D234" s="3">
        <f>'Division bootstrap results from'!I234+'Base case'!$A234</f>
        <v>4.3141859658183135</v>
      </c>
      <c r="E234" s="3">
        <f>'Division bootstrap results from'!J234+'Base case'!$A234</f>
        <v>4.705094991143751</v>
      </c>
      <c r="F234" s="3">
        <f>'Division bootstrap results from'!K234+'Base case'!$A234</f>
        <v>5.2221946602620166</v>
      </c>
      <c r="G234" s="3">
        <f>'Division bootstrap results from'!L234+'Base case'!$A234</f>
        <v>6.4601728714772788</v>
      </c>
      <c r="H234" s="3">
        <f>'Division bootstrap results from'!M234+'Base case'!$A234</f>
        <v>8.2181690539464682</v>
      </c>
      <c r="I234" s="3">
        <f>'Division bootstrap results from'!N234+'Base case'!$A234</f>
        <v>7.141952490251338</v>
      </c>
      <c r="J234" s="3">
        <f>'Division bootstrap results from'!O234+'Base case'!$A234</f>
        <v>6.9819952522823687</v>
      </c>
      <c r="K234" s="3">
        <f>'Division bootstrap results from'!P234+'Base case'!$A234</f>
        <v>6.802671947242569</v>
      </c>
    </row>
    <row r="235" spans="1:11">
      <c r="A235">
        <f>SUMPRODUCT($D$1:$H$1,'Division bootstrap results from'!B235:F235)</f>
        <v>3.6223437474548197</v>
      </c>
      <c r="B235" s="3">
        <f>'Division bootstrap results from'!G235+'Base case'!$A235</f>
        <v>3.4454992318283328</v>
      </c>
      <c r="C235" s="3">
        <f>'Division bootstrap results from'!H235+'Base case'!$A235</f>
        <v>4.3738507911982722</v>
      </c>
      <c r="D235" s="3">
        <f>'Division bootstrap results from'!I235+'Base case'!$A235</f>
        <v>4.5800790936288935</v>
      </c>
      <c r="E235" s="3">
        <f>'Division bootstrap results from'!J235+'Base case'!$A235</f>
        <v>4.8635053941737896</v>
      </c>
      <c r="F235" s="3">
        <f>'Division bootstrap results from'!K235+'Base case'!$A235</f>
        <v>5.8138437688103197</v>
      </c>
      <c r="G235" s="3">
        <f>'Division bootstrap results from'!L235+'Base case'!$A235</f>
        <v>6.1173540033517497</v>
      </c>
      <c r="H235" s="3">
        <f>'Division bootstrap results from'!M235+'Base case'!$A235</f>
        <v>8.5588858139715889</v>
      </c>
      <c r="I235" s="3">
        <f>'Division bootstrap results from'!N235+'Base case'!$A235</f>
        <v>9.7098167997884488</v>
      </c>
      <c r="J235" s="3">
        <f>'Division bootstrap results from'!O235+'Base case'!$A235</f>
        <v>7.2936254754901997</v>
      </c>
      <c r="K235" s="3">
        <f>'Division bootstrap results from'!P235+'Base case'!$A235</f>
        <v>5.5051336865803595</v>
      </c>
    </row>
    <row r="236" spans="1:11">
      <c r="A236">
        <f>SUMPRODUCT($D$1:$H$1,'Division bootstrap results from'!B236:F236)</f>
        <v>4.3449303611419543</v>
      </c>
      <c r="B236" s="3">
        <f>'Division bootstrap results from'!G236+'Base case'!$A236</f>
        <v>3.3394430755385742</v>
      </c>
      <c r="C236" s="3">
        <f>'Division bootstrap results from'!H236+'Base case'!$A236</f>
        <v>3.7234707859172822</v>
      </c>
      <c r="D236" s="3">
        <f>'Division bootstrap results from'!I236+'Base case'!$A236</f>
        <v>4.5189640624672416</v>
      </c>
      <c r="E236" s="3">
        <f>'Division bootstrap results from'!J236+'Base case'!$A236</f>
        <v>5.0193789048815347</v>
      </c>
      <c r="F236" s="3">
        <f>'Division bootstrap results from'!K236+'Base case'!$A236</f>
        <v>5.1211091429863078</v>
      </c>
      <c r="G236" s="3">
        <f>'Division bootstrap results from'!L236+'Base case'!$A236</f>
        <v>6.3126333941713639</v>
      </c>
      <c r="H236" s="3">
        <f>'Division bootstrap results from'!M236+'Base case'!$A236</f>
        <v>7.6619308190306041</v>
      </c>
      <c r="I236" s="3">
        <f>'Division bootstrap results from'!N236+'Base case'!$A236</f>
        <v>9.5446503318654834</v>
      </c>
      <c r="J236" s="3">
        <f>'Division bootstrap results from'!O236+'Base case'!$A236</f>
        <v>8.3986328554987342</v>
      </c>
      <c r="K236" s="3">
        <f>'Division bootstrap results from'!P236+'Base case'!$A236</f>
        <v>6.3213113808893642</v>
      </c>
    </row>
    <row r="237" spans="1:11">
      <c r="A237">
        <f>SUMPRODUCT($D$1:$H$1,'Division bootstrap results from'!B237:F237)</f>
        <v>4.7046669944388659</v>
      </c>
      <c r="B237" s="3">
        <f>'Division bootstrap results from'!G237+'Base case'!$A237</f>
        <v>3.4725167100338661</v>
      </c>
      <c r="C237" s="3">
        <f>'Division bootstrap results from'!H237+'Base case'!$A237</f>
        <v>3.820819144093123</v>
      </c>
      <c r="D237" s="3">
        <f>'Division bootstrap results from'!I237+'Base case'!$A237</f>
        <v>4.6329088596644921</v>
      </c>
      <c r="E237" s="3">
        <f>'Division bootstrap results from'!J237+'Base case'!$A237</f>
        <v>4.7247950489189154</v>
      </c>
      <c r="F237" s="3">
        <f>'Division bootstrap results from'!K237+'Base case'!$A237</f>
        <v>5.0852832450255443</v>
      </c>
      <c r="G237" s="3">
        <f>'Division bootstrap results from'!L237+'Base case'!$A237</f>
        <v>6.6061649897419557</v>
      </c>
      <c r="H237" s="3">
        <f>'Division bootstrap results from'!M237+'Base case'!$A237</f>
        <v>8.8017501655827957</v>
      </c>
      <c r="I237" s="3">
        <f>'Division bootstrap results from'!N237+'Base case'!$A237</f>
        <v>7.7108366253312557</v>
      </c>
      <c r="J237" s="3">
        <f>'Division bootstrap results from'!O237+'Base case'!$A237</f>
        <v>6.8481269642940763</v>
      </c>
      <c r="K237" s="3">
        <f>'Division bootstrap results from'!P237+'Base case'!$A237</f>
        <v>6.2744260488069061</v>
      </c>
    </row>
    <row r="238" spans="1:11">
      <c r="A238">
        <f>SUMPRODUCT($D$1:$H$1,'Division bootstrap results from'!B238:F238)</f>
        <v>4.2251010099257869</v>
      </c>
      <c r="B238" s="3">
        <f>'Division bootstrap results from'!G238+'Base case'!$A238</f>
        <v>3.3769459253451228</v>
      </c>
      <c r="C238" s="3">
        <f>'Division bootstrap results from'!H238+'Base case'!$A238</f>
        <v>4.2511440442073063</v>
      </c>
      <c r="D238" s="3">
        <f>'Division bootstrap results from'!I238+'Base case'!$A238</f>
        <v>4.9154640007739401</v>
      </c>
      <c r="E238" s="3">
        <f>'Division bootstrap results from'!J238+'Base case'!$A238</f>
        <v>4.8930952345369132</v>
      </c>
      <c r="F238" s="3">
        <f>'Division bootstrap results from'!K238+'Base case'!$A238</f>
        <v>5.6143560946329671</v>
      </c>
      <c r="G238" s="3">
        <f>'Division bootstrap results from'!L238+'Base case'!$A238</f>
        <v>6.1202155061729071</v>
      </c>
      <c r="H238" s="3">
        <f>'Division bootstrap results from'!M238+'Base case'!$A238</f>
        <v>8.966593223909598</v>
      </c>
      <c r="I238" s="3">
        <f>'Division bootstrap results from'!N238+'Base case'!$A238</f>
        <v>8.0072659412807567</v>
      </c>
      <c r="J238" s="3">
        <f>'Division bootstrap results from'!O238+'Base case'!$A238</f>
        <v>8.6737506704875678</v>
      </c>
      <c r="K238" s="3">
        <f>'Division bootstrap results from'!P238+'Base case'!$A238</f>
        <v>5.4450816500429973</v>
      </c>
    </row>
    <row r="239" spans="1:11">
      <c r="A239">
        <f>SUMPRODUCT($D$1:$H$1,'Division bootstrap results from'!B239:F239)</f>
        <v>4.3326103871113784</v>
      </c>
      <c r="B239" s="3">
        <f>'Division bootstrap results from'!G239+'Base case'!$A239</f>
        <v>3.9627896963088105</v>
      </c>
      <c r="C239" s="3">
        <f>'Division bootstrap results from'!H239+'Base case'!$A239</f>
        <v>4.0439189403933211</v>
      </c>
      <c r="D239" s="3">
        <f>'Division bootstrap results from'!I239+'Base case'!$A239</f>
        <v>4.9400824407146402</v>
      </c>
      <c r="E239" s="3">
        <f>'Division bootstrap results from'!J239+'Base case'!$A239</f>
        <v>4.9841848487449933</v>
      </c>
      <c r="F239" s="3">
        <f>'Division bootstrap results from'!K239+'Base case'!$A239</f>
        <v>5.8061056024289686</v>
      </c>
      <c r="G239" s="3">
        <f>'Division bootstrap results from'!L239+'Base case'!$A239</f>
        <v>6.2429536073485083</v>
      </c>
      <c r="H239" s="3">
        <f>'Division bootstrap results from'!M239+'Base case'!$A239</f>
        <v>9.1379987871600985</v>
      </c>
      <c r="I239" s="3">
        <f>'Division bootstrap results from'!N239+'Base case'!$A239</f>
        <v>7.2034345311691181</v>
      </c>
      <c r="J239" s="3">
        <f>'Division bootstrap results from'!O239+'Base case'!$A239</f>
        <v>6.5977233765554884</v>
      </c>
      <c r="K239" s="3">
        <f>'Division bootstrap results from'!P239+'Base case'!$A239</f>
        <v>5.4283578983655278</v>
      </c>
    </row>
    <row r="240" spans="1:11">
      <c r="A240">
        <f>SUMPRODUCT($D$1:$H$1,'Division bootstrap results from'!B240:F240)</f>
        <v>3.9838569508012345</v>
      </c>
      <c r="B240" s="3">
        <f>'Division bootstrap results from'!G240+'Base case'!$A240</f>
        <v>3.7259329217062387</v>
      </c>
      <c r="C240" s="3">
        <f>'Division bootstrap results from'!H240+'Base case'!$A240</f>
        <v>3.9891954355482793</v>
      </c>
      <c r="D240" s="3">
        <f>'Division bootstrap results from'!I240+'Base case'!$A240</f>
        <v>4.3484689411193846</v>
      </c>
      <c r="E240" s="3">
        <f>'Division bootstrap results from'!J240+'Base case'!$A240</f>
        <v>4.9048579473277458</v>
      </c>
      <c r="F240" s="3">
        <f>'Division bootstrap results from'!K240+'Base case'!$A240</f>
        <v>5.9320348692987546</v>
      </c>
      <c r="G240" s="3">
        <f>'Division bootstrap results from'!L240+'Base case'!$A240</f>
        <v>6.1404148710439941</v>
      </c>
      <c r="H240" s="3">
        <f>'Division bootstrap results from'!M240+'Base case'!$A240</f>
        <v>8.2460192516504236</v>
      </c>
      <c r="I240" s="3">
        <f>'Division bootstrap results from'!N240+'Base case'!$A240</f>
        <v>6.4515075118427543</v>
      </c>
      <c r="J240" s="3">
        <f>'Division bootstrap results from'!O240+'Base case'!$A240</f>
        <v>7.171138884090654</v>
      </c>
      <c r="K240" s="3">
        <f>'Division bootstrap results from'!P240+'Base case'!$A240</f>
        <v>6.5870813295355743</v>
      </c>
    </row>
    <row r="241" spans="1:11">
      <c r="A241">
        <f>SUMPRODUCT($D$1:$H$1,'Division bootstrap results from'!B241:F241)</f>
        <v>4.7684624138351648</v>
      </c>
      <c r="B241" s="3">
        <f>'Division bootstrap results from'!G241+'Base case'!$A241</f>
        <v>3.714122509096895</v>
      </c>
      <c r="C241" s="3">
        <f>'Division bootstrap results from'!H241+'Base case'!$A241</f>
        <v>3.9552468934729568</v>
      </c>
      <c r="D241" s="3">
        <f>'Division bootstrap results from'!I241+'Base case'!$A241</f>
        <v>4.4916561840801217</v>
      </c>
      <c r="E241" s="3">
        <f>'Division bootstrap results from'!J241+'Base case'!$A241</f>
        <v>4.6472206031935599</v>
      </c>
      <c r="F241" s="3">
        <f>'Division bootstrap results from'!K241+'Base case'!$A241</f>
        <v>5.8063536288480346</v>
      </c>
      <c r="G241" s="3">
        <f>'Division bootstrap results from'!L241+'Base case'!$A241</f>
        <v>5.9278408421141346</v>
      </c>
      <c r="H241" s="3">
        <f>'Division bootstrap results from'!M241+'Base case'!$A241</f>
        <v>8.6191347974209656</v>
      </c>
      <c r="I241" s="3">
        <f>'Division bootstrap results from'!N241+'Base case'!$A241</f>
        <v>7.8372823928285342</v>
      </c>
      <c r="J241" s="3">
        <f>'Division bootstrap results from'!O241+'Base case'!$A241</f>
        <v>6.9094464678838747</v>
      </c>
      <c r="K241" s="3">
        <f>'Division bootstrap results from'!P241+'Base case'!$A241</f>
        <v>4.9902662726582552</v>
      </c>
    </row>
    <row r="242" spans="1:11">
      <c r="A242">
        <f>SUMPRODUCT($D$1:$H$1,'Division bootstrap results from'!B242:F242)</f>
        <v>4.3475985183066914</v>
      </c>
      <c r="B242" s="3">
        <f>'Division bootstrap results from'!G242+'Base case'!$A242</f>
        <v>3.4915228571820696</v>
      </c>
      <c r="C242" s="3">
        <f>'Division bootstrap results from'!H242+'Base case'!$A242</f>
        <v>4.2092320662432501</v>
      </c>
      <c r="D242" s="3">
        <f>'Division bootstrap results from'!I242+'Base case'!$A242</f>
        <v>4.5757579745628032</v>
      </c>
      <c r="E242" s="3">
        <f>'Division bootstrap results from'!J242+'Base case'!$A242</f>
        <v>4.8483385771884784</v>
      </c>
      <c r="F242" s="3">
        <f>'Division bootstrap results from'!K242+'Base case'!$A242</f>
        <v>5.0977851856097978</v>
      </c>
      <c r="G242" s="3">
        <f>'Division bootstrap results from'!L242+'Base case'!$A242</f>
        <v>6.5782212328726013</v>
      </c>
      <c r="H242" s="3">
        <f>'Division bootstrap results from'!M242+'Base case'!$A242</f>
        <v>7.3328735867320916</v>
      </c>
      <c r="I242" s="3">
        <f>'Division bootstrap results from'!N242+'Base case'!$A242</f>
        <v>8.1833678208357608</v>
      </c>
      <c r="J242" s="3">
        <f>'Division bootstrap results from'!O242+'Base case'!$A242</f>
        <v>7.0727015093534309</v>
      </c>
      <c r="K242" s="3">
        <f>'Division bootstrap results from'!P242+'Base case'!$A242</f>
        <v>6.7308379893069308</v>
      </c>
    </row>
    <row r="243" spans="1:11">
      <c r="A243">
        <f>SUMPRODUCT($D$1:$H$1,'Division bootstrap results from'!B243:F243)</f>
        <v>4.1140332144809548</v>
      </c>
      <c r="B243" s="3">
        <f>'Division bootstrap results from'!G243+'Base case'!$A243</f>
        <v>3.642320198323695</v>
      </c>
      <c r="C243" s="3">
        <f>'Division bootstrap results from'!H243+'Base case'!$A243</f>
        <v>3.4081790504151637</v>
      </c>
      <c r="D243" s="3">
        <f>'Division bootstrap results from'!I243+'Base case'!$A243</f>
        <v>4.9404580804669571</v>
      </c>
      <c r="E243" s="3">
        <f>'Division bootstrap results from'!J243+'Base case'!$A243</f>
        <v>4.8960747427642843</v>
      </c>
      <c r="F243" s="3">
        <f>'Division bootstrap results from'!K243+'Base case'!$A243</f>
        <v>6.0208647812838745</v>
      </c>
      <c r="G243" s="3">
        <f>'Division bootstrap results from'!L243+'Base case'!$A243</f>
        <v>6.2229865070745252</v>
      </c>
      <c r="H243" s="3">
        <f>'Division bootstrap results from'!M243+'Base case'!$A243</f>
        <v>7.7959491839442645</v>
      </c>
      <c r="I243" s="3">
        <f>'Division bootstrap results from'!N243+'Base case'!$A243</f>
        <v>8.1145230162625843</v>
      </c>
      <c r="J243" s="3">
        <f>'Division bootstrap results from'!O243+'Base case'!$A243</f>
        <v>7.2378547328035143</v>
      </c>
      <c r="K243" s="3">
        <f>'Division bootstrap results from'!P243+'Base case'!$A243</f>
        <v>5.7217437467107546</v>
      </c>
    </row>
    <row r="244" spans="1:11">
      <c r="A244">
        <f>SUMPRODUCT($D$1:$H$1,'Division bootstrap results from'!B244:F244)</f>
        <v>3.9482881854212066</v>
      </c>
      <c r="B244" s="3">
        <f>'Division bootstrap results from'!G244+'Base case'!$A244</f>
        <v>3.4433897058645817</v>
      </c>
      <c r="C244" s="3">
        <f>'Division bootstrap results from'!H244+'Base case'!$A244</f>
        <v>3.6594025638337535</v>
      </c>
      <c r="D244" s="3">
        <f>'Division bootstrap results from'!I244+'Base case'!$A244</f>
        <v>4.3811281717490624</v>
      </c>
      <c r="E244" s="3">
        <f>'Division bootstrap results from'!J244+'Base case'!$A244</f>
        <v>5.0035100208511869</v>
      </c>
      <c r="F244" s="3">
        <f>'Division bootstrap results from'!K244+'Base case'!$A244</f>
        <v>5.8949864883982963</v>
      </c>
      <c r="G244" s="3">
        <f>'Division bootstrap results from'!L244+'Base case'!$A244</f>
        <v>6.0095161549007967</v>
      </c>
      <c r="H244" s="3">
        <f>'Division bootstrap results from'!M244+'Base case'!$A244</f>
        <v>7.0310007278016062</v>
      </c>
      <c r="I244" s="3">
        <f>'Division bootstrap results from'!N244+'Base case'!$A244</f>
        <v>7.2134527207956465</v>
      </c>
      <c r="J244" s="3">
        <f>'Division bootstrap results from'!O244+'Base case'!$A244</f>
        <v>7.4189060029669465</v>
      </c>
      <c r="K244" s="3">
        <f>'Division bootstrap results from'!P244+'Base case'!$A244</f>
        <v>4.5661130939174495</v>
      </c>
    </row>
    <row r="245" spans="1:11">
      <c r="A245">
        <f>SUMPRODUCT($D$1:$H$1,'Division bootstrap results from'!B245:F245)</f>
        <v>4.149871545684328</v>
      </c>
      <c r="B245" s="3">
        <f>'Division bootstrap results from'!G245+'Base case'!$A245</f>
        <v>3.4393651469342541</v>
      </c>
      <c r="C245" s="3">
        <f>'Division bootstrap results from'!H245+'Base case'!$A245</f>
        <v>3.712046235287084</v>
      </c>
      <c r="D245" s="3">
        <f>'Division bootstrap results from'!I245+'Base case'!$A245</f>
        <v>4.337637951406605</v>
      </c>
      <c r="E245" s="3">
        <f>'Division bootstrap results from'!J245+'Base case'!$A245</f>
        <v>4.8150874764633231</v>
      </c>
      <c r="F245" s="3">
        <f>'Division bootstrap results from'!K245+'Base case'!$A245</f>
        <v>5.1380895939733362</v>
      </c>
      <c r="G245" s="3">
        <f>'Division bootstrap results from'!L245+'Base case'!$A245</f>
        <v>6.2626684032005979</v>
      </c>
      <c r="H245" s="3">
        <f>'Division bootstrap results from'!M245+'Base case'!$A245</f>
        <v>8.569399059601718</v>
      </c>
      <c r="I245" s="3">
        <f>'Division bootstrap results from'!N245+'Base case'!$A245</f>
        <v>8.0591254762588882</v>
      </c>
      <c r="J245" s="3">
        <f>'Division bootstrap results from'!O245+'Base case'!$A245</f>
        <v>7.5110739819039676</v>
      </c>
      <c r="K245" s="3">
        <f>'Division bootstrap results from'!P245+'Base case'!$A245</f>
        <v>6.4338873036548279</v>
      </c>
    </row>
    <row r="246" spans="1:11">
      <c r="A246">
        <f>SUMPRODUCT($D$1:$H$1,'Division bootstrap results from'!B246:F246)</f>
        <v>3.754163133457519</v>
      </c>
      <c r="B246" s="3">
        <f>'Division bootstrap results from'!G246+'Base case'!$A246</f>
        <v>3.5742313880090077</v>
      </c>
      <c r="C246" s="3">
        <f>'Division bootstrap results from'!H246+'Base case'!$A246</f>
        <v>3.7407536461763513</v>
      </c>
      <c r="D246" s="3">
        <f>'Division bootstrap results from'!I246+'Base case'!$A246</f>
        <v>4.8676969752747192</v>
      </c>
      <c r="E246" s="3">
        <f>'Division bootstrap results from'!J246+'Base case'!$A246</f>
        <v>4.874895541703129</v>
      </c>
      <c r="F246" s="3">
        <f>'Division bootstrap results from'!K246+'Base case'!$A246</f>
        <v>5.5784124661549495</v>
      </c>
      <c r="G246" s="3">
        <f>'Division bootstrap results from'!L246+'Base case'!$A246</f>
        <v>5.8012135870649395</v>
      </c>
      <c r="H246" s="3">
        <f>'Division bootstrap results from'!M246+'Base case'!$A246</f>
        <v>7.9922053189117985</v>
      </c>
      <c r="I246" s="3">
        <f>'Division bootstrap results from'!N246+'Base case'!$A246</f>
        <v>8.0906436345228983</v>
      </c>
      <c r="J246" s="3">
        <f>'Division bootstrap results from'!O246+'Base case'!$A246</f>
        <v>7.2713282847160094</v>
      </c>
      <c r="K246" s="3">
        <f>'Division bootstrap results from'!P246+'Base case'!$A246</f>
        <v>7.1138813922767188</v>
      </c>
    </row>
    <row r="247" spans="1:11">
      <c r="A247">
        <f>SUMPRODUCT($D$1:$H$1,'Division bootstrap results from'!B247:F247)</f>
        <v>3.8064420723780543</v>
      </c>
      <c r="B247" s="3">
        <f>'Division bootstrap results from'!G247+'Base case'!$A247</f>
        <v>3.5434939323856924</v>
      </c>
      <c r="C247" s="3">
        <f>'Division bootstrap results from'!H247+'Base case'!$A247</f>
        <v>3.6012064199315343</v>
      </c>
      <c r="D247" s="3">
        <f>'Division bootstrap results from'!I247+'Base case'!$A247</f>
        <v>4.4781586949874992</v>
      </c>
      <c r="E247" s="3">
        <f>'Division bootstrap results from'!J247+'Base case'!$A247</f>
        <v>4.5737738080579105</v>
      </c>
      <c r="F247" s="3">
        <f>'Division bootstrap results from'!K247+'Base case'!$A247</f>
        <v>5.5120341483136546</v>
      </c>
      <c r="G247" s="3">
        <f>'Division bootstrap results from'!L247+'Base case'!$A247</f>
        <v>6.4990938251563346</v>
      </c>
      <c r="H247" s="3">
        <f>'Division bootstrap results from'!M247+'Base case'!$A247</f>
        <v>9.2955232476181244</v>
      </c>
      <c r="I247" s="3">
        <f>'Division bootstrap results from'!N247+'Base case'!$A247</f>
        <v>9.4341092304863032</v>
      </c>
      <c r="J247" s="3">
        <f>'Division bootstrap results from'!O247+'Base case'!$A247</f>
        <v>7.1982588672417247</v>
      </c>
      <c r="K247" s="3">
        <f>'Division bootstrap results from'!P247+'Base case'!$A247</f>
        <v>7.8216473633205545</v>
      </c>
    </row>
    <row r="248" spans="1:11">
      <c r="A248">
        <f>SUMPRODUCT($D$1:$H$1,'Division bootstrap results from'!B248:F248)</f>
        <v>4.0135250234923863</v>
      </c>
      <c r="B248" s="3">
        <f>'Division bootstrap results from'!G248+'Base case'!$A248</f>
        <v>3.3733470608166574</v>
      </c>
      <c r="C248" s="3">
        <f>'Division bootstrap results from'!H248+'Base case'!$A248</f>
        <v>4.2512312591156096</v>
      </c>
      <c r="D248" s="3">
        <f>'Division bootstrap results from'!I248+'Base case'!$A248</f>
        <v>4.4816563956247375</v>
      </c>
      <c r="E248" s="3">
        <f>'Division bootstrap results from'!J248+'Base case'!$A248</f>
        <v>4.9115130942003642</v>
      </c>
      <c r="F248" s="3">
        <f>'Division bootstrap results from'!K248+'Base case'!$A248</f>
        <v>5.8111261139304959</v>
      </c>
      <c r="G248" s="3">
        <f>'Division bootstrap results from'!L248+'Base case'!$A248</f>
        <v>6.6144895194196458</v>
      </c>
      <c r="H248" s="3">
        <f>'Division bootstrap results from'!M248+'Base case'!$A248</f>
        <v>7.8424866229566863</v>
      </c>
      <c r="I248" s="3">
        <f>'Division bootstrap results from'!N248+'Base case'!$A248</f>
        <v>9.6479364438906252</v>
      </c>
      <c r="J248" s="3">
        <f>'Division bootstrap results from'!O248+'Base case'!$A248</f>
        <v>7.3913339474675368</v>
      </c>
      <c r="K248" s="3">
        <f>'Division bootstrap results from'!P248+'Base case'!$A248</f>
        <v>5.1529053963218967</v>
      </c>
    </row>
    <row r="249" spans="1:11">
      <c r="A249">
        <f>SUMPRODUCT($D$1:$H$1,'Division bootstrap results from'!B249:F249)</f>
        <v>4.4036222768793207</v>
      </c>
      <c r="B249" s="3">
        <f>'Division bootstrap results from'!G249+'Base case'!$A249</f>
        <v>3.5422776452970259</v>
      </c>
      <c r="C249" s="3">
        <f>'Division bootstrap results from'!H249+'Base case'!$A249</f>
        <v>4.3442264348502198</v>
      </c>
      <c r="D249" s="3">
        <f>'Division bootstrap results from'!I249+'Base case'!$A249</f>
        <v>4.7356000832225824</v>
      </c>
      <c r="E249" s="3">
        <f>'Division bootstrap results from'!J249+'Base case'!$A249</f>
        <v>4.7511362325006772</v>
      </c>
      <c r="F249" s="3">
        <f>'Division bootstrap results from'!K249+'Base case'!$A249</f>
        <v>5.3356895351058728</v>
      </c>
      <c r="G249" s="3">
        <f>'Division bootstrap results from'!L249+'Base case'!$A249</f>
        <v>6.1009502828935407</v>
      </c>
      <c r="H249" s="3">
        <f>'Division bootstrap results from'!M249+'Base case'!$A249</f>
        <v>9.5531449559546715</v>
      </c>
      <c r="I249" s="3">
        <f>'Division bootstrap results from'!N249+'Base case'!$A249</f>
        <v>7.9034553565022208</v>
      </c>
      <c r="J249" s="3">
        <f>'Division bootstrap results from'!O249+'Base case'!$A249</f>
        <v>7.2486292342696803</v>
      </c>
      <c r="K249" s="3">
        <f>'Division bootstrap results from'!P249+'Base case'!$A249</f>
        <v>6.7223734966034705</v>
      </c>
    </row>
    <row r="250" spans="1:11">
      <c r="A250">
        <f>SUMPRODUCT($D$1:$H$1,'Division bootstrap results from'!B250:F250)</f>
        <v>4.1771866577252013</v>
      </c>
      <c r="B250" s="3">
        <f>'Division bootstrap results from'!G250+'Base case'!$A250</f>
        <v>3.4792076314023404</v>
      </c>
      <c r="C250" s="3">
        <f>'Division bootstrap results from'!H250+'Base case'!$A250</f>
        <v>3.9002867466398112</v>
      </c>
      <c r="D250" s="3">
        <f>'Division bootstrap results from'!I250+'Base case'!$A250</f>
        <v>4.6689569311520165</v>
      </c>
      <c r="E250" s="3">
        <f>'Division bootstrap results from'!J250+'Base case'!$A250</f>
        <v>4.8936345456952246</v>
      </c>
      <c r="F250" s="3">
        <f>'Division bootstrap results from'!K250+'Base case'!$A250</f>
        <v>5.9731111703568613</v>
      </c>
      <c r="G250" s="3">
        <f>'Division bootstrap results from'!L250+'Base case'!$A250</f>
        <v>6.0092708238996408</v>
      </c>
      <c r="H250" s="3">
        <f>'Division bootstrap results from'!M250+'Base case'!$A250</f>
        <v>8.6390445523184525</v>
      </c>
      <c r="I250" s="3">
        <f>'Division bootstrap results from'!N250+'Base case'!$A250</f>
        <v>7.954681400651241</v>
      </c>
      <c r="J250" s="3">
        <f>'Division bootstrap results from'!O250+'Base case'!$A250</f>
        <v>6.9756705417169407</v>
      </c>
      <c r="K250" s="3">
        <f>'Division bootstrap results from'!P250+'Base case'!$A250</f>
        <v>8.3064230824777709</v>
      </c>
    </row>
    <row r="251" spans="1:11">
      <c r="A251">
        <f>SUMPRODUCT($D$1:$H$1,'Division bootstrap results from'!B251:F251)</f>
        <v>4.4445182612931067</v>
      </c>
      <c r="B251" s="3">
        <f>'Division bootstrap results from'!G251+'Base case'!$A251</f>
        <v>3.5652524507153047</v>
      </c>
      <c r="C251" s="3">
        <f>'Division bootstrap results from'!H251+'Base case'!$A251</f>
        <v>4.3318551081184209</v>
      </c>
      <c r="D251" s="3">
        <f>'Division bootstrap results from'!I251+'Base case'!$A251</f>
        <v>4.8837092206366357</v>
      </c>
      <c r="E251" s="3">
        <f>'Division bootstrap results from'!J251+'Base case'!$A251</f>
        <v>4.9643213494588476</v>
      </c>
      <c r="F251" s="3">
        <f>'Division bootstrap results from'!K251+'Base case'!$A251</f>
        <v>5.8865687445357864</v>
      </c>
      <c r="G251" s="3">
        <f>'Division bootstrap results from'!L251+'Base case'!$A251</f>
        <v>6.3113585267965071</v>
      </c>
      <c r="H251" s="3">
        <f>'Division bootstrap results from'!M251+'Base case'!$A251</f>
        <v>8.4325216385885664</v>
      </c>
      <c r="I251" s="3">
        <f>'Division bootstrap results from'!N251+'Base case'!$A251</f>
        <v>8.0949974704660672</v>
      </c>
      <c r="J251" s="3">
        <f>'Division bootstrap results from'!O251+'Base case'!$A251</f>
        <v>6.5849930563946266</v>
      </c>
      <c r="K251" s="3">
        <f>'Division bootstrap results from'!P251+'Base case'!$A251</f>
        <v>5.3057800176792309</v>
      </c>
    </row>
    <row r="252" spans="1:11">
      <c r="A252">
        <f>SUMPRODUCT($D$1:$H$1,'Division bootstrap results from'!B252:F252)</f>
        <v>4.5814412286781936</v>
      </c>
      <c r="B252" s="3">
        <f>'Division bootstrap results from'!G252+'Base case'!$A252</f>
        <v>3.4349505966757037</v>
      </c>
      <c r="C252" s="3">
        <f>'Division bootstrap results from'!H252+'Base case'!$A252</f>
        <v>4.0317502670264558</v>
      </c>
      <c r="D252" s="3">
        <f>'Division bootstrap results from'!I252+'Base case'!$A252</f>
        <v>4.3982359742703414</v>
      </c>
      <c r="E252" s="3">
        <f>'Division bootstrap results from'!J252+'Base case'!$A252</f>
        <v>4.9694042640875926</v>
      </c>
      <c r="F252" s="3">
        <f>'Division bootstrap results from'!K252+'Base case'!$A252</f>
        <v>5.903941382301154</v>
      </c>
      <c r="G252" s="3">
        <f>'Division bootstrap results from'!L252+'Base case'!$A252</f>
        <v>6.152634994343483</v>
      </c>
      <c r="H252" s="3">
        <f>'Division bootstrap results from'!M252+'Base case'!$A252</f>
        <v>8.9382247453708938</v>
      </c>
      <c r="I252" s="3">
        <f>'Division bootstrap results from'!N252+'Base case'!$A252</f>
        <v>7.2468720598903138</v>
      </c>
      <c r="J252" s="3">
        <f>'Division bootstrap results from'!O252+'Base case'!$A252</f>
        <v>6.5839767353936738</v>
      </c>
      <c r="K252" s="3">
        <f>'Division bootstrap results from'!P252+'Base case'!$A252</f>
        <v>6.4960713602033033</v>
      </c>
    </row>
    <row r="253" spans="1:11">
      <c r="A253">
        <f>SUMPRODUCT($D$1:$H$1,'Division bootstrap results from'!B253:F253)</f>
        <v>4.3839034680120053</v>
      </c>
      <c r="B253" s="3">
        <f>'Division bootstrap results from'!G253+'Base case'!$A253</f>
        <v>3.5096859934794775</v>
      </c>
      <c r="C253" s="3">
        <f>'Division bootstrap results from'!H253+'Base case'!$A253</f>
        <v>4.7541530500207827</v>
      </c>
      <c r="D253" s="3">
        <f>'Division bootstrap results from'!I253+'Base case'!$A253</f>
        <v>4.6793722705466649</v>
      </c>
      <c r="E253" s="3">
        <f>'Division bootstrap results from'!J253+'Base case'!$A253</f>
        <v>4.9132732244735564</v>
      </c>
      <c r="F253" s="3">
        <f>'Division bootstrap results from'!K253+'Base case'!$A253</f>
        <v>5.071893237905142</v>
      </c>
      <c r="G253" s="3">
        <f>'Division bootstrap results from'!L253+'Base case'!$A253</f>
        <v>5.8886210716558551</v>
      </c>
      <c r="H253" s="3">
        <f>'Division bootstrap results from'!M253+'Base case'!$A253</f>
        <v>7.1742245043509456</v>
      </c>
      <c r="I253" s="3">
        <f>'Division bootstrap results from'!N253+'Base case'!$A253</f>
        <v>9.672338248258475</v>
      </c>
      <c r="J253" s="3">
        <f>'Division bootstrap results from'!O253+'Base case'!$A253</f>
        <v>7.0531708171088354</v>
      </c>
      <c r="K253" s="3">
        <f>'Division bootstrap results from'!P253+'Base case'!$A253</f>
        <v>6.7245685652491556</v>
      </c>
    </row>
    <row r="254" spans="1:11">
      <c r="A254">
        <f>SUMPRODUCT($D$1:$H$1,'Division bootstrap results from'!B254:F254)</f>
        <v>4.4680475160246518</v>
      </c>
      <c r="B254" s="3">
        <f>'Division bootstrap results from'!G254+'Base case'!$A254</f>
        <v>3.553372530639777</v>
      </c>
      <c r="C254" s="3">
        <f>'Division bootstrap results from'!H254+'Base case'!$A254</f>
        <v>3.9215217002857576</v>
      </c>
      <c r="D254" s="3">
        <f>'Division bootstrap results from'!I254+'Base case'!$A254</f>
        <v>4.6397694358619086</v>
      </c>
      <c r="E254" s="3">
        <f>'Division bootstrap results from'!J254+'Base case'!$A254</f>
        <v>4.8754421610430425</v>
      </c>
      <c r="F254" s="3">
        <f>'Division bootstrap results from'!K254+'Base case'!$A254</f>
        <v>5.8658656007534322</v>
      </c>
      <c r="G254" s="3">
        <f>'Division bootstrap results from'!L254+'Base case'!$A254</f>
        <v>6.3296770432611016</v>
      </c>
      <c r="H254" s="3">
        <f>'Division bootstrap results from'!M254+'Base case'!$A254</f>
        <v>7.9395999633351213</v>
      </c>
      <c r="I254" s="3">
        <f>'Division bootstrap results from'!N254+'Base case'!$A254</f>
        <v>7.8005923681164617</v>
      </c>
      <c r="J254" s="3">
        <f>'Division bootstrap results from'!O254+'Base case'!$A254</f>
        <v>5.4586554884406722</v>
      </c>
      <c r="K254" s="3">
        <f>'Division bootstrap results from'!P254+'Base case'!$A254</f>
        <v>6.4630794636179418</v>
      </c>
    </row>
    <row r="255" spans="1:11">
      <c r="A255">
        <f>SUMPRODUCT($D$1:$H$1,'Division bootstrap results from'!B255:F255)</f>
        <v>4.0143484370387439</v>
      </c>
      <c r="B255" s="3">
        <f>'Division bootstrap results from'!G255+'Base case'!$A255</f>
        <v>3.5634245098365289</v>
      </c>
      <c r="C255" s="3">
        <f>'Division bootstrap results from'!H255+'Base case'!$A255</f>
        <v>4.1181548208215188</v>
      </c>
      <c r="D255" s="3">
        <f>'Division bootstrap results from'!I255+'Base case'!$A255</f>
        <v>4.3395459983157698</v>
      </c>
      <c r="E255" s="3">
        <f>'Division bootstrap results from'!J255+'Base case'!$A255</f>
        <v>4.973124189177919</v>
      </c>
      <c r="F255" s="3">
        <f>'Division bootstrap results from'!K255+'Base case'!$A255</f>
        <v>5.7238860155850739</v>
      </c>
      <c r="G255" s="3">
        <f>'Division bootstrap results from'!L255+'Base case'!$A255</f>
        <v>6.0815870833410939</v>
      </c>
      <c r="H255" s="3">
        <f>'Division bootstrap results from'!M255+'Base case'!$A255</f>
        <v>8.1578552908871131</v>
      </c>
      <c r="I255" s="3">
        <f>'Division bootstrap results from'!N255+'Base case'!$A255</f>
        <v>7.8696202621002938</v>
      </c>
      <c r="J255" s="3">
        <f>'Division bootstrap results from'!O255+'Base case'!$A255</f>
        <v>7.2026199429307134</v>
      </c>
      <c r="K255" s="3">
        <f>'Division bootstrap results from'!P255+'Base case'!$A255</f>
        <v>6.4732351488060242</v>
      </c>
    </row>
    <row r="256" spans="1:11">
      <c r="A256">
        <f>SUMPRODUCT($D$1:$H$1,'Division bootstrap results from'!B256:F256)</f>
        <v>3.9121310774659186</v>
      </c>
      <c r="B256" s="3">
        <f>'Division bootstrap results from'!G256+'Base case'!$A256</f>
        <v>3.8556843121563955</v>
      </c>
      <c r="C256" s="3">
        <f>'Division bootstrap results from'!H256+'Base case'!$A256</f>
        <v>4.2471811959750667</v>
      </c>
      <c r="D256" s="3">
        <f>'Division bootstrap results from'!I256+'Base case'!$A256</f>
        <v>5.361177178873449</v>
      </c>
      <c r="E256" s="3">
        <f>'Division bootstrap results from'!J256+'Base case'!$A256</f>
        <v>5.0355709522702883</v>
      </c>
      <c r="F256" s="3">
        <f>'Division bootstrap results from'!K256+'Base case'!$A256</f>
        <v>5.8765944892135185</v>
      </c>
      <c r="G256" s="3">
        <f>'Division bootstrap results from'!L256+'Base case'!$A256</f>
        <v>6.4760814288226385</v>
      </c>
      <c r="H256" s="3">
        <f>'Division bootstrap results from'!M256+'Base case'!$A256</f>
        <v>7.7279997075157185</v>
      </c>
      <c r="I256" s="3">
        <f>'Division bootstrap results from'!N256+'Base case'!$A256</f>
        <v>8.4603991123047884</v>
      </c>
      <c r="J256" s="3">
        <f>'Division bootstrap results from'!O256+'Base case'!$A256</f>
        <v>7.4050317837136985</v>
      </c>
      <c r="K256" s="3">
        <f>'Division bootstrap results from'!P256+'Base case'!$A256</f>
        <v>6.7226574531069989</v>
      </c>
    </row>
    <row r="257" spans="1:11">
      <c r="A257">
        <f>SUMPRODUCT($D$1:$H$1,'Division bootstrap results from'!B257:F257)</f>
        <v>4.2359621924747843</v>
      </c>
      <c r="B257" s="3">
        <f>'Division bootstrap results from'!G257+'Base case'!$A257</f>
        <v>3.4409859068129736</v>
      </c>
      <c r="C257" s="3">
        <f>'Division bootstrap results from'!H257+'Base case'!$A257</f>
        <v>3.9178124339050924</v>
      </c>
      <c r="D257" s="3">
        <f>'Division bootstrap results from'!I257+'Base case'!$A257</f>
        <v>4.6367877160998576</v>
      </c>
      <c r="E257" s="3">
        <f>'Division bootstrap results from'!J257+'Base case'!$A257</f>
        <v>4.9031443517370272</v>
      </c>
      <c r="F257" s="3">
        <f>'Division bootstrap results from'!K257+'Base case'!$A257</f>
        <v>5.7600814211788745</v>
      </c>
      <c r="G257" s="3">
        <f>'Division bootstrap results from'!L257+'Base case'!$A257</f>
        <v>6.5260710542557447</v>
      </c>
      <c r="H257" s="3">
        <f>'Division bootstrap results from'!M257+'Base case'!$A257</f>
        <v>8.5270977974505744</v>
      </c>
      <c r="I257" s="3">
        <f>'Division bootstrap results from'!N257+'Base case'!$A257</f>
        <v>8.8854741590031647</v>
      </c>
      <c r="J257" s="3">
        <f>'Division bootstrap results from'!O257+'Base case'!$A257</f>
        <v>7.0465373510485438</v>
      </c>
      <c r="K257" s="3">
        <f>'Division bootstrap results from'!P257+'Base case'!$A257</f>
        <v>6.8411984803754446</v>
      </c>
    </row>
    <row r="258" spans="1:11">
      <c r="A258">
        <f>SUMPRODUCT($D$1:$H$1,'Division bootstrap results from'!B258:F258)</f>
        <v>4.0228163671630943</v>
      </c>
      <c r="B258" s="3">
        <f>'Division bootstrap results from'!G258+'Base case'!$A258</f>
        <v>3.6305322255113643</v>
      </c>
      <c r="C258" s="3">
        <f>'Division bootstrap results from'!H258+'Base case'!$A258</f>
        <v>4.2308798327757673</v>
      </c>
      <c r="D258" s="3">
        <f>'Division bootstrap results from'!I258+'Base case'!$A258</f>
        <v>5.0572008588819539</v>
      </c>
      <c r="E258" s="3">
        <f>'Division bootstrap results from'!J258+'Base case'!$A258</f>
        <v>4.9032867313309723</v>
      </c>
      <c r="F258" s="3">
        <f>'Division bootstrap results from'!K258+'Base case'!$A258</f>
        <v>5.1378950433653143</v>
      </c>
      <c r="G258" s="3">
        <f>'Division bootstrap results from'!L258+'Base case'!$A258</f>
        <v>6.0743220734431844</v>
      </c>
      <c r="H258" s="3">
        <f>'Division bootstrap results from'!M258+'Base case'!$A258</f>
        <v>7.8387700190125242</v>
      </c>
      <c r="I258" s="3">
        <f>'Division bootstrap results from'!N258+'Base case'!$A258</f>
        <v>8.8383987184871042</v>
      </c>
      <c r="J258" s="3">
        <f>'Division bootstrap results from'!O258+'Base case'!$A258</f>
        <v>7.2704523336479348</v>
      </c>
      <c r="K258" s="3">
        <f>'Division bootstrap results from'!P258+'Base case'!$A258</f>
        <v>6.7444291183084042</v>
      </c>
    </row>
    <row r="259" spans="1:11">
      <c r="A259">
        <f>SUMPRODUCT($D$1:$H$1,'Division bootstrap results from'!B259:F259)</f>
        <v>4.0870963697248932</v>
      </c>
      <c r="B259" s="3">
        <f>'Division bootstrap results from'!G259+'Base case'!$A259</f>
        <v>3.7965575414113184</v>
      </c>
      <c r="C259" s="3">
        <f>'Division bootstrap results from'!H259+'Base case'!$A259</f>
        <v>3.903501191813274</v>
      </c>
      <c r="D259" s="3">
        <f>'Division bootstrap results from'!I259+'Base case'!$A259</f>
        <v>4.45549906321554</v>
      </c>
      <c r="E259" s="3">
        <f>'Division bootstrap results from'!J259+'Base case'!$A259</f>
        <v>4.9817213047082491</v>
      </c>
      <c r="F259" s="3">
        <f>'Division bootstrap results from'!K259+'Base case'!$A259</f>
        <v>5.5767355571645334</v>
      </c>
      <c r="G259" s="3">
        <f>'Division bootstrap results from'!L259+'Base case'!$A259</f>
        <v>6.2265723972896234</v>
      </c>
      <c r="H259" s="3">
        <f>'Division bootstrap results from'!M259+'Base case'!$A259</f>
        <v>9.167629140256663</v>
      </c>
      <c r="I259" s="3">
        <f>'Division bootstrap results from'!N259+'Base case'!$A259</f>
        <v>10.190624140814974</v>
      </c>
      <c r="J259" s="3">
        <f>'Division bootstrap results from'!O259+'Base case'!$A259</f>
        <v>5.649689539771793</v>
      </c>
      <c r="K259" s="3">
        <f>'Division bootstrap results from'!P259+'Base case'!$A259</f>
        <v>5.1725948418100032</v>
      </c>
    </row>
    <row r="260" spans="1:11">
      <c r="A260">
        <f>SUMPRODUCT($D$1:$H$1,'Division bootstrap results from'!B260:F260)</f>
        <v>4.1666263572177575</v>
      </c>
      <c r="B260" s="3">
        <f>'Division bootstrap results from'!G260+'Base case'!$A260</f>
        <v>3.5130576264163977</v>
      </c>
      <c r="C260" s="3">
        <f>'Division bootstrap results from'!H260+'Base case'!$A260</f>
        <v>4.2879906983655927</v>
      </c>
      <c r="D260" s="3">
        <f>'Division bootstrap results from'!I260+'Base case'!$A260</f>
        <v>5.0210871054871777</v>
      </c>
      <c r="E260" s="3">
        <f>'Division bootstrap results from'!J260+'Base case'!$A260</f>
        <v>4.9453764728552017</v>
      </c>
      <c r="F260" s="3">
        <f>'Division bootstrap results from'!K260+'Base case'!$A260</f>
        <v>5.7517503392133076</v>
      </c>
      <c r="G260" s="3">
        <f>'Division bootstrap results from'!L260+'Base case'!$A260</f>
        <v>6.1958844649691081</v>
      </c>
      <c r="H260" s="3">
        <f>'Division bootstrap results from'!M260+'Base case'!$A260</f>
        <v>6.8671114472715473</v>
      </c>
      <c r="I260" s="3">
        <f>'Division bootstrap results from'!N260+'Base case'!$A260</f>
        <v>9.5233879531297063</v>
      </c>
      <c r="J260" s="3">
        <f>'Division bootstrap results from'!O260+'Base case'!$A260</f>
        <v>8.7263781831377081</v>
      </c>
      <c r="K260" s="3">
        <f>'Division bootstrap results from'!P260+'Base case'!$A260</f>
        <v>4.7826238969963342</v>
      </c>
    </row>
    <row r="261" spans="1:11">
      <c r="A261">
        <f>SUMPRODUCT($D$1:$H$1,'Division bootstrap results from'!B261:F261)</f>
        <v>3.7662643801963758</v>
      </c>
      <c r="B261" s="3">
        <f>'Division bootstrap results from'!G261+'Base case'!$A261</f>
        <v>3.3480486801536129</v>
      </c>
      <c r="C261" s="3">
        <f>'Division bootstrap results from'!H261+'Base case'!$A261</f>
        <v>4.1435632178658395</v>
      </c>
      <c r="D261" s="3">
        <f>'Division bootstrap results from'!I261+'Base case'!$A261</f>
        <v>5.2292488683896154</v>
      </c>
      <c r="E261" s="3">
        <f>'Division bootstrap results from'!J261+'Base case'!$A261</f>
        <v>4.914766851002736</v>
      </c>
      <c r="F261" s="3">
        <f>'Division bootstrap results from'!K261+'Base case'!$A261</f>
        <v>5.8113771831248258</v>
      </c>
      <c r="G261" s="3">
        <f>'Division bootstrap results from'!L261+'Base case'!$A261</f>
        <v>6.471366715653236</v>
      </c>
      <c r="H261" s="3">
        <f>'Division bootstrap results from'!M261+'Base case'!$A261</f>
        <v>9.281237207830106</v>
      </c>
      <c r="I261" s="3">
        <f>'Division bootstrap results from'!N261+'Base case'!$A261</f>
        <v>9.8453978696563755</v>
      </c>
      <c r="J261" s="3">
        <f>'Division bootstrap results from'!O261+'Base case'!$A261</f>
        <v>8.0838635406008557</v>
      </c>
      <c r="K261" s="3">
        <f>'Division bootstrap results from'!P261+'Base case'!$A261</f>
        <v>5.8473540418834657</v>
      </c>
    </row>
    <row r="262" spans="1:11">
      <c r="A262">
        <f>SUMPRODUCT($D$1:$H$1,'Division bootstrap results from'!B262:F262)</f>
        <v>3.5907974755729315</v>
      </c>
      <c r="B262" s="3">
        <f>'Division bootstrap results from'!G262+'Base case'!$A262</f>
        <v>3.6980225110419105</v>
      </c>
      <c r="C262" s="3">
        <f>'Division bootstrap results from'!H262+'Base case'!$A262</f>
        <v>4.0716896932851405</v>
      </c>
      <c r="D262" s="3">
        <f>'Division bootstrap results from'!I262+'Base case'!$A262</f>
        <v>4.5538695231770792</v>
      </c>
      <c r="E262" s="3">
        <f>'Division bootstrap results from'!J262+'Base case'!$A262</f>
        <v>4.9150879248591117</v>
      </c>
      <c r="F262" s="3">
        <f>'Division bootstrap results from'!K262+'Base case'!$A262</f>
        <v>5.0404357944985119</v>
      </c>
      <c r="G262" s="3">
        <f>'Division bootstrap results from'!L262+'Base case'!$A262</f>
        <v>6.378905533673592</v>
      </c>
      <c r="H262" s="3">
        <f>'Division bootstrap results from'!M262+'Base case'!$A262</f>
        <v>7.2529777390395918</v>
      </c>
      <c r="I262" s="3">
        <f>'Division bootstrap results from'!N262+'Base case'!$A262</f>
        <v>7.7291238014525616</v>
      </c>
      <c r="J262" s="3">
        <f>'Division bootstrap results from'!O262+'Base case'!$A262</f>
        <v>6.173385155742162</v>
      </c>
      <c r="K262" s="3">
        <f>'Division bootstrap results from'!P262+'Base case'!$A262</f>
        <v>5.1875578316995412</v>
      </c>
    </row>
    <row r="263" spans="1:11">
      <c r="A263">
        <f>SUMPRODUCT($D$1:$H$1,'Division bootstrap results from'!B263:F263)</f>
        <v>4.4832341365793784</v>
      </c>
      <c r="B263" s="3">
        <f>'Division bootstrap results from'!G263+'Base case'!$A263</f>
        <v>3.5037100193785466</v>
      </c>
      <c r="C263" s="3">
        <f>'Division bootstrap results from'!H263+'Base case'!$A263</f>
        <v>4.3115284823819744</v>
      </c>
      <c r="D263" s="3">
        <f>'Division bootstrap results from'!I263+'Base case'!$A263</f>
        <v>4.6057618993147766</v>
      </c>
      <c r="E263" s="3">
        <f>'Division bootstrap results from'!J263+'Base case'!$A263</f>
        <v>4.5869677318647035</v>
      </c>
      <c r="F263" s="3">
        <f>'Division bootstrap results from'!K263+'Base case'!$A263</f>
        <v>5.0812192476505196</v>
      </c>
      <c r="G263" s="3">
        <f>'Division bootstrap results from'!L263+'Base case'!$A263</f>
        <v>6.3248296753994584</v>
      </c>
      <c r="H263" s="3">
        <f>'Division bootstrap results from'!M263+'Base case'!$A263</f>
        <v>8.1596431667970979</v>
      </c>
      <c r="I263" s="3">
        <f>'Division bootstrap results from'!N263+'Base case'!$A263</f>
        <v>9.8004183274584982</v>
      </c>
      <c r="J263" s="3">
        <f>'Division bootstrap results from'!O263+'Base case'!$A263</f>
        <v>5.5812427693096787</v>
      </c>
      <c r="K263" s="3">
        <f>'Division bootstrap results from'!P263+'Base case'!$A263</f>
        <v>6.3790290013480782</v>
      </c>
    </row>
    <row r="264" spans="1:11">
      <c r="A264">
        <f>SUMPRODUCT($D$1:$H$1,'Division bootstrap results from'!B264:F264)</f>
        <v>4.2253197080454354</v>
      </c>
      <c r="B264" s="3">
        <f>'Division bootstrap results from'!G264+'Base case'!$A264</f>
        <v>3.5757058441083194</v>
      </c>
      <c r="C264" s="3">
        <f>'Division bootstrap results from'!H264+'Base case'!$A264</f>
        <v>3.9608631975441346</v>
      </c>
      <c r="D264" s="3">
        <f>'Division bootstrap results from'!I264+'Base case'!$A264</f>
        <v>4.8148607914547297</v>
      </c>
      <c r="E264" s="3">
        <f>'Division bootstrap results from'!J264+'Base case'!$A264</f>
        <v>4.7010597003613492</v>
      </c>
      <c r="F264" s="3">
        <f>'Division bootstrap results from'!K264+'Base case'!$A264</f>
        <v>5.1128137150220736</v>
      </c>
      <c r="G264" s="3">
        <f>'Division bootstrap results from'!L264+'Base case'!$A264</f>
        <v>5.9941740718178753</v>
      </c>
      <c r="H264" s="3">
        <f>'Division bootstrap results from'!M264+'Base case'!$A264</f>
        <v>8.2424237510895146</v>
      </c>
      <c r="I264" s="3">
        <f>'Division bootstrap results from'!N264+'Base case'!$A264</f>
        <v>7.1974690294525656</v>
      </c>
      <c r="J264" s="3">
        <f>'Division bootstrap results from'!O264+'Base case'!$A264</f>
        <v>5.7630726232773357</v>
      </c>
      <c r="K264" s="3">
        <f>'Division bootstrap results from'!P264+'Base case'!$A264</f>
        <v>6.3576325455747353</v>
      </c>
    </row>
    <row r="265" spans="1:11">
      <c r="A265">
        <f>SUMPRODUCT($D$1:$H$1,'Division bootstrap results from'!B265:F265)</f>
        <v>4.3948326082733322</v>
      </c>
      <c r="B265" s="3">
        <f>'Division bootstrap results from'!G265+'Base case'!$A265</f>
        <v>3.6970785370310941</v>
      </c>
      <c r="C265" s="3">
        <f>'Division bootstrap results from'!H265+'Base case'!$A265</f>
        <v>4.3427637041685765</v>
      </c>
      <c r="D265" s="3">
        <f>'Division bootstrap results from'!I265+'Base case'!$A265</f>
        <v>4.3918105459738861</v>
      </c>
      <c r="E265" s="3">
        <f>'Division bootstrap results from'!J265+'Base case'!$A265</f>
        <v>5.0497991763813896</v>
      </c>
      <c r="F265" s="3">
        <f>'Division bootstrap results from'!K265+'Base case'!$A265</f>
        <v>5.9273213666123326</v>
      </c>
      <c r="G265" s="3">
        <f>'Division bootstrap results from'!L265+'Base case'!$A265</f>
        <v>6.5912283230355921</v>
      </c>
      <c r="H265" s="3">
        <f>'Division bootstrap results from'!M265+'Base case'!$A265</f>
        <v>8.3600615519250212</v>
      </c>
      <c r="I265" s="3">
        <f>'Division bootstrap results from'!N265+'Base case'!$A265</f>
        <v>10.113846838893913</v>
      </c>
      <c r="J265" s="3">
        <f>'Division bootstrap results from'!O265+'Base case'!$A265</f>
        <v>7.2127824931120124</v>
      </c>
      <c r="K265" s="3">
        <f>'Division bootstrap results from'!P265+'Base case'!$A265</f>
        <v>6.5778845414462221</v>
      </c>
    </row>
    <row r="266" spans="1:11">
      <c r="A266">
        <f>SUMPRODUCT($D$1:$H$1,'Division bootstrap results from'!B266:F266)</f>
        <v>4.5604286257779849</v>
      </c>
      <c r="B266" s="3">
        <f>'Division bootstrap results from'!G266+'Base case'!$A266</f>
        <v>3.3941255676692048</v>
      </c>
      <c r="C266" s="3">
        <f>'Division bootstrap results from'!H266+'Base case'!$A266</f>
        <v>4.0422057535869298</v>
      </c>
      <c r="D266" s="3">
        <f>'Division bootstrap results from'!I266+'Base case'!$A266</f>
        <v>4.8449630082736883</v>
      </c>
      <c r="E266" s="3">
        <f>'Division bootstrap results from'!J266+'Base case'!$A266</f>
        <v>4.6817581968939059</v>
      </c>
      <c r="F266" s="3">
        <f>'Division bootstrap results from'!K266+'Base case'!$A266</f>
        <v>5.1216289792546545</v>
      </c>
      <c r="G266" s="3">
        <f>'Division bootstrap results from'!L266+'Base case'!$A266</f>
        <v>6.5643596522795153</v>
      </c>
      <c r="H266" s="3">
        <f>'Division bootstrap results from'!M266+'Base case'!$A266</f>
        <v>8.2165006059895145</v>
      </c>
      <c r="I266" s="3">
        <f>'Division bootstrap results from'!N266+'Base case'!$A266</f>
        <v>8.9596981512639147</v>
      </c>
      <c r="J266" s="3">
        <f>'Division bootstrap results from'!O266+'Base case'!$A266</f>
        <v>7.3703947859091752</v>
      </c>
      <c r="K266" s="3">
        <f>'Division bootstrap results from'!P266+'Base case'!$A266</f>
        <v>6.3127600844707752</v>
      </c>
    </row>
    <row r="267" spans="1:11">
      <c r="A267">
        <f>SUMPRODUCT($D$1:$H$1,'Division bootstrap results from'!B267:F267)</f>
        <v>3.7281390510820138</v>
      </c>
      <c r="B267" s="3">
        <f>'Division bootstrap results from'!G267+'Base case'!$A267</f>
        <v>3.3044743369411118</v>
      </c>
      <c r="C267" s="3">
        <f>'Division bootstrap results from'!H267+'Base case'!$A267</f>
        <v>4.1781360275511412</v>
      </c>
      <c r="D267" s="3">
        <f>'Division bootstrap results from'!I267+'Base case'!$A267</f>
        <v>4.6386859199471981</v>
      </c>
      <c r="E267" s="3">
        <f>'Division bootstrap results from'!J267+'Base case'!$A267</f>
        <v>4.7940669198687633</v>
      </c>
      <c r="F267" s="3">
        <f>'Division bootstrap results from'!K267+'Base case'!$A267</f>
        <v>5.7626749703749134</v>
      </c>
      <c r="G267" s="3">
        <f>'Division bootstrap results from'!L267+'Base case'!$A267</f>
        <v>6.0737529938849342</v>
      </c>
      <c r="H267" s="3">
        <f>'Division bootstrap results from'!M267+'Base case'!$A267</f>
        <v>8.5751595662708038</v>
      </c>
      <c r="I267" s="3">
        <f>'Division bootstrap results from'!N267+'Base case'!$A267</f>
        <v>8.3873091738983732</v>
      </c>
      <c r="J267" s="3">
        <f>'Division bootstrap results from'!O267+'Base case'!$A267</f>
        <v>7.286523489557994</v>
      </c>
      <c r="K267" s="3">
        <f>'Division bootstrap results from'!P267+'Base case'!$A267</f>
        <v>6.5281712659985942</v>
      </c>
    </row>
    <row r="268" spans="1:11">
      <c r="A268">
        <f>SUMPRODUCT($D$1:$H$1,'Division bootstrap results from'!B268:F268)</f>
        <v>4.017259995460706</v>
      </c>
      <c r="B268" s="3">
        <f>'Division bootstrap results from'!G268+'Base case'!$A268</f>
        <v>3.5128094355113921</v>
      </c>
      <c r="C268" s="3">
        <f>'Division bootstrap results from'!H268+'Base case'!$A268</f>
        <v>3.7116386260863439</v>
      </c>
      <c r="D268" s="3">
        <f>'Division bootstrap results from'!I268+'Base case'!$A268</f>
        <v>4.8696781235076712</v>
      </c>
      <c r="E268" s="3">
        <f>'Division bootstrap results from'!J268+'Base case'!$A268</f>
        <v>4.8937601995748565</v>
      </c>
      <c r="F268" s="3">
        <f>'Division bootstrap results from'!K268+'Base case'!$A268</f>
        <v>5.7840058601703355</v>
      </c>
      <c r="G268" s="3">
        <f>'Division bootstrap results from'!L268+'Base case'!$A268</f>
        <v>6.4090213989590659</v>
      </c>
      <c r="H268" s="3">
        <f>'Division bootstrap results from'!M268+'Base case'!$A268</f>
        <v>8.0823726313299762</v>
      </c>
      <c r="I268" s="3">
        <f>'Division bootstrap results from'!N268+'Base case'!$A268</f>
        <v>8.1674714080798463</v>
      </c>
      <c r="J268" s="3">
        <f>'Division bootstrap results from'!O268+'Base case'!$A268</f>
        <v>5.9778393654044955</v>
      </c>
      <c r="K268" s="3">
        <f>'Division bootstrap results from'!P268+'Base case'!$A268</f>
        <v>5.367412824366296</v>
      </c>
    </row>
    <row r="269" spans="1:11">
      <c r="A269">
        <f>SUMPRODUCT($D$1:$H$1,'Division bootstrap results from'!B269:F269)</f>
        <v>4.3329512328825341</v>
      </c>
      <c r="B269" s="3">
        <f>'Division bootstrap results from'!G269+'Base case'!$A269</f>
        <v>3.3711849393616462</v>
      </c>
      <c r="C269" s="3">
        <f>'Division bootstrap results from'!H269+'Base case'!$A269</f>
        <v>3.9456491749126164</v>
      </c>
      <c r="D269" s="3">
        <f>'Division bootstrap results from'!I269+'Base case'!$A269</f>
        <v>4.7144098216789621</v>
      </c>
      <c r="E269" s="3">
        <f>'Division bootstrap results from'!J269+'Base case'!$A269</f>
        <v>5.0795005993470479</v>
      </c>
      <c r="F269" s="3">
        <f>'Division bootstrap results from'!K269+'Base case'!$A269</f>
        <v>5.6100564130131643</v>
      </c>
      <c r="G269" s="3">
        <f>'Division bootstrap results from'!L269+'Base case'!$A269</f>
        <v>6.3623006122259937</v>
      </c>
      <c r="H269" s="3">
        <f>'Division bootstrap results from'!M269+'Base case'!$A269</f>
        <v>7.9364326956014741</v>
      </c>
      <c r="I269" s="3">
        <f>'Division bootstrap results from'!N269+'Base case'!$A269</f>
        <v>9.7772587239981235</v>
      </c>
      <c r="J269" s="3">
        <f>'Division bootstrap results from'!O269+'Base case'!$A269</f>
        <v>7.0494156789151443</v>
      </c>
      <c r="K269" s="3">
        <f>'Division bootstrap results from'!P269+'Base case'!$A269</f>
        <v>5.4365335963322439</v>
      </c>
    </row>
    <row r="270" spans="1:11">
      <c r="A270">
        <f>SUMPRODUCT($D$1:$H$1,'Division bootstrap results from'!B270:F270)</f>
        <v>4.3987258033907661</v>
      </c>
      <c r="B270" s="3">
        <f>'Division bootstrap results from'!G270+'Base case'!$A270</f>
        <v>3.5159662638080031</v>
      </c>
      <c r="C270" s="3">
        <f>'Division bootstrap results from'!H270+'Base case'!$A270</f>
        <v>3.9817305359792012</v>
      </c>
      <c r="D270" s="3">
        <f>'Division bootstrap results from'!I270+'Base case'!$A270</f>
        <v>4.7246901419683303</v>
      </c>
      <c r="E270" s="3">
        <f>'Division bootstrap results from'!J270+'Base case'!$A270</f>
        <v>4.9060790508944754</v>
      </c>
      <c r="F270" s="3">
        <f>'Division bootstrap results from'!K270+'Base case'!$A270</f>
        <v>5.1363017943119491</v>
      </c>
      <c r="G270" s="3">
        <f>'Division bootstrap results from'!L270+'Base case'!$A270</f>
        <v>6.7395743204718155</v>
      </c>
      <c r="H270" s="3">
        <f>'Division bootstrap results from'!M270+'Base case'!$A270</f>
        <v>8.6491071273981461</v>
      </c>
      <c r="I270" s="3">
        <f>'Division bootstrap results from'!N270+'Base case'!$A270</f>
        <v>8.8923982133765271</v>
      </c>
      <c r="J270" s="3">
        <f>'Division bootstrap results from'!O270+'Base case'!$A270</f>
        <v>7.0419513892932262</v>
      </c>
      <c r="K270" s="3">
        <f>'Division bootstrap results from'!P270+'Base case'!$A270</f>
        <v>5.4717897077504762</v>
      </c>
    </row>
    <row r="271" spans="1:11">
      <c r="A271">
        <f>SUMPRODUCT($D$1:$H$1,'Division bootstrap results from'!B271:F271)</f>
        <v>4.3332115202228936</v>
      </c>
      <c r="B271" s="3">
        <f>'Division bootstrap results from'!G271+'Base case'!$A271</f>
        <v>3.4690221720843404</v>
      </c>
      <c r="C271" s="3">
        <f>'Division bootstrap results from'!H271+'Base case'!$A271</f>
        <v>4.357036479155834</v>
      </c>
      <c r="D271" s="3">
        <f>'Division bootstrap results from'!I271+'Base case'!$A271</f>
        <v>5.1440590344078219</v>
      </c>
      <c r="E271" s="3">
        <f>'Division bootstrap results from'!J271+'Base case'!$A271</f>
        <v>4.9911208790651074</v>
      </c>
      <c r="F271" s="3">
        <f>'Division bootstrap results from'!K271+'Base case'!$A271</f>
        <v>5.435023892049303</v>
      </c>
      <c r="G271" s="3">
        <f>'Division bootstrap results from'!L271+'Base case'!$A271</f>
        <v>6.2229069629154239</v>
      </c>
      <c r="H271" s="3">
        <f>'Division bootstrap results from'!M271+'Base case'!$A271</f>
        <v>8.1408877497943344</v>
      </c>
      <c r="I271" s="3">
        <f>'Division bootstrap results from'!N271+'Base case'!$A271</f>
        <v>7.0787817533048534</v>
      </c>
      <c r="J271" s="3">
        <f>'Division bootstrap results from'!O271+'Base case'!$A271</f>
        <v>6.5387744305287736</v>
      </c>
      <c r="K271" s="3">
        <f>'Division bootstrap results from'!P271+'Base case'!$A271</f>
        <v>6.4751857497909935</v>
      </c>
    </row>
    <row r="272" spans="1:11">
      <c r="A272">
        <f>SUMPRODUCT($D$1:$H$1,'Division bootstrap results from'!B272:F272)</f>
        <v>3.8200915407999574</v>
      </c>
      <c r="B272" s="3">
        <f>'Division bootstrap results from'!G272+'Base case'!$A272</f>
        <v>3.4632902505242984</v>
      </c>
      <c r="C272" s="3">
        <f>'Division bootstrap results from'!H272+'Base case'!$A272</f>
        <v>3.3447310225660392</v>
      </c>
      <c r="D272" s="3">
        <f>'Division bootstrap results from'!I272+'Base case'!$A272</f>
        <v>4.2592825208201974</v>
      </c>
      <c r="E272" s="3">
        <f>'Division bootstrap results from'!J272+'Base case'!$A272</f>
        <v>4.8962960190281377</v>
      </c>
      <c r="F272" s="3">
        <f>'Division bootstrap results from'!K272+'Base case'!$A272</f>
        <v>4.9209553207028769</v>
      </c>
      <c r="G272" s="3">
        <f>'Division bootstrap results from'!L272+'Base case'!$A272</f>
        <v>5.8717779653131768</v>
      </c>
      <c r="H272" s="3">
        <f>'Division bootstrap results from'!M272+'Base case'!$A272</f>
        <v>8.5207247906243371</v>
      </c>
      <c r="I272" s="3">
        <f>'Division bootstrap results from'!N272+'Base case'!$A272</f>
        <v>8.958235010990677</v>
      </c>
      <c r="J272" s="3">
        <f>'Division bootstrap results from'!O272+'Base case'!$A272</f>
        <v>8.587433824683437</v>
      </c>
      <c r="K272" s="3">
        <f>'Division bootstrap results from'!P272+'Base case'!$A272</f>
        <v>7.9453745405221774</v>
      </c>
    </row>
    <row r="273" spans="1:11">
      <c r="A273">
        <f>SUMPRODUCT($D$1:$H$1,'Division bootstrap results from'!B273:F273)</f>
        <v>4.0950294176845059</v>
      </c>
      <c r="B273" s="3">
        <f>'Division bootstrap results from'!G273+'Base case'!$A273</f>
        <v>3.489952712034019</v>
      </c>
      <c r="C273" s="3">
        <f>'Division bootstrap results from'!H273+'Base case'!$A273</f>
        <v>4.1943051723532276</v>
      </c>
      <c r="D273" s="3">
        <f>'Division bootstrap results from'!I273+'Base case'!$A273</f>
        <v>4.9246214595172733</v>
      </c>
      <c r="E273" s="3">
        <f>'Division bootstrap results from'!J273+'Base case'!$A273</f>
        <v>5.1122858449134956</v>
      </c>
      <c r="F273" s="3">
        <f>'Division bootstrap results from'!K273+'Base case'!$A273</f>
        <v>5.8386037851125057</v>
      </c>
      <c r="G273" s="3">
        <f>'Division bootstrap results from'!L273+'Base case'!$A273</f>
        <v>6.5083239673701065</v>
      </c>
      <c r="H273" s="3">
        <f>'Division bootstrap results from'!M273+'Base case'!$A273</f>
        <v>8.1274565504787457</v>
      </c>
      <c r="I273" s="3">
        <f>'Division bootstrap results from'!N273+'Base case'!$A273</f>
        <v>7.3633065873804053</v>
      </c>
      <c r="J273" s="3">
        <f>'Division bootstrap results from'!O273+'Base case'!$A273</f>
        <v>8.9025175110350148</v>
      </c>
      <c r="K273" s="3">
        <f>'Division bootstrap results from'!P273+'Base case'!$A273</f>
        <v>6.4701766511518759</v>
      </c>
    </row>
    <row r="274" spans="1:11">
      <c r="A274">
        <f>SUMPRODUCT($D$1:$H$1,'Division bootstrap results from'!B274:F274)</f>
        <v>3.8239743860917477</v>
      </c>
      <c r="B274" s="3">
        <f>'Division bootstrap results from'!G274+'Base case'!$A274</f>
        <v>3.6320293776845625</v>
      </c>
      <c r="C274" s="3">
        <f>'Division bootstrap results from'!H274+'Base case'!$A274</f>
        <v>3.6489825557019189</v>
      </c>
      <c r="D274" s="3">
        <f>'Division bootstrap results from'!I274+'Base case'!$A274</f>
        <v>4.5359188463987214</v>
      </c>
      <c r="E274" s="3">
        <f>'Division bootstrap results from'!J274+'Base case'!$A274</f>
        <v>4.9134857800762175</v>
      </c>
      <c r="F274" s="3">
        <f>'Division bootstrap results from'!K274+'Base case'!$A274</f>
        <v>6.0178745955989177</v>
      </c>
      <c r="G274" s="3">
        <f>'Division bootstrap results from'!L274+'Base case'!$A274</f>
        <v>6.3440423648335678</v>
      </c>
      <c r="H274" s="3">
        <f>'Division bootstrap results from'!M274+'Base case'!$A274</f>
        <v>8.5358838666463583</v>
      </c>
      <c r="I274" s="3">
        <f>'Division bootstrap results from'!N274+'Base case'!$A274</f>
        <v>6.951826987385898</v>
      </c>
      <c r="J274" s="3">
        <f>'Division bootstrap results from'!O274+'Base case'!$A274</f>
        <v>6.3387695725513282</v>
      </c>
      <c r="K274" s="3">
        <f>'Division bootstrap results from'!P274+'Base case'!$A274</f>
        <v>7.063447532511077</v>
      </c>
    </row>
    <row r="275" spans="1:11">
      <c r="A275">
        <f>SUMPRODUCT($D$1:$H$1,'Division bootstrap results from'!B275:F275)</f>
        <v>4.5058206614003939</v>
      </c>
      <c r="B275" s="3">
        <f>'Division bootstrap results from'!G275+'Base case'!$A275</f>
        <v>3.440670367879004</v>
      </c>
      <c r="C275" s="3">
        <f>'Division bootstrap results from'!H275+'Base case'!$A275</f>
        <v>3.8631907540363191</v>
      </c>
      <c r="D275" s="3">
        <f>'Division bootstrap results from'!I275+'Base case'!$A275</f>
        <v>4.2580814227680444</v>
      </c>
      <c r="E275" s="3">
        <f>'Division bootstrap results from'!J275+'Base case'!$A275</f>
        <v>4.6827646345334593</v>
      </c>
      <c r="F275" s="3">
        <f>'Division bootstrap results from'!K275+'Base case'!$A275</f>
        <v>5.6318609923261445</v>
      </c>
      <c r="G275" s="3">
        <f>'Division bootstrap results from'!L275+'Base case'!$A275</f>
        <v>6.0460306284521641</v>
      </c>
      <c r="H275" s="3">
        <f>'Division bootstrap results from'!M275+'Base case'!$A275</f>
        <v>8.1686387453962048</v>
      </c>
      <c r="I275" s="3">
        <f>'Division bootstrap results from'!N275+'Base case'!$A275</f>
        <v>7.9210815695352537</v>
      </c>
      <c r="J275" s="3">
        <f>'Division bootstrap results from'!O275+'Base case'!$A275</f>
        <v>7.0764532689481738</v>
      </c>
      <c r="K275" s="3">
        <f>'Division bootstrap results from'!P275+'Base case'!$A275</f>
        <v>6.9533384314684543</v>
      </c>
    </row>
    <row r="276" spans="1:11">
      <c r="A276">
        <f>SUMPRODUCT($D$1:$H$1,'Division bootstrap results from'!B276:F276)</f>
        <v>4.3665000444629616</v>
      </c>
      <c r="B276" s="3">
        <f>'Division bootstrap results from'!G276+'Base case'!$A276</f>
        <v>3.4328598085255928</v>
      </c>
      <c r="C276" s="3">
        <f>'Division bootstrap results from'!H276+'Base case'!$A276</f>
        <v>3.3671449988485826</v>
      </c>
      <c r="D276" s="3">
        <f>'Division bootstrap results from'!I276+'Base case'!$A276</f>
        <v>4.4272327442103245</v>
      </c>
      <c r="E276" s="3">
        <f>'Division bootstrap results from'!J276+'Base case'!$A276</f>
        <v>4.7505515723674749</v>
      </c>
      <c r="F276" s="3">
        <f>'Division bootstrap results from'!K276+'Base case'!$A276</f>
        <v>4.8754773530698703</v>
      </c>
      <c r="G276" s="3">
        <f>'Division bootstrap results from'!L276+'Base case'!$A276</f>
        <v>5.8110705141700416</v>
      </c>
      <c r="H276" s="3">
        <f>'Division bootstrap results from'!M276+'Base case'!$A276</f>
        <v>8.2543704583989115</v>
      </c>
      <c r="I276" s="3">
        <f>'Division bootstrap results from'!N276+'Base case'!$A276</f>
        <v>9.430960558405312</v>
      </c>
      <c r="J276" s="3">
        <f>'Division bootstrap results from'!O276+'Base case'!$A276</f>
        <v>8.3226348728578721</v>
      </c>
      <c r="K276" s="3">
        <f>'Division bootstrap results from'!P276+'Base case'!$A276</f>
        <v>7.7667284794104816</v>
      </c>
    </row>
    <row r="277" spans="1:11">
      <c r="A277">
        <f>SUMPRODUCT($D$1:$H$1,'Division bootstrap results from'!B277:F277)</f>
        <v>4.2151215907164579</v>
      </c>
      <c r="B277" s="3">
        <f>'Division bootstrap results from'!G277+'Base case'!$A277</f>
        <v>3.5489374785066197</v>
      </c>
      <c r="C277" s="3">
        <f>'Division bootstrap results from'!H277+'Base case'!$A277</f>
        <v>3.743215489650416</v>
      </c>
      <c r="D277" s="3">
        <f>'Division bootstrap results from'!I277+'Base case'!$A277</f>
        <v>4.8233498829863581</v>
      </c>
      <c r="E277" s="3">
        <f>'Division bootstrap results from'!J277+'Base case'!$A277</f>
        <v>5.0261450685757829</v>
      </c>
      <c r="F277" s="3">
        <f>'Division bootstrap results from'!K277+'Base case'!$A277</f>
        <v>5.7961628668378076</v>
      </c>
      <c r="G277" s="3">
        <f>'Division bootstrap results from'!L277+'Base case'!$A277</f>
        <v>6.4716463559074677</v>
      </c>
      <c r="H277" s="3">
        <f>'Division bootstrap results from'!M277+'Base case'!$A277</f>
        <v>8.4249209532448077</v>
      </c>
      <c r="I277" s="3">
        <f>'Division bootstrap results from'!N277+'Base case'!$A277</f>
        <v>7.4689956934969874</v>
      </c>
      <c r="J277" s="3">
        <f>'Division bootstrap results from'!O277+'Base case'!$A277</f>
        <v>7.2860061670690683</v>
      </c>
      <c r="K277" s="3">
        <f>'Division bootstrap results from'!P277+'Base case'!$A277</f>
        <v>6.4567945326148477</v>
      </c>
    </row>
    <row r="278" spans="1:11">
      <c r="A278">
        <f>SUMPRODUCT($D$1:$H$1,'Division bootstrap results from'!B278:F278)</f>
        <v>4.0799834939152131</v>
      </c>
      <c r="B278" s="3">
        <f>'Division bootstrap results from'!G278+'Base case'!$A278</f>
        <v>3.6704050948814899</v>
      </c>
      <c r="C278" s="3">
        <f>'Division bootstrap results from'!H278+'Base case'!$A278</f>
        <v>3.5403516508768491</v>
      </c>
      <c r="D278" s="3">
        <f>'Division bootstrap results from'!I278+'Base case'!$A278</f>
        <v>5.1993619101035335</v>
      </c>
      <c r="E278" s="3">
        <f>'Division bootstrap results from'!J278+'Base case'!$A278</f>
        <v>4.6767140927147874</v>
      </c>
      <c r="F278" s="3">
        <f>'Division bootstrap results from'!K278+'Base case'!$A278</f>
        <v>4.914343036677602</v>
      </c>
      <c r="G278" s="3">
        <f>'Division bootstrap results from'!L278+'Base case'!$A278</f>
        <v>6.0468901709157832</v>
      </c>
      <c r="H278" s="3">
        <f>'Division bootstrap results from'!M278+'Base case'!$A278</f>
        <v>8.6577190280441343</v>
      </c>
      <c r="I278" s="3">
        <f>'Division bootstrap results from'!N278+'Base case'!$A278</f>
        <v>8.8877366378425435</v>
      </c>
      <c r="J278" s="3">
        <f>'Division bootstrap results from'!O278+'Base case'!$A278</f>
        <v>5.9349992386693229</v>
      </c>
      <c r="K278" s="3">
        <f>'Division bootstrap results from'!P278+'Base case'!$A278</f>
        <v>7.096356407056823</v>
      </c>
    </row>
    <row r="279" spans="1:11">
      <c r="A279">
        <f>SUMPRODUCT($D$1:$H$1,'Division bootstrap results from'!B279:F279)</f>
        <v>4.5443827341715295</v>
      </c>
      <c r="B279" s="3">
        <f>'Division bootstrap results from'!G279+'Base case'!$A279</f>
        <v>3.7492381459040076</v>
      </c>
      <c r="C279" s="3">
        <f>'Division bootstrap results from'!H279+'Base case'!$A279</f>
        <v>3.6899002103955834</v>
      </c>
      <c r="D279" s="3">
        <f>'Division bootstrap results from'!I279+'Base case'!$A279</f>
        <v>4.590484777509543</v>
      </c>
      <c r="E279" s="3">
        <f>'Division bootstrap results from'!J279+'Base case'!$A279</f>
        <v>4.7841051129212575</v>
      </c>
      <c r="F279" s="3">
        <f>'Division bootstrap results from'!K279+'Base case'!$A279</f>
        <v>5.0656704101415881</v>
      </c>
      <c r="G279" s="3">
        <f>'Division bootstrap results from'!L279+'Base case'!$A279</f>
        <v>6.0938078146240091</v>
      </c>
      <c r="H279" s="3">
        <f>'Division bootstrap results from'!M279+'Base case'!$A279</f>
        <v>8.0714540098054695</v>
      </c>
      <c r="I279" s="3">
        <f>'Division bootstrap results from'!N279+'Base case'!$A279</f>
        <v>8.8975731324838883</v>
      </c>
      <c r="J279" s="3">
        <f>'Division bootstrap results from'!O279+'Base case'!$A279</f>
        <v>6.9953692437889199</v>
      </c>
      <c r="K279" s="3">
        <f>'Division bootstrap results from'!P279+'Base case'!$A279</f>
        <v>6.427137684042199</v>
      </c>
    </row>
    <row r="280" spans="1:11">
      <c r="A280">
        <f>SUMPRODUCT($D$1:$H$1,'Division bootstrap results from'!B280:F280)</f>
        <v>4.4466201294382666</v>
      </c>
      <c r="B280" s="3">
        <f>'Division bootstrap results from'!G280+'Base case'!$A280</f>
        <v>3.7944349773784487</v>
      </c>
      <c r="C280" s="3">
        <f>'Division bootstrap results from'!H280+'Base case'!$A280</f>
        <v>3.7297082157333716</v>
      </c>
      <c r="D280" s="3">
        <f>'Division bootstrap results from'!I280+'Base case'!$A280</f>
        <v>4.6683978952561782</v>
      </c>
      <c r="E280" s="3">
        <f>'Division bootstrap results from'!J280+'Base case'!$A280</f>
        <v>4.8235993877638874</v>
      </c>
      <c r="F280" s="3">
        <f>'Division bootstrap results from'!K280+'Base case'!$A280</f>
        <v>6.0215947701484964</v>
      </c>
      <c r="G280" s="3">
        <f>'Division bootstrap results from'!L280+'Base case'!$A280</f>
        <v>6.1318938840018067</v>
      </c>
      <c r="H280" s="3">
        <f>'Division bootstrap results from'!M280+'Base case'!$A280</f>
        <v>8.3606427838735566</v>
      </c>
      <c r="I280" s="3">
        <f>'Division bootstrap results from'!N280+'Base case'!$A280</f>
        <v>7.9249000054842664</v>
      </c>
      <c r="J280" s="3">
        <f>'Division bootstrap results from'!O280+'Base case'!$A280</f>
        <v>7.0509166414176265</v>
      </c>
      <c r="K280" s="3">
        <f>'Division bootstrap results from'!P280+'Base case'!$A280</f>
        <v>8.3630552941856564</v>
      </c>
    </row>
    <row r="281" spans="1:11">
      <c r="A281">
        <f>SUMPRODUCT($D$1:$H$1,'Division bootstrap results from'!B281:F281)</f>
        <v>3.9674954632000303</v>
      </c>
      <c r="B281" s="3">
        <f>'Division bootstrap results from'!G281+'Base case'!$A281</f>
        <v>3.5518479920531512</v>
      </c>
      <c r="C281" s="3">
        <f>'Division bootstrap results from'!H281+'Base case'!$A281</f>
        <v>4.1539573024025547</v>
      </c>
      <c r="D281" s="3">
        <f>'Division bootstrap results from'!I281+'Base case'!$A281</f>
        <v>4.4391768797218125</v>
      </c>
      <c r="E281" s="3">
        <f>'Division bootstrap results from'!J281+'Base case'!$A281</f>
        <v>5.0118007686012103</v>
      </c>
      <c r="F281" s="3">
        <f>'Division bootstrap results from'!K281+'Base case'!$A281</f>
        <v>6.0647754488710497</v>
      </c>
      <c r="G281" s="3">
        <f>'Division bootstrap results from'!L281+'Base case'!$A281</f>
        <v>6.408593656895091</v>
      </c>
      <c r="H281" s="3">
        <f>'Division bootstrap results from'!M281+'Base case'!$A281</f>
        <v>9.5863131587070605</v>
      </c>
      <c r="I281" s="3">
        <f>'Division bootstrap results from'!N281+'Base case'!$A281</f>
        <v>8.8007721927499105</v>
      </c>
      <c r="J281" s="3">
        <f>'Division bootstrap results from'!O281+'Base case'!$A281</f>
        <v>6.5715207363274404</v>
      </c>
      <c r="K281" s="3">
        <f>'Division bootstrap results from'!P281+'Base case'!$A281</f>
        <v>5.0297483897248405</v>
      </c>
    </row>
    <row r="282" spans="1:11">
      <c r="A282">
        <f>SUMPRODUCT($D$1:$H$1,'Division bootstrap results from'!B282:F282)</f>
        <v>4.3887319895158718</v>
      </c>
      <c r="B282" s="3">
        <f>'Division bootstrap results from'!G282+'Base case'!$A282</f>
        <v>3.6003072208727898</v>
      </c>
      <c r="C282" s="3">
        <f>'Division bootstrap results from'!H282+'Base case'!$A282</f>
        <v>3.908293066579299</v>
      </c>
      <c r="D282" s="3">
        <f>'Division bootstrap results from'!I282+'Base case'!$A282</f>
        <v>4.6150819330960537</v>
      </c>
      <c r="E282" s="3">
        <f>'Division bootstrap results from'!J282+'Base case'!$A282</f>
        <v>4.8096832528758817</v>
      </c>
      <c r="F282" s="3">
        <f>'Division bootstrap results from'!K282+'Base case'!$A282</f>
        <v>5.0669940669026028</v>
      </c>
      <c r="G282" s="3">
        <f>'Division bootstrap results from'!L282+'Base case'!$A282</f>
        <v>6.5299330130535616</v>
      </c>
      <c r="H282" s="3">
        <f>'Division bootstrap results from'!M282+'Base case'!$A282</f>
        <v>8.6003252109390917</v>
      </c>
      <c r="I282" s="3">
        <f>'Division bootstrap results from'!N282+'Base case'!$A282</f>
        <v>8.9044823004474409</v>
      </c>
      <c r="J282" s="3">
        <f>'Division bootstrap results from'!O282+'Base case'!$A282</f>
        <v>7.2773862691032418</v>
      </c>
      <c r="K282" s="3">
        <f>'Division bootstrap results from'!P282+'Base case'!$A282</f>
        <v>6.4159584420098819</v>
      </c>
    </row>
    <row r="283" spans="1:11">
      <c r="A283">
        <f>SUMPRODUCT($D$1:$H$1,'Division bootstrap results from'!B283:F283)</f>
        <v>4.3962470082281158</v>
      </c>
      <c r="B283" s="3">
        <f>'Division bootstrap results from'!G283+'Base case'!$A283</f>
        <v>3.5144763241417447</v>
      </c>
      <c r="C283" s="3">
        <f>'Division bootstrap results from'!H283+'Base case'!$A283</f>
        <v>4.174811118561605</v>
      </c>
      <c r="D283" s="3">
        <f>'Division bootstrap results from'!I283+'Base case'!$A283</f>
        <v>4.7242585207592089</v>
      </c>
      <c r="E283" s="3">
        <f>'Division bootstrap results from'!J283+'Base case'!$A283</f>
        <v>4.9180183205167047</v>
      </c>
      <c r="F283" s="3">
        <f>'Division bootstrap results from'!K283+'Base case'!$A283</f>
        <v>5.446646882645326</v>
      </c>
      <c r="G283" s="3">
        <f>'Division bootstrap results from'!L283+'Base case'!$A283</f>
        <v>6.040055492953476</v>
      </c>
      <c r="H283" s="3">
        <f>'Division bootstrap results from'!M283+'Base case'!$A283</f>
        <v>8.098588239747686</v>
      </c>
      <c r="I283" s="3">
        <f>'Division bootstrap results from'!N283+'Base case'!$A283</f>
        <v>7.2400539620516255</v>
      </c>
      <c r="J283" s="3">
        <f>'Division bootstrap results from'!O283+'Base case'!$A283</f>
        <v>5.5767042878423956</v>
      </c>
      <c r="K283" s="3">
        <f>'Division bootstrap results from'!P283+'Base case'!$A283</f>
        <v>6.7006446817212657</v>
      </c>
    </row>
    <row r="284" spans="1:11">
      <c r="A284">
        <f>SUMPRODUCT($D$1:$H$1,'Division bootstrap results from'!B284:F284)</f>
        <v>4.1219335821293086</v>
      </c>
      <c r="B284" s="3">
        <f>'Division bootstrap results from'!G284+'Base case'!$A284</f>
        <v>3.2089391481302596</v>
      </c>
      <c r="C284" s="3">
        <f>'Division bootstrap results from'!H284+'Base case'!$A284</f>
        <v>3.4435876775894654</v>
      </c>
      <c r="D284" s="3">
        <f>'Division bootstrap results from'!I284+'Base case'!$A284</f>
        <v>4.6452800130863583</v>
      </c>
      <c r="E284" s="3">
        <f>'Division bootstrap results from'!J284+'Base case'!$A284</f>
        <v>4.7595506862345367</v>
      </c>
      <c r="F284" s="3">
        <f>'Division bootstrap results from'!K284+'Base case'!$A284</f>
        <v>5.0985007584900437</v>
      </c>
      <c r="G284" s="3">
        <f>'Division bootstrap results from'!L284+'Base case'!$A284</f>
        <v>6.0703268167878885</v>
      </c>
      <c r="H284" s="3">
        <f>'Division bootstrap results from'!M284+'Base case'!$A284</f>
        <v>7.0388702064704383</v>
      </c>
      <c r="I284" s="3">
        <f>'Division bootstrap results from'!N284+'Base case'!$A284</f>
        <v>8.0100726287457178</v>
      </c>
      <c r="J284" s="3">
        <f>'Division bootstrap results from'!O284+'Base case'!$A284</f>
        <v>8.5377992315607294</v>
      </c>
      <c r="K284" s="3">
        <f>'Division bootstrap results from'!P284+'Base case'!$A284</f>
        <v>4.9586898724685291</v>
      </c>
    </row>
    <row r="285" spans="1:11">
      <c r="A285">
        <f>SUMPRODUCT($D$1:$H$1,'Division bootstrap results from'!B285:F285)</f>
        <v>4.245702050368287</v>
      </c>
      <c r="B285" s="3">
        <f>'Division bootstrap results from'!G285+'Base case'!$A285</f>
        <v>3.4553750256339408</v>
      </c>
      <c r="C285" s="3">
        <f>'Division bootstrap results from'!H285+'Base case'!$A285</f>
        <v>3.5700046286018901</v>
      </c>
      <c r="D285" s="3">
        <f>'Division bootstrap results from'!I285+'Base case'!$A285</f>
        <v>4.6228652746816197</v>
      </c>
      <c r="E285" s="3">
        <f>'Division bootstrap results from'!J285+'Base case'!$A285</f>
        <v>4.8620177248896521</v>
      </c>
      <c r="F285" s="3">
        <f>'Division bootstrap results from'!K285+'Base case'!$A285</f>
        <v>5.257236344350007</v>
      </c>
      <c r="G285" s="3">
        <f>'Division bootstrap results from'!L285+'Base case'!$A285</f>
        <v>5.8169045281255771</v>
      </c>
      <c r="H285" s="3">
        <f>'Division bootstrap results from'!M285+'Base case'!$A285</f>
        <v>7.4180899719229068</v>
      </c>
      <c r="I285" s="3">
        <f>'Division bootstrap results from'!N285+'Base case'!$A285</f>
        <v>8.9049690337055871</v>
      </c>
      <c r="J285" s="3">
        <f>'Division bootstrap results from'!O285+'Base case'!$A285</f>
        <v>7.1849147615861471</v>
      </c>
      <c r="K285" s="3">
        <f>'Division bootstrap results from'!P285+'Base case'!$A285</f>
        <v>6.421855468743777</v>
      </c>
    </row>
    <row r="286" spans="1:11">
      <c r="A286">
        <f>SUMPRODUCT($D$1:$H$1,'Division bootstrap results from'!B286:F286)</f>
        <v>4.2082298588175364</v>
      </c>
      <c r="B286" s="3">
        <f>'Division bootstrap results from'!G286+'Base case'!$A286</f>
        <v>3.4885919160060515</v>
      </c>
      <c r="C286" s="3">
        <f>'Division bootstrap results from'!H286+'Base case'!$A286</f>
        <v>4.1833805212672166</v>
      </c>
      <c r="D286" s="3">
        <f>'Division bootstrap results from'!I286+'Base case'!$A286</f>
        <v>4.7737775525289763</v>
      </c>
      <c r="E286" s="3">
        <f>'Division bootstrap results from'!J286+'Base case'!$A286</f>
        <v>4.9719722923139811</v>
      </c>
      <c r="F286" s="3">
        <f>'Division bootstrap results from'!K286+'Base case'!$A286</f>
        <v>5.6299291498117068</v>
      </c>
      <c r="G286" s="3">
        <f>'Division bootstrap results from'!L286+'Base case'!$A286</f>
        <v>6.0663774837063267</v>
      </c>
      <c r="H286" s="3">
        <f>'Division bootstrap results from'!M286+'Base case'!$A286</f>
        <v>8.5315233783809568</v>
      </c>
      <c r="I286" s="3">
        <f>'Division bootstrap results from'!N286+'Base case'!$A286</f>
        <v>8.8813047186711866</v>
      </c>
      <c r="J286" s="3">
        <f>'Division bootstrap results from'!O286+'Base case'!$A286</f>
        <v>7.1152391421469261</v>
      </c>
      <c r="K286" s="3">
        <f>'Division bootstrap results from'!P286+'Base case'!$A286</f>
        <v>6.8671056896683664</v>
      </c>
    </row>
    <row r="287" spans="1:11">
      <c r="A287">
        <f>SUMPRODUCT($D$1:$H$1,'Division bootstrap results from'!B287:F287)</f>
        <v>4.6181661675807613</v>
      </c>
      <c r="B287" s="3">
        <f>'Division bootstrap results from'!G287+'Base case'!$A287</f>
        <v>3.4428661365779112</v>
      </c>
      <c r="C287" s="3">
        <f>'Division bootstrap results from'!H287+'Base case'!$A287</f>
        <v>4.184136708588361</v>
      </c>
      <c r="D287" s="3">
        <f>'Division bootstrap results from'!I287+'Base case'!$A287</f>
        <v>4.5931655123312431</v>
      </c>
      <c r="E287" s="3">
        <f>'Division bootstrap results from'!J287+'Base case'!$A287</f>
        <v>4.7380998438956894</v>
      </c>
      <c r="F287" s="3">
        <f>'Division bootstrap results from'!K287+'Base case'!$A287</f>
        <v>5.0984939885828409</v>
      </c>
      <c r="G287" s="3">
        <f>'Division bootstrap results from'!L287+'Base case'!$A287</f>
        <v>6.3023861916059314</v>
      </c>
      <c r="H287" s="3">
        <f>'Division bootstrap results from'!M287+'Base case'!$A287</f>
        <v>8.2382404825203714</v>
      </c>
      <c r="I287" s="3">
        <f>'Division bootstrap results from'!N287+'Base case'!$A287</f>
        <v>7.7334975175841514</v>
      </c>
      <c r="J287" s="3">
        <f>'Division bootstrap results from'!O287+'Base case'!$A287</f>
        <v>7.4110244590721006</v>
      </c>
      <c r="K287" s="3">
        <f>'Division bootstrap results from'!P287+'Base case'!$A287</f>
        <v>8.1626964483378917</v>
      </c>
    </row>
    <row r="288" spans="1:11">
      <c r="A288">
        <f>SUMPRODUCT($D$1:$H$1,'Division bootstrap results from'!B288:F288)</f>
        <v>4.0791170384255215</v>
      </c>
      <c r="B288" s="3">
        <f>'Division bootstrap results from'!G288+'Base case'!$A288</f>
        <v>3.6627403706483044</v>
      </c>
      <c r="C288" s="3">
        <f>'Division bootstrap results from'!H288+'Base case'!$A288</f>
        <v>4.0313596140540779</v>
      </c>
      <c r="D288" s="3">
        <f>'Division bootstrap results from'!I288+'Base case'!$A288</f>
        <v>4.5570246798842842</v>
      </c>
      <c r="E288" s="3">
        <f>'Division bootstrap results from'!J288+'Base case'!$A288</f>
        <v>4.9512465522794677</v>
      </c>
      <c r="F288" s="3">
        <f>'Division bootstrap results from'!K288+'Base case'!$A288</f>
        <v>6.0217902017895515</v>
      </c>
      <c r="G288" s="3">
        <f>'Division bootstrap results from'!L288+'Base case'!$A288</f>
        <v>6.4878168712522921</v>
      </c>
      <c r="H288" s="3">
        <f>'Division bootstrap results from'!M288+'Base case'!$A288</f>
        <v>8.4159443372490514</v>
      </c>
      <c r="I288" s="3">
        <f>'Division bootstrap results from'!N288+'Base case'!$A288</f>
        <v>8.8266925940068823</v>
      </c>
      <c r="J288" s="3">
        <f>'Division bootstrap results from'!O288+'Base case'!$A288</f>
        <v>6.3045202277906016</v>
      </c>
      <c r="K288" s="3">
        <f>'Division bootstrap results from'!P288+'Base case'!$A288</f>
        <v>6.5832179470532717</v>
      </c>
    </row>
    <row r="289" spans="1:11">
      <c r="A289">
        <f>SUMPRODUCT($D$1:$H$1,'Division bootstrap results from'!B289:F289)</f>
        <v>4.4021519606398618</v>
      </c>
      <c r="B289" s="3">
        <f>'Division bootstrap results from'!G289+'Base case'!$A289</f>
        <v>3.4258944936945297</v>
      </c>
      <c r="C289" s="3">
        <f>'Division bootstrap results from'!H289+'Base case'!$A289</f>
        <v>4.2421708817719859</v>
      </c>
      <c r="D289" s="3">
        <f>'Division bootstrap results from'!I289+'Base case'!$A289</f>
        <v>4.8742186446456754</v>
      </c>
      <c r="E289" s="3">
        <f>'Division bootstrap results from'!J289+'Base case'!$A289</f>
        <v>4.7450776066978309</v>
      </c>
      <c r="F289" s="3">
        <f>'Division bootstrap results from'!K289+'Base case'!$A289</f>
        <v>5.0917448507517893</v>
      </c>
      <c r="G289" s="3">
        <f>'Division bootstrap results from'!L289+'Base case'!$A289</f>
        <v>6.1428428043612717</v>
      </c>
      <c r="H289" s="3">
        <f>'Division bootstrap results from'!M289+'Base case'!$A289</f>
        <v>7.9778633302567918</v>
      </c>
      <c r="I289" s="3">
        <f>'Division bootstrap results from'!N289+'Base case'!$A289</f>
        <v>6.1087559829631513</v>
      </c>
      <c r="J289" s="3">
        <f>'Division bootstrap results from'!O289+'Base case'!$A289</f>
        <v>7.0867010172549723</v>
      </c>
      <c r="K289" s="3">
        <f>'Division bootstrap results from'!P289+'Base case'!$A289</f>
        <v>6.6960182732514912</v>
      </c>
    </row>
    <row r="290" spans="1:11">
      <c r="A290">
        <f>SUMPRODUCT($D$1:$H$1,'Division bootstrap results from'!B290:F290)</f>
        <v>3.8442067747861479</v>
      </c>
      <c r="B290" s="3">
        <f>'Division bootstrap results from'!G290+'Base case'!$A290</f>
        <v>3.6502078883898048</v>
      </c>
      <c r="C290" s="3">
        <f>'Division bootstrap results from'!H290+'Base case'!$A290</f>
        <v>4.0652314028185863</v>
      </c>
      <c r="D290" s="3">
        <f>'Division bootstrap results from'!I290+'Base case'!$A290</f>
        <v>5.0006663574525678</v>
      </c>
      <c r="E290" s="3">
        <f>'Division bootstrap results from'!J290+'Base case'!$A290</f>
        <v>4.9201502510196482</v>
      </c>
      <c r="F290" s="3">
        <f>'Division bootstrap results from'!K290+'Base case'!$A290</f>
        <v>6.0219142487716475</v>
      </c>
      <c r="G290" s="3">
        <f>'Division bootstrap results from'!L290+'Base case'!$A290</f>
        <v>6.6067889435967579</v>
      </c>
      <c r="H290" s="3">
        <f>'Division bootstrap results from'!M290+'Base case'!$A290</f>
        <v>8.4865168802019983</v>
      </c>
      <c r="I290" s="3">
        <f>'Division bootstrap results from'!N290+'Base case'!$A290</f>
        <v>6.8451200384113875</v>
      </c>
      <c r="J290" s="3">
        <f>'Division bootstrap results from'!O290+'Base case'!$A290</f>
        <v>7.3263115305999076</v>
      </c>
      <c r="K290" s="3">
        <f>'Division bootstrap results from'!P290+'Base case'!$A290</f>
        <v>6.7606456835055173</v>
      </c>
    </row>
    <row r="291" spans="1:11">
      <c r="A291">
        <f>SUMPRODUCT($D$1:$H$1,'Division bootstrap results from'!B291:F291)</f>
        <v>4.4190454558365442</v>
      </c>
      <c r="B291" s="3">
        <f>'Division bootstrap results from'!G291+'Base case'!$A291</f>
        <v>3.7203487383037062</v>
      </c>
      <c r="C291" s="3">
        <f>'Division bootstrap results from'!H291+'Base case'!$A291</f>
        <v>4.3749484224067015</v>
      </c>
      <c r="D291" s="3">
        <f>'Division bootstrap results from'!I291+'Base case'!$A291</f>
        <v>4.7356033805208932</v>
      </c>
      <c r="E291" s="3">
        <f>'Division bootstrap results from'!J291+'Base case'!$A291</f>
        <v>4.6982256956577153</v>
      </c>
      <c r="F291" s="3">
        <f>'Division bootstrap results from'!K291+'Base case'!$A291</f>
        <v>5.2912423462953404</v>
      </c>
      <c r="G291" s="3">
        <f>'Division bootstrap results from'!L291+'Base case'!$A291</f>
        <v>5.9303206682642546</v>
      </c>
      <c r="H291" s="3">
        <f>'Division bootstrap results from'!M291+'Base case'!$A291</f>
        <v>7.2021027181361541</v>
      </c>
      <c r="I291" s="3">
        <f>'Division bootstrap results from'!N291+'Base case'!$A291</f>
        <v>8.8972503419316045</v>
      </c>
      <c r="J291" s="3">
        <f>'Division bootstrap results from'!O291+'Base case'!$A291</f>
        <v>7.0619104359222042</v>
      </c>
      <c r="K291" s="3">
        <f>'Division bootstrap results from'!P291+'Base case'!$A291</f>
        <v>6.4369168462330544</v>
      </c>
    </row>
    <row r="292" spans="1:11">
      <c r="A292">
        <f>SUMPRODUCT($D$1:$H$1,'Division bootstrap results from'!B292:F292)</f>
        <v>4.6339535130489224</v>
      </c>
      <c r="B292" s="3">
        <f>'Division bootstrap results from'!G292+'Base case'!$A292</f>
        <v>3.5005827274400625</v>
      </c>
      <c r="C292" s="3">
        <f>'Division bootstrap results from'!H292+'Base case'!$A292</f>
        <v>3.9516814069371096</v>
      </c>
      <c r="D292" s="3">
        <f>'Division bootstrap results from'!I292+'Base case'!$A292</f>
        <v>4.5822362600053266</v>
      </c>
      <c r="E292" s="3">
        <f>'Division bootstrap results from'!J292+'Base case'!$A292</f>
        <v>4.8696507630979244</v>
      </c>
      <c r="F292" s="3">
        <f>'Division bootstrap results from'!K292+'Base case'!$A292</f>
        <v>4.8721921756077551</v>
      </c>
      <c r="G292" s="3">
        <f>'Division bootstrap results from'!L292+'Base case'!$A292</f>
        <v>6.3010565711674724</v>
      </c>
      <c r="H292" s="3">
        <f>'Division bootstrap results from'!M292+'Base case'!$A292</f>
        <v>8.5619042574380426</v>
      </c>
      <c r="I292" s="3">
        <f>'Division bootstrap results from'!N292+'Base case'!$A292</f>
        <v>7.5925518235078719</v>
      </c>
      <c r="J292" s="3">
        <f>'Division bootstrap results from'!O292+'Base case'!$A292</f>
        <v>7.4477868970519427</v>
      </c>
      <c r="K292" s="3">
        <f>'Division bootstrap results from'!P292+'Base case'!$A292</f>
        <v>8.0632309458996616</v>
      </c>
    </row>
    <row r="293" spans="1:11">
      <c r="A293">
        <f>SUMPRODUCT($D$1:$H$1,'Division bootstrap results from'!B293:F293)</f>
        <v>3.6746837907406418</v>
      </c>
      <c r="B293" s="3">
        <f>'Division bootstrap results from'!G293+'Base case'!$A293</f>
        <v>3.8360074112964706</v>
      </c>
      <c r="C293" s="3">
        <f>'Division bootstrap results from'!H293+'Base case'!$A293</f>
        <v>3.6667795087301696</v>
      </c>
      <c r="D293" s="3">
        <f>'Division bootstrap results from'!I293+'Base case'!$A293</f>
        <v>4.8072883348942312</v>
      </c>
      <c r="E293" s="3">
        <f>'Division bootstrap results from'!J293+'Base case'!$A293</f>
        <v>4.8729536997491216</v>
      </c>
      <c r="F293" s="3">
        <f>'Division bootstrap results from'!K293+'Base case'!$A293</f>
        <v>5.4282441338819414</v>
      </c>
      <c r="G293" s="3">
        <f>'Division bootstrap results from'!L293+'Base case'!$A293</f>
        <v>6.2814996049838916</v>
      </c>
      <c r="H293" s="3">
        <f>'Division bootstrap results from'!M293+'Base case'!$A293</f>
        <v>8.7217632603332227</v>
      </c>
      <c r="I293" s="3">
        <f>'Division bootstrap results from'!N293+'Base case'!$A293</f>
        <v>8.8172810417043319</v>
      </c>
      <c r="J293" s="3">
        <f>'Division bootstrap results from'!O293+'Base case'!$A293</f>
        <v>7.3029526620384919</v>
      </c>
      <c r="K293" s="3">
        <f>'Division bootstrap results from'!P293+'Base case'!$A293</f>
        <v>6.9500167374688919</v>
      </c>
    </row>
    <row r="294" spans="1:11">
      <c r="A294">
        <f>SUMPRODUCT($D$1:$H$1,'Division bootstrap results from'!B294:F294)</f>
        <v>4.1942720477163968</v>
      </c>
      <c r="B294" s="3">
        <f>'Division bootstrap results from'!G294+'Base case'!$A294</f>
        <v>3.767650561628975</v>
      </c>
      <c r="C294" s="3">
        <f>'Division bootstrap results from'!H294+'Base case'!$A294</f>
        <v>4.1573481973792852</v>
      </c>
      <c r="D294" s="3">
        <f>'Division bootstrap results from'!I294+'Base case'!$A294</f>
        <v>4.6968849281702187</v>
      </c>
      <c r="E294" s="3">
        <f>'Division bootstrap results from'!J294+'Base case'!$A294</f>
        <v>4.9331496533615669</v>
      </c>
      <c r="F294" s="3">
        <f>'Division bootstrap results from'!K294+'Base case'!$A294</f>
        <v>6.5943748728167364</v>
      </c>
      <c r="G294" s="3">
        <f>'Division bootstrap results from'!L294+'Base case'!$A294</f>
        <v>6.7056878051652973</v>
      </c>
      <c r="H294" s="3">
        <f>'Division bootstrap results from'!M294+'Base case'!$A294</f>
        <v>7.7174763973653064</v>
      </c>
      <c r="I294" s="3">
        <f>'Division bootstrap results from'!N294+'Base case'!$A294</f>
        <v>7.3418257458911569</v>
      </c>
      <c r="J294" s="3">
        <f>'Division bootstrap results from'!O294+'Base case'!$A294</f>
        <v>7.4885507777113265</v>
      </c>
      <c r="K294" s="3">
        <f>'Division bootstrap results from'!P294+'Base case'!$A294</f>
        <v>6.3233670504063362</v>
      </c>
    </row>
    <row r="295" spans="1:11">
      <c r="A295">
        <f>SUMPRODUCT($D$1:$H$1,'Division bootstrap results from'!B295:F295)</f>
        <v>4.0791210679914336</v>
      </c>
      <c r="B295" s="3">
        <f>'Division bootstrap results from'!G295+'Base case'!$A295</f>
        <v>3.6118451073008586</v>
      </c>
      <c r="C295" s="3">
        <f>'Division bootstrap results from'!H295+'Base case'!$A295</f>
        <v>3.9158210946803726</v>
      </c>
      <c r="D295" s="3">
        <f>'Division bootstrap results from'!I295+'Base case'!$A295</f>
        <v>4.4951124996298057</v>
      </c>
      <c r="E295" s="3">
        <f>'Division bootstrap results from'!J295+'Base case'!$A295</f>
        <v>4.6896595428323167</v>
      </c>
      <c r="F295" s="3">
        <f>'Division bootstrap results from'!K295+'Base case'!$A295</f>
        <v>4.9187004233627629</v>
      </c>
      <c r="G295" s="3">
        <f>'Division bootstrap results from'!L295+'Base case'!$A295</f>
        <v>6.0906479641099338</v>
      </c>
      <c r="H295" s="3">
        <f>'Division bootstrap results from'!M295+'Base case'!$A295</f>
        <v>7.113732745627253</v>
      </c>
      <c r="I295" s="3">
        <f>'Division bootstrap results from'!N295+'Base case'!$A295</f>
        <v>7.727332618581503</v>
      </c>
      <c r="J295" s="3">
        <f>'Division bootstrap results from'!O295+'Base case'!$A295</f>
        <v>7.2904701590598933</v>
      </c>
      <c r="K295" s="3">
        <f>'Division bootstrap results from'!P295+'Base case'!$A295</f>
        <v>7.3237174926149438</v>
      </c>
    </row>
    <row r="296" spans="1:11">
      <c r="A296">
        <f>SUMPRODUCT($D$1:$H$1,'Division bootstrap results from'!B296:F296)</f>
        <v>3.5338051503972454</v>
      </c>
      <c r="B296" s="3">
        <f>'Division bootstrap results from'!G296+'Base case'!$A296</f>
        <v>3.4715607181557111</v>
      </c>
      <c r="C296" s="3">
        <f>'Division bootstrap results from'!H296+'Base case'!$A296</f>
        <v>4.1726155476048907</v>
      </c>
      <c r="D296" s="3">
        <f>'Division bootstrap results from'!I296+'Base case'!$A296</f>
        <v>4.7777007560364853</v>
      </c>
      <c r="E296" s="3">
        <f>'Division bootstrap results from'!J296+'Base case'!$A296</f>
        <v>5.0457118021543055</v>
      </c>
      <c r="F296" s="3">
        <f>'Division bootstrap results from'!K296+'Base case'!$A296</f>
        <v>6.0498150006662454</v>
      </c>
      <c r="G296" s="3">
        <f>'Division bootstrap results from'!L296+'Base case'!$A296</f>
        <v>6.4124191376432753</v>
      </c>
      <c r="H296" s="3">
        <f>'Division bootstrap results from'!M296+'Base case'!$A296</f>
        <v>8.9534771295543258</v>
      </c>
      <c r="I296" s="3">
        <f>'Division bootstrap results from'!N296+'Base case'!$A296</f>
        <v>8.8066315694208956</v>
      </c>
      <c r="J296" s="3">
        <f>'Division bootstrap results from'!O296+'Base case'!$A296</f>
        <v>7.3934555167110148</v>
      </c>
      <c r="K296" s="3">
        <f>'Division bootstrap results from'!P296+'Base case'!$A296</f>
        <v>7.120738446207195</v>
      </c>
    </row>
    <row r="297" spans="1:11">
      <c r="A297">
        <f>SUMPRODUCT($D$1:$H$1,'Division bootstrap results from'!B297:F297)</f>
        <v>4.9340286495433681</v>
      </c>
      <c r="B297" s="3">
        <f>'Division bootstrap results from'!G297+'Base case'!$A297</f>
        <v>3.9935754530599379</v>
      </c>
      <c r="C297" s="3">
        <f>'Division bootstrap results from'!H297+'Base case'!$A297</f>
        <v>4.3376745846914337</v>
      </c>
      <c r="D297" s="3">
        <f>'Division bootstrap results from'!I297+'Base case'!$A297</f>
        <v>4.7773716194979494</v>
      </c>
      <c r="E297" s="3">
        <f>'Division bootstrap results from'!J297+'Base case'!$A297</f>
        <v>5.0030877298668344</v>
      </c>
      <c r="F297" s="3">
        <f>'Division bootstrap results from'!K297+'Base case'!$A297</f>
        <v>5.2847746635230131</v>
      </c>
      <c r="G297" s="3">
        <f>'Division bootstrap results from'!L297+'Base case'!$A297</f>
        <v>6.3508802600212881</v>
      </c>
      <c r="H297" s="3">
        <f>'Division bootstrap results from'!M297+'Base case'!$A297</f>
        <v>8.0612551427622883</v>
      </c>
      <c r="I297" s="3">
        <f>'Division bootstrap results from'!N297+'Base case'!$A297</f>
        <v>8.0298088043363371</v>
      </c>
      <c r="J297" s="3">
        <f>'Division bootstrap results from'!O297+'Base case'!$A297</f>
        <v>6.9707846056077276</v>
      </c>
      <c r="K297" s="3">
        <f>'Division bootstrap results from'!P297+'Base case'!$A297</f>
        <v>6.3772060320084076</v>
      </c>
    </row>
    <row r="298" spans="1:11">
      <c r="A298">
        <f>SUMPRODUCT($D$1:$H$1,'Division bootstrap results from'!B298:F298)</f>
        <v>3.2970678960968076</v>
      </c>
      <c r="B298" s="3">
        <f>'Division bootstrap results from'!G298+'Base case'!$A298</f>
        <v>3.6536598655726258</v>
      </c>
      <c r="C298" s="3">
        <f>'Division bootstrap results from'!H298+'Base case'!$A298</f>
        <v>3.6516632508307447</v>
      </c>
      <c r="D298" s="3">
        <f>'Division bootstrap results from'!I298+'Base case'!$A298</f>
        <v>4.4260262587556776</v>
      </c>
      <c r="E298" s="3">
        <f>'Division bootstrap results from'!J298+'Base case'!$A298</f>
        <v>4.7969404215109481</v>
      </c>
      <c r="F298" s="3">
        <f>'Division bootstrap results from'!K298+'Base case'!$A298</f>
        <v>5.8014246352465078</v>
      </c>
      <c r="G298" s="3">
        <f>'Division bootstrap results from'!L298+'Base case'!$A298</f>
        <v>6.154546873485657</v>
      </c>
      <c r="H298" s="3">
        <f>'Division bootstrap results from'!M298+'Base case'!$A298</f>
        <v>8.0172941729694678</v>
      </c>
      <c r="I298" s="3">
        <f>'Division bootstrap results from'!N298+'Base case'!$A298</f>
        <v>8.3874808808066774</v>
      </c>
      <c r="J298" s="3">
        <f>'Division bootstrap results from'!O298+'Base case'!$A298</f>
        <v>8.0281075155647983</v>
      </c>
      <c r="K298" s="3">
        <f>'Division bootstrap results from'!P298+'Base case'!$A298</f>
        <v>5.3928955311139477</v>
      </c>
    </row>
    <row r="299" spans="1:11">
      <c r="A299">
        <f>SUMPRODUCT($D$1:$H$1,'Division bootstrap results from'!B299:F299)</f>
        <v>3.8289882045277279</v>
      </c>
      <c r="B299" s="3">
        <f>'Division bootstrap results from'!G299+'Base case'!$A299</f>
        <v>3.6099073016371599</v>
      </c>
      <c r="C299" s="3">
        <f>'Division bootstrap results from'!H299+'Base case'!$A299</f>
        <v>4.4325217851889072</v>
      </c>
      <c r="D299" s="3">
        <f>'Division bootstrap results from'!I299+'Base case'!$A299</f>
        <v>4.5629663661228186</v>
      </c>
      <c r="E299" s="3">
        <f>'Division bootstrap results from'!J299+'Base case'!$A299</f>
        <v>4.875295307240048</v>
      </c>
      <c r="F299" s="3">
        <f>'Division bootstrap results from'!K299+'Base case'!$A299</f>
        <v>5.8654439475753382</v>
      </c>
      <c r="G299" s="3">
        <f>'Division bootstrap results from'!L299+'Base case'!$A299</f>
        <v>6.0542713568066278</v>
      </c>
      <c r="H299" s="3">
        <f>'Division bootstrap results from'!M299+'Base case'!$A299</f>
        <v>8.058079712446979</v>
      </c>
      <c r="I299" s="3">
        <f>'Division bootstrap results from'!N299+'Base case'!$A299</f>
        <v>7.7702380527672776</v>
      </c>
      <c r="J299" s="3">
        <f>'Division bootstrap results from'!O299+'Base case'!$A299</f>
        <v>7.3252913761014575</v>
      </c>
      <c r="K299" s="3">
        <f>'Division bootstrap results from'!P299+'Base case'!$A299</f>
        <v>6.5490740714296276</v>
      </c>
    </row>
    <row r="300" spans="1:11">
      <c r="A300">
        <f>SUMPRODUCT($D$1:$H$1,'Division bootstrap results from'!B300:F300)</f>
        <v>3.9208057834239556</v>
      </c>
      <c r="B300" s="3">
        <f>'Division bootstrap results from'!G300+'Base case'!$A300</f>
        <v>3.6440720507243975</v>
      </c>
      <c r="C300" s="3">
        <f>'Division bootstrap results from'!H300+'Base case'!$A300</f>
        <v>4.3380166943199807</v>
      </c>
      <c r="D300" s="3">
        <f>'Division bootstrap results from'!I300+'Base case'!$A300</f>
        <v>4.4096804369339777</v>
      </c>
      <c r="E300" s="3">
        <f>'Division bootstrap results from'!J300+'Base case'!$A300</f>
        <v>4.8818391498434224</v>
      </c>
      <c r="F300" s="3">
        <f>'Division bootstrap results from'!K300+'Base case'!$A300</f>
        <v>5.8686707854240652</v>
      </c>
      <c r="G300" s="3">
        <f>'Division bootstrap results from'!L300+'Base case'!$A300</f>
        <v>6.0758677902750762</v>
      </c>
      <c r="H300" s="3">
        <f>'Division bootstrap results from'!M300+'Base case'!$A300</f>
        <v>8.0159158570055951</v>
      </c>
      <c r="I300" s="3">
        <f>'Division bootstrap results from'!N300+'Base case'!$A300</f>
        <v>9.6704289352592152</v>
      </c>
      <c r="J300" s="3">
        <f>'Division bootstrap results from'!O300+'Base case'!$A300</f>
        <v>6.3222487386265156</v>
      </c>
      <c r="K300" s="3">
        <f>'Division bootstrap results from'!P300+'Base case'!$A300</f>
        <v>5.3462752882826257</v>
      </c>
    </row>
    <row r="301" spans="1:11">
      <c r="A301">
        <f>SUMPRODUCT($D$1:$H$1,'Division bootstrap results from'!B301:F301)</f>
        <v>3.7495647629995794</v>
      </c>
      <c r="B301" s="3">
        <f>'Division bootstrap results from'!G301+'Base case'!$A301</f>
        <v>3.6494201046519374</v>
      </c>
      <c r="C301" s="3">
        <f>'Division bootstrap results from'!H301+'Base case'!$A301</f>
        <v>4.403893844009076</v>
      </c>
      <c r="D301" s="3">
        <f>'Division bootstrap results from'!I301+'Base case'!$A301</f>
        <v>4.6386128896697638</v>
      </c>
      <c r="E301" s="3">
        <f>'Division bootstrap results from'!J301+'Base case'!$A301</f>
        <v>4.9328534568553497</v>
      </c>
      <c r="F301" s="3">
        <f>'Division bootstrap results from'!K301+'Base case'!$A301</f>
        <v>6.0212459971498191</v>
      </c>
      <c r="G301" s="3">
        <f>'Division bootstrap results from'!L301+'Base case'!$A301</f>
        <v>6.1021772068250995</v>
      </c>
      <c r="H301" s="3">
        <f>'Division bootstrap results from'!M301+'Base case'!$A301</f>
        <v>8.0402559767921389</v>
      </c>
      <c r="I301" s="3">
        <f>'Division bootstrap results from'!N301+'Base case'!$A301</f>
        <v>10.19609516075462</v>
      </c>
      <c r="J301" s="3">
        <f>'Division bootstrap results from'!O301+'Base case'!$A301</f>
        <v>7.0201323726936495</v>
      </c>
      <c r="K301" s="3">
        <f>'Division bootstrap results from'!P301+'Base case'!$A301</f>
        <v>6.7048372582952496</v>
      </c>
    </row>
    <row r="302" spans="1:11">
      <c r="A302">
        <f>SUMPRODUCT($D$1:$H$1,'Division bootstrap results from'!B302:F302)</f>
        <v>4.1219122295578821</v>
      </c>
      <c r="B302" s="3">
        <f>'Division bootstrap results from'!G302+'Base case'!$A302</f>
        <v>3.789311429562932</v>
      </c>
      <c r="C302" s="3">
        <f>'Division bootstrap results from'!H302+'Base case'!$A302</f>
        <v>4.0378930160689066</v>
      </c>
      <c r="D302" s="3">
        <f>'Division bootstrap results from'!I302+'Base case'!$A302</f>
        <v>4.6425852237896237</v>
      </c>
      <c r="E302" s="3">
        <f>'Division bootstrap results from'!J302+'Base case'!$A302</f>
        <v>5.0595122302914382</v>
      </c>
      <c r="F302" s="3">
        <f>'Division bootstrap results from'!K302+'Base case'!$A302</f>
        <v>6.1335990719349018</v>
      </c>
      <c r="G302" s="3">
        <f>'Division bootstrap results from'!L302+'Base case'!$A302</f>
        <v>6.3244063779197326</v>
      </c>
      <c r="H302" s="3">
        <f>'Division bootstrap results from'!M302+'Base case'!$A302</f>
        <v>8.2799088626988322</v>
      </c>
      <c r="I302" s="3">
        <f>'Division bootstrap results from'!N302+'Base case'!$A302</f>
        <v>7.7813407546312821</v>
      </c>
      <c r="J302" s="3">
        <f>'Division bootstrap results from'!O302+'Base case'!$A302</f>
        <v>8.9926304200587133</v>
      </c>
      <c r="K302" s="3">
        <f>'Division bootstrap results from'!P302+'Base case'!$A302</f>
        <v>5.3067213191130618</v>
      </c>
    </row>
    <row r="303" spans="1:11">
      <c r="A303">
        <f>SUMPRODUCT($D$1:$H$1,'Division bootstrap results from'!B303:F303)</f>
        <v>4.2741577446243113</v>
      </c>
      <c r="B303" s="3">
        <f>'Division bootstrap results from'!G303+'Base case'!$A303</f>
        <v>3.4898106254736172</v>
      </c>
      <c r="C303" s="3">
        <f>'Division bootstrap results from'!H303+'Base case'!$A303</f>
        <v>4.2743811315198528</v>
      </c>
      <c r="D303" s="3">
        <f>'Division bootstrap results from'!I303+'Base case'!$A303</f>
        <v>4.435817326724047</v>
      </c>
      <c r="E303" s="3">
        <f>'Division bootstrap results from'!J303+'Base case'!$A303</f>
        <v>4.8135219500610011</v>
      </c>
      <c r="F303" s="3">
        <f>'Division bootstrap results from'!K303+'Base case'!$A303</f>
        <v>5.5266474161703014</v>
      </c>
      <c r="G303" s="3">
        <f>'Division bootstrap results from'!L303+'Base case'!$A303</f>
        <v>6.2623799387183015</v>
      </c>
      <c r="H303" s="3">
        <f>'Division bootstrap results from'!M303+'Base case'!$A303</f>
        <v>8.0912672636888914</v>
      </c>
      <c r="I303" s="3">
        <f>'Division bootstrap results from'!N303+'Base case'!$A303</f>
        <v>10.067010733091362</v>
      </c>
      <c r="J303" s="3">
        <f>'Division bootstrap results from'!O303+'Base case'!$A303</f>
        <v>6.9409089753359119</v>
      </c>
      <c r="K303" s="3">
        <f>'Division bootstrap results from'!P303+'Base case'!$A303</f>
        <v>6.5171860122559409</v>
      </c>
    </row>
    <row r="304" spans="1:11">
      <c r="A304">
        <f>SUMPRODUCT($D$1:$H$1,'Division bootstrap results from'!B304:F304)</f>
        <v>4.6397236674867521</v>
      </c>
      <c r="B304" s="3">
        <f>'Division bootstrap results from'!G304+'Base case'!$A304</f>
        <v>3.8048607033307729</v>
      </c>
      <c r="C304" s="3">
        <f>'Division bootstrap results from'!H304+'Base case'!$A304</f>
        <v>4.3627644648252701</v>
      </c>
      <c r="D304" s="3">
        <f>'Division bootstrap results from'!I304+'Base case'!$A304</f>
        <v>4.9413201813893508</v>
      </c>
      <c r="E304" s="3">
        <f>'Division bootstrap results from'!J304+'Base case'!$A304</f>
        <v>4.970241007219756</v>
      </c>
      <c r="F304" s="3">
        <f>'Division bootstrap results from'!K304+'Base case'!$A304</f>
        <v>5.4852374439709628</v>
      </c>
      <c r="G304" s="3">
        <f>'Division bootstrap results from'!L304+'Base case'!$A304</f>
        <v>6.7018393319708123</v>
      </c>
      <c r="H304" s="3">
        <f>'Division bootstrap results from'!M304+'Base case'!$A304</f>
        <v>8.1709662039842321</v>
      </c>
      <c r="I304" s="3">
        <f>'Division bootstrap results from'!N304+'Base case'!$A304</f>
        <v>9.4337201380778026</v>
      </c>
      <c r="J304" s="3">
        <f>'Division bootstrap results from'!O304+'Base case'!$A304</f>
        <v>7.0070409950418515</v>
      </c>
      <c r="K304" s="3">
        <f>'Division bootstrap results from'!P304+'Base case'!$A304</f>
        <v>5.4859018665471613</v>
      </c>
    </row>
    <row r="305" spans="1:11">
      <c r="A305">
        <f>SUMPRODUCT($D$1:$H$1,'Division bootstrap results from'!B305:F305)</f>
        <v>4.0948780016189232</v>
      </c>
      <c r="B305" s="3">
        <f>'Division bootstrap results from'!G305+'Base case'!$A305</f>
        <v>3.380746839128034</v>
      </c>
      <c r="C305" s="3">
        <f>'Division bootstrap results from'!H305+'Base case'!$A305</f>
        <v>3.8061903671440902</v>
      </c>
      <c r="D305" s="3">
        <f>'Division bootstrap results from'!I305+'Base case'!$A305</f>
        <v>4.9101584581424103</v>
      </c>
      <c r="E305" s="3">
        <f>'Division bootstrap results from'!J305+'Base case'!$A305</f>
        <v>4.9716152114570322</v>
      </c>
      <c r="F305" s="3">
        <f>'Division bootstrap results from'!K305+'Base case'!$A305</f>
        <v>5.5574964198450632</v>
      </c>
      <c r="G305" s="3">
        <f>'Division bootstrap results from'!L305+'Base case'!$A305</f>
        <v>6.2578467132121531</v>
      </c>
      <c r="H305" s="3">
        <f>'Division bootstrap results from'!M305+'Base case'!$A305</f>
        <v>8.5615977580801328</v>
      </c>
      <c r="I305" s="3">
        <f>'Division bootstrap results from'!N305+'Base case'!$A305</f>
        <v>9.4427745783124131</v>
      </c>
      <c r="J305" s="3">
        <f>'Division bootstrap results from'!O305+'Base case'!$A305</f>
        <v>6.1549445489730434</v>
      </c>
      <c r="K305" s="3">
        <f>'Division bootstrap results from'!P305+'Base case'!$A305</f>
        <v>6.4429276757752127</v>
      </c>
    </row>
    <row r="306" spans="1:11">
      <c r="A306">
        <f>SUMPRODUCT($D$1:$H$1,'Division bootstrap results from'!B306:F306)</f>
        <v>2.754622767044403</v>
      </c>
      <c r="B306" s="3">
        <f>'Division bootstrap results from'!G306+'Base case'!$A306</f>
        <v>2.236798939236579</v>
      </c>
      <c r="C306" s="3">
        <f>'Division bootstrap results from'!H306+'Base case'!$A306</f>
        <v>2.5006809565255361</v>
      </c>
      <c r="D306" s="3">
        <f>'Division bootstrap results from'!I306+'Base case'!$A306</f>
        <v>3.25683756259073</v>
      </c>
      <c r="E306" s="3">
        <f>'Division bootstrap results from'!J306+'Base case'!$A306</f>
        <v>3.730223572255178</v>
      </c>
      <c r="F306" s="3">
        <f>'Division bootstrap results from'!K306+'Base case'!$A306</f>
        <v>3.7857384016980031</v>
      </c>
      <c r="G306" s="3">
        <f>'Division bootstrap results from'!L306+'Base case'!$A306</f>
        <v>3.827103112572793</v>
      </c>
      <c r="H306" s="3">
        <f>'Division bootstrap results from'!M306+'Base case'!$A306</f>
        <v>4.432393661140023</v>
      </c>
      <c r="I306" s="3">
        <f>'Division bootstrap results from'!N306+'Base case'!$A306</f>
        <v>4.5954534123479833</v>
      </c>
      <c r="J306" s="3">
        <f>'Division bootstrap results from'!O306+'Base case'!$A306</f>
        <v>3.7869480478248629</v>
      </c>
      <c r="K306" s="3">
        <f>'Division bootstrap results from'!P306+'Base case'!$A306</f>
        <v>3.3921606045511061</v>
      </c>
    </row>
    <row r="307" spans="1:11">
      <c r="A307">
        <f>SUMPRODUCT($D$1:$H$1,'Division bootstrap results from'!B307:F307)</f>
        <v>2.8244177098429666</v>
      </c>
      <c r="B307" s="3">
        <f>'Division bootstrap results from'!G307+'Base case'!$A307</f>
        <v>2.2543050984977877</v>
      </c>
      <c r="C307" s="3">
        <f>'Division bootstrap results from'!H307+'Base case'!$A307</f>
        <v>2.6445552969462356</v>
      </c>
      <c r="D307" s="3">
        <f>'Division bootstrap results from'!I307+'Base case'!$A307</f>
        <v>3.2813178409448485</v>
      </c>
      <c r="E307" s="3">
        <f>'Division bootstrap results from'!J307+'Base case'!$A307</f>
        <v>3.6424395586597025</v>
      </c>
      <c r="F307" s="3">
        <f>'Division bootstrap results from'!K307+'Base case'!$A307</f>
        <v>3.8258503515247968</v>
      </c>
      <c r="G307" s="3">
        <f>'Division bootstrap results from'!L307+'Base case'!$A307</f>
        <v>3.6238176162982696</v>
      </c>
      <c r="H307" s="3">
        <f>'Division bootstrap results from'!M307+'Base case'!$A307</f>
        <v>4.3288754780605467</v>
      </c>
      <c r="I307" s="3">
        <f>'Division bootstrap results from'!N307+'Base case'!$A307</f>
        <v>4.8159084503432066</v>
      </c>
      <c r="J307" s="3">
        <f>'Division bootstrap results from'!O307+'Base case'!$A307</f>
        <v>4.664879949614317</v>
      </c>
      <c r="K307" s="3">
        <f>'Division bootstrap results from'!P307+'Base case'!$A307</f>
        <v>3.6985046856003896</v>
      </c>
    </row>
    <row r="308" spans="1:11">
      <c r="A308">
        <f>SUMPRODUCT($D$1:$H$1,'Division bootstrap results from'!B308:F308)</f>
        <v>2.6240781798133259</v>
      </c>
      <c r="B308" s="3">
        <f>'Division bootstrap results from'!G308+'Base case'!$A308</f>
        <v>2.1639717947736918</v>
      </c>
      <c r="C308" s="3">
        <f>'Division bootstrap results from'!H308+'Base case'!$A308</f>
        <v>2.510907468739791</v>
      </c>
      <c r="D308" s="3">
        <f>'Division bootstrap results from'!I308+'Base case'!$A308</f>
        <v>3.1458205061345388</v>
      </c>
      <c r="E308" s="3">
        <f>'Division bootstrap results from'!J308+'Base case'!$A308</f>
        <v>3.819292148407416</v>
      </c>
      <c r="F308" s="3">
        <f>'Division bootstrap results from'!K308+'Base case'!$A308</f>
        <v>3.6665307920425358</v>
      </c>
      <c r="G308" s="3">
        <f>'Division bootstrap results from'!L308+'Base case'!$A308</f>
        <v>3.8561240877587859</v>
      </c>
      <c r="H308" s="3">
        <f>'Division bootstrap results from'!M308+'Base case'!$A308</f>
        <v>4.6172715402055964</v>
      </c>
      <c r="I308" s="3">
        <f>'Division bootstrap results from'!N308+'Base case'!$A308</f>
        <v>5.2086788900478354</v>
      </c>
      <c r="J308" s="3">
        <f>'Division bootstrap results from'!O308+'Base case'!$A308</f>
        <v>3.9120606683666557</v>
      </c>
      <c r="K308" s="3">
        <f>'Division bootstrap results from'!P308+'Base case'!$A308</f>
        <v>3.545645524229625</v>
      </c>
    </row>
    <row r="309" spans="1:11">
      <c r="A309">
        <f>SUMPRODUCT($D$1:$H$1,'Division bootstrap results from'!B309:F309)</f>
        <v>3.1825009373560067</v>
      </c>
      <c r="B309" s="3">
        <f>'Division bootstrap results from'!G309+'Base case'!$A309</f>
        <v>2.3361589030309338</v>
      </c>
      <c r="C309" s="3">
        <f>'Division bootstrap results from'!H309+'Base case'!$A309</f>
        <v>2.4590815752665267</v>
      </c>
      <c r="D309" s="3">
        <f>'Division bootstrap results from'!I309+'Base case'!$A309</f>
        <v>3.1748074215279685</v>
      </c>
      <c r="E309" s="3">
        <f>'Division bootstrap results from'!J309+'Base case'!$A309</f>
        <v>3.691900843475354</v>
      </c>
      <c r="F309" s="3">
        <f>'Division bootstrap results from'!K309+'Base case'!$A309</f>
        <v>3.8142174194076315</v>
      </c>
      <c r="G309" s="3">
        <f>'Division bootstrap results from'!L309+'Base case'!$A309</f>
        <v>3.7244441885154198</v>
      </c>
      <c r="H309" s="3">
        <f>'Division bootstrap results from'!M309+'Base case'!$A309</f>
        <v>4.654618603993427</v>
      </c>
      <c r="I309" s="3">
        <f>'Division bootstrap results from'!N309+'Base case'!$A309</f>
        <v>4.049658385664082</v>
      </c>
      <c r="J309" s="3">
        <f>'Division bootstrap results from'!O309+'Base case'!$A309</f>
        <v>3.0584256549358355</v>
      </c>
      <c r="K309" s="3">
        <f>'Division bootstrap results from'!P309+'Base case'!$A309</f>
        <v>3.2421892646844928</v>
      </c>
    </row>
    <row r="310" spans="1:11">
      <c r="A310">
        <f>SUMPRODUCT($D$1:$H$1,'Division bootstrap results from'!B310:F310)</f>
        <v>2.7402925465993535</v>
      </c>
      <c r="B310" s="3">
        <f>'Division bootstrap results from'!G310+'Base case'!$A310</f>
        <v>2.2343130345449973</v>
      </c>
      <c r="C310" s="3">
        <f>'Division bootstrap results from'!H310+'Base case'!$A310</f>
        <v>2.5449284854403125</v>
      </c>
      <c r="D310" s="3">
        <f>'Division bootstrap results from'!I310+'Base case'!$A310</f>
        <v>3.0612786178407974</v>
      </c>
      <c r="E310" s="3">
        <f>'Division bootstrap results from'!J310+'Base case'!$A310</f>
        <v>3.7025817355527666</v>
      </c>
      <c r="F310" s="3">
        <f>'Division bootstrap results from'!K310+'Base case'!$A310</f>
        <v>3.6810460483355163</v>
      </c>
      <c r="G310" s="3">
        <f>'Division bootstrap results from'!L310+'Base case'!$A310</f>
        <v>4.0342709819624734</v>
      </c>
      <c r="H310" s="3">
        <f>'Division bootstrap results from'!M310+'Base case'!$A310</f>
        <v>4.300104833629943</v>
      </c>
      <c r="I310" s="3">
        <f>'Division bootstrap results from'!N310+'Base case'!$A310</f>
        <v>4.6159197432898935</v>
      </c>
      <c r="J310" s="3">
        <f>'Division bootstrap results from'!O310+'Base case'!$A310</f>
        <v>3.5378239943441034</v>
      </c>
      <c r="K310" s="3">
        <f>'Division bootstrap results from'!P310+'Base case'!$A310</f>
        <v>2.6309985602665447</v>
      </c>
    </row>
    <row r="311" spans="1:11">
      <c r="A311">
        <f>SUMPRODUCT($D$1:$H$1,'Division bootstrap results from'!B311:F311)</f>
        <v>3.00578944262389</v>
      </c>
      <c r="B311" s="3">
        <f>'Division bootstrap results from'!G311+'Base case'!$A311</f>
        <v>2.086492272634942</v>
      </c>
      <c r="C311" s="3">
        <f>'Division bootstrap results from'!H311+'Base case'!$A311</f>
        <v>2.5421039035522233</v>
      </c>
      <c r="D311" s="3">
        <f>'Division bootstrap results from'!I311+'Base case'!$A311</f>
        <v>3.0856733148246569</v>
      </c>
      <c r="E311" s="3">
        <f>'Division bootstrap results from'!J311+'Base case'!$A311</f>
        <v>3.611581293094503</v>
      </c>
      <c r="F311" s="3">
        <f>'Division bootstrap results from'!K311+'Base case'!$A311</f>
        <v>3.7550464677239721</v>
      </c>
      <c r="G311" s="3">
        <f>'Division bootstrap results from'!L311+'Base case'!$A311</f>
        <v>3.5812597398427428</v>
      </c>
      <c r="H311" s="3">
        <f>'Division bootstrap results from'!M311+'Base case'!$A311</f>
        <v>4.2794373264840297</v>
      </c>
      <c r="I311" s="3">
        <f>'Division bootstrap results from'!N311+'Base case'!$A311</f>
        <v>5.0917795923521201</v>
      </c>
      <c r="J311" s="3">
        <f>'Division bootstrap results from'!O311+'Base case'!$A311</f>
        <v>3.4042318552020281</v>
      </c>
      <c r="K311" s="3">
        <f>'Division bootstrap results from'!P311+'Base case'!$A311</f>
        <v>3.7667009399938962</v>
      </c>
    </row>
    <row r="312" spans="1:11">
      <c r="A312">
        <f>SUMPRODUCT($D$1:$H$1,'Division bootstrap results from'!B312:F312)</f>
        <v>2.5794031017065988</v>
      </c>
      <c r="B312" s="3">
        <f>'Division bootstrap results from'!G312+'Base case'!$A312</f>
        <v>2.0764788216977506</v>
      </c>
      <c r="C312" s="3">
        <f>'Division bootstrap results from'!H312+'Base case'!$A312</f>
        <v>2.3478429934449618</v>
      </c>
      <c r="D312" s="3">
        <f>'Division bootstrap results from'!I312+'Base case'!$A312</f>
        <v>3.4692315991547558</v>
      </c>
      <c r="E312" s="3">
        <f>'Division bootstrap results from'!J312+'Base case'!$A312</f>
        <v>3.7782957382272091</v>
      </c>
      <c r="F312" s="3">
        <f>'Division bootstrap results from'!K312+'Base case'!$A312</f>
        <v>3.9062071553715287</v>
      </c>
      <c r="G312" s="3">
        <f>'Division bootstrap results from'!L312+'Base case'!$A312</f>
        <v>3.7504642442098288</v>
      </c>
      <c r="H312" s="3">
        <f>'Division bootstrap results from'!M312+'Base case'!$A312</f>
        <v>4.6808867273169792</v>
      </c>
      <c r="I312" s="3">
        <f>'Division bootstrap results from'!N312+'Base case'!$A312</f>
        <v>3.6609106461473386</v>
      </c>
      <c r="J312" s="3">
        <f>'Division bootstrap results from'!O312+'Base case'!$A312</f>
        <v>3.367408048411443</v>
      </c>
      <c r="K312" s="3">
        <f>'Division bootstrap results from'!P312+'Base case'!$A312</f>
        <v>3.548781283896052</v>
      </c>
    </row>
    <row r="313" spans="1:11">
      <c r="A313">
        <f>SUMPRODUCT($D$1:$H$1,'Division bootstrap results from'!B313:F313)</f>
        <v>2.6707520800623006</v>
      </c>
      <c r="B313" s="3">
        <f>'Division bootstrap results from'!G313+'Base case'!$A313</f>
        <v>2.3880128651967625</v>
      </c>
      <c r="C313" s="3">
        <f>'Division bootstrap results from'!H313+'Base case'!$A313</f>
        <v>2.3547840027110785</v>
      </c>
      <c r="D313" s="3">
        <f>'Division bootstrap results from'!I313+'Base case'!$A313</f>
        <v>3.3153026242499846</v>
      </c>
      <c r="E313" s="3">
        <f>'Division bootstrap results from'!J313+'Base case'!$A313</f>
        <v>3.6858109713452305</v>
      </c>
      <c r="F313" s="3">
        <f>'Division bootstrap results from'!K313+'Base case'!$A313</f>
        <v>3.8487064298999005</v>
      </c>
      <c r="G313" s="3">
        <f>'Division bootstrap results from'!L313+'Base case'!$A313</f>
        <v>4.0115764566097205</v>
      </c>
      <c r="H313" s="3">
        <f>'Division bootstrap results from'!M313+'Base case'!$A313</f>
        <v>4.2105265993600103</v>
      </c>
      <c r="I313" s="3">
        <f>'Division bootstrap results from'!N313+'Base case'!$A313</f>
        <v>3.9408342155901703</v>
      </c>
      <c r="J313" s="3">
        <f>'Division bootstrap results from'!O313+'Base case'!$A313</f>
        <v>3.9047693106899803</v>
      </c>
      <c r="K313" s="3">
        <f>'Division bootstrap results from'!P313+'Base case'!$A313</f>
        <v>3.3690429943215077</v>
      </c>
    </row>
    <row r="314" spans="1:11">
      <c r="A314">
        <f>SUMPRODUCT($D$1:$H$1,'Division bootstrap results from'!B314:F314)</f>
        <v>2.5306685048959614</v>
      </c>
      <c r="B314" s="3">
        <f>'Division bootstrap results from'!G314+'Base case'!$A314</f>
        <v>2.3602150862077043</v>
      </c>
      <c r="C314" s="3">
        <f>'Division bootstrap results from'!H314+'Base case'!$A314</f>
        <v>2.5997872283683434</v>
      </c>
      <c r="D314" s="3">
        <f>'Division bootstrap results from'!I314+'Base case'!$A314</f>
        <v>3.0307107822582076</v>
      </c>
      <c r="E314" s="3">
        <f>'Division bootstrap results from'!J314+'Base case'!$A314</f>
        <v>3.7185468695531014</v>
      </c>
      <c r="F314" s="3">
        <f>'Division bootstrap results from'!K314+'Base case'!$A314</f>
        <v>3.9931663311644412</v>
      </c>
      <c r="G314" s="3">
        <f>'Division bootstrap results from'!L314+'Base case'!$A314</f>
        <v>3.9426772923136415</v>
      </c>
      <c r="H314" s="3">
        <f>'Division bootstrap results from'!M314+'Base case'!$A314</f>
        <v>4.2599611732895317</v>
      </c>
      <c r="I314" s="3">
        <f>'Division bootstrap results from'!N314+'Base case'!$A314</f>
        <v>4.4316851088031317</v>
      </c>
      <c r="J314" s="3">
        <f>'Division bootstrap results from'!O314+'Base case'!$A314</f>
        <v>3.7796297967823413</v>
      </c>
      <c r="K314" s="3">
        <f>'Division bootstrap results from'!P314+'Base case'!$A314</f>
        <v>2.9311557110394206</v>
      </c>
    </row>
    <row r="315" spans="1:11">
      <c r="A315">
        <f>SUMPRODUCT($D$1:$H$1,'Division bootstrap results from'!B315:F315)</f>
        <v>2.9133780905793265</v>
      </c>
      <c r="B315" s="3">
        <f>'Division bootstrap results from'!G315+'Base case'!$A315</f>
        <v>2.1223172102295402</v>
      </c>
      <c r="C315" s="3">
        <f>'Division bootstrap results from'!H315+'Base case'!$A315</f>
        <v>2.4601818484917977</v>
      </c>
      <c r="D315" s="3">
        <f>'Division bootstrap results from'!I315+'Base case'!$A315</f>
        <v>3.1791860721462135</v>
      </c>
      <c r="E315" s="3">
        <f>'Division bootstrap results from'!J315+'Base case'!$A315</f>
        <v>3.6228034965576255</v>
      </c>
      <c r="F315" s="3">
        <f>'Division bootstrap results from'!K315+'Base case'!$A315</f>
        <v>3.8210321951744888</v>
      </c>
      <c r="G315" s="3">
        <f>'Division bootstrap results from'!L315+'Base case'!$A315</f>
        <v>3.6746774812658605</v>
      </c>
      <c r="H315" s="3">
        <f>'Division bootstrap results from'!M315+'Base case'!$A315</f>
        <v>4.4668868900787464</v>
      </c>
      <c r="I315" s="3">
        <f>'Division bootstrap results from'!N315+'Base case'!$A315</f>
        <v>4.504011150760407</v>
      </c>
      <c r="J315" s="3">
        <f>'Division bootstrap results from'!O315+'Base case'!$A315</f>
        <v>3.5001552482383884</v>
      </c>
      <c r="K315" s="3">
        <f>'Division bootstrap results from'!P315+'Base case'!$A315</f>
        <v>3.3086504479362575</v>
      </c>
    </row>
    <row r="316" spans="1:11">
      <c r="A316">
        <f>SUMPRODUCT($D$1:$H$1,'Division bootstrap results from'!B316:F316)</f>
        <v>2.8268356504587349</v>
      </c>
      <c r="B316" s="3">
        <f>'Division bootstrap results from'!G316+'Base case'!$A316</f>
        <v>2.1172581314258956</v>
      </c>
      <c r="C316" s="3">
        <f>'Division bootstrap results from'!H316+'Base case'!$A316</f>
        <v>2.2348306998192098</v>
      </c>
      <c r="D316" s="3">
        <f>'Division bootstrap results from'!I316+'Base case'!$A316</f>
        <v>3.0487087562194928</v>
      </c>
      <c r="E316" s="3">
        <f>'Division bootstrap results from'!J316+'Base case'!$A316</f>
        <v>3.7137609540139138</v>
      </c>
      <c r="F316" s="3">
        <f>'Division bootstrap results from'!K316+'Base case'!$A316</f>
        <v>3.7131131156916508</v>
      </c>
      <c r="G316" s="3">
        <f>'Division bootstrap results from'!L316+'Base case'!$A316</f>
        <v>3.9298842104318847</v>
      </c>
      <c r="H316" s="3">
        <f>'Division bootstrap results from'!M316+'Base case'!$A316</f>
        <v>4.6037757341806653</v>
      </c>
      <c r="I316" s="3">
        <f>'Division bootstrap results from'!N316+'Base case'!$A316</f>
        <v>4.824258820204685</v>
      </c>
      <c r="J316" s="3">
        <f>'Division bootstrap results from'!O316+'Base case'!$A316</f>
        <v>4.0978471498992146</v>
      </c>
      <c r="K316" s="3">
        <f>'Division bootstrap results from'!P316+'Base case'!$A316</f>
        <v>3.2271682449112258</v>
      </c>
    </row>
    <row r="317" spans="1:11">
      <c r="A317">
        <f>SUMPRODUCT($D$1:$H$1,'Division bootstrap results from'!B317:F317)</f>
        <v>2.8925318959253143</v>
      </c>
      <c r="B317" s="3">
        <f>'Division bootstrap results from'!G317+'Base case'!$A317</f>
        <v>2.1911710531237274</v>
      </c>
      <c r="C317" s="3">
        <f>'Division bootstrap results from'!H317+'Base case'!$A317</f>
        <v>2.4507778826233624</v>
      </c>
      <c r="D317" s="3">
        <f>'Division bootstrap results from'!I317+'Base case'!$A317</f>
        <v>3.2525319706568423</v>
      </c>
      <c r="E317" s="3">
        <f>'Division bootstrap results from'!J317+'Base case'!$A317</f>
        <v>3.8217139635183832</v>
      </c>
      <c r="F317" s="3">
        <f>'Division bootstrap results from'!K317+'Base case'!$A317</f>
        <v>3.6580914957247193</v>
      </c>
      <c r="G317" s="3">
        <f>'Division bootstrap results from'!L317+'Base case'!$A317</f>
        <v>3.7809709171501633</v>
      </c>
      <c r="H317" s="3">
        <f>'Division bootstrap results from'!M317+'Base case'!$A317</f>
        <v>4.045276737720144</v>
      </c>
      <c r="I317" s="3">
        <f>'Division bootstrap results from'!N317+'Base case'!$A317</f>
        <v>4.2919543960943143</v>
      </c>
      <c r="J317" s="3">
        <f>'Division bootstrap results from'!O317+'Base case'!$A317</f>
        <v>3.6114268203629094</v>
      </c>
      <c r="K317" s="3">
        <f>'Division bootstrap results from'!P317+'Base case'!$A317</f>
        <v>4.0092372859017846</v>
      </c>
    </row>
    <row r="318" spans="1:11">
      <c r="A318">
        <f>SUMPRODUCT($D$1:$H$1,'Division bootstrap results from'!B318:F318)</f>
        <v>2.6267104668361321</v>
      </c>
      <c r="B318" s="3">
        <f>'Division bootstrap results from'!G318+'Base case'!$A318</f>
        <v>2.268511639684224</v>
      </c>
      <c r="C318" s="3">
        <f>'Division bootstrap results from'!H318+'Base case'!$A318</f>
        <v>2.7604702825458389</v>
      </c>
      <c r="D318" s="3">
        <f>'Division bootstrap results from'!I318+'Base case'!$A318</f>
        <v>3.066873674942252</v>
      </c>
      <c r="E318" s="3">
        <f>'Division bootstrap results from'!J318+'Base case'!$A318</f>
        <v>3.7405595713523021</v>
      </c>
      <c r="F318" s="3">
        <f>'Division bootstrap results from'!K318+'Base case'!$A318</f>
        <v>3.8048078920193023</v>
      </c>
      <c r="G318" s="3">
        <f>'Division bootstrap results from'!L318+'Base case'!$A318</f>
        <v>3.723689799722302</v>
      </c>
      <c r="H318" s="3">
        <f>'Division bootstrap results from'!M318+'Base case'!$A318</f>
        <v>4.1017404230217025</v>
      </c>
      <c r="I318" s="3">
        <f>'Division bootstrap results from'!N318+'Base case'!$A318</f>
        <v>4.1004565130873418</v>
      </c>
      <c r="J318" s="3">
        <f>'Division bootstrap results from'!O318+'Base case'!$A318</f>
        <v>3.9255197210827721</v>
      </c>
      <c r="K318" s="3">
        <f>'Division bootstrap results from'!P318+'Base case'!$A318</f>
        <v>3.8577107775314019</v>
      </c>
    </row>
    <row r="319" spans="1:11">
      <c r="A319">
        <f>SUMPRODUCT($D$1:$H$1,'Division bootstrap results from'!B319:F319)</f>
        <v>2.4686908359137405</v>
      </c>
      <c r="B319" s="3">
        <f>'Division bootstrap results from'!G319+'Base case'!$A319</f>
        <v>2.3931188023888792</v>
      </c>
      <c r="C319" s="3">
        <f>'Division bootstrap results from'!H319+'Base case'!$A319</f>
        <v>2.4618021471966416</v>
      </c>
      <c r="D319" s="3">
        <f>'Division bootstrap results from'!I319+'Base case'!$A319</f>
        <v>3.1989452696998586</v>
      </c>
      <c r="E319" s="3">
        <f>'Division bootstrap results from'!J319+'Base case'!$A319</f>
        <v>3.6642841523455303</v>
      </c>
      <c r="F319" s="3">
        <f>'Division bootstrap results from'!K319+'Base case'!$A319</f>
        <v>3.7757804452058306</v>
      </c>
      <c r="G319" s="3">
        <f>'Division bootstrap results from'!L319+'Base case'!$A319</f>
        <v>3.7133724360771803</v>
      </c>
      <c r="H319" s="3">
        <f>'Division bootstrap results from'!M319+'Base case'!$A319</f>
        <v>4.4658603903253109</v>
      </c>
      <c r="I319" s="3">
        <f>'Division bootstrap results from'!N319+'Base case'!$A319</f>
        <v>4.663135939682391</v>
      </c>
      <c r="J319" s="3">
        <f>'Division bootstrap results from'!O319+'Base case'!$A319</f>
        <v>2.8391904915694166</v>
      </c>
      <c r="K319" s="3">
        <f>'Division bootstrap results from'!P319+'Base case'!$A319</f>
        <v>2.4969635336713827</v>
      </c>
    </row>
    <row r="320" spans="1:11">
      <c r="A320">
        <f>SUMPRODUCT($D$1:$H$1,'Division bootstrap results from'!B320:F320)</f>
        <v>2.6862893725997816</v>
      </c>
      <c r="B320" s="3">
        <f>'Division bootstrap results from'!G320+'Base case'!$A320</f>
        <v>2.2229637358801217</v>
      </c>
      <c r="C320" s="3">
        <f>'Division bootstrap results from'!H320+'Base case'!$A320</f>
        <v>2.6125041845428312</v>
      </c>
      <c r="D320" s="3">
        <f>'Division bootstrap results from'!I320+'Base case'!$A320</f>
        <v>3.2936718783036896</v>
      </c>
      <c r="E320" s="3">
        <f>'Division bootstrap results from'!J320+'Base case'!$A320</f>
        <v>3.8178005114055016</v>
      </c>
      <c r="F320" s="3">
        <f>'Division bootstrap results from'!K320+'Base case'!$A320</f>
        <v>3.8718385116850915</v>
      </c>
      <c r="G320" s="3">
        <f>'Division bootstrap results from'!L320+'Base case'!$A320</f>
        <v>3.8947731741145217</v>
      </c>
      <c r="H320" s="3">
        <f>'Division bootstrap results from'!M320+'Base case'!$A320</f>
        <v>3.9597248222512116</v>
      </c>
      <c r="I320" s="3">
        <f>'Division bootstrap results from'!N320+'Base case'!$A320</f>
        <v>4.6610706008965614</v>
      </c>
      <c r="J320" s="3">
        <f>'Division bootstrap results from'!O320+'Base case'!$A320</f>
        <v>3.8223680043371515</v>
      </c>
      <c r="K320" s="3">
        <f>'Division bootstrap results from'!P320+'Base case'!$A320</f>
        <v>3.6279567629122336</v>
      </c>
    </row>
    <row r="321" spans="1:11">
      <c r="A321">
        <f>SUMPRODUCT($D$1:$H$1,'Division bootstrap results from'!B321:F321)</f>
        <v>2.4765256311769277</v>
      </c>
      <c r="B321" s="3">
        <f>'Division bootstrap results from'!G321+'Base case'!$A321</f>
        <v>2.3431556990331237</v>
      </c>
      <c r="C321" s="3">
        <f>'Division bootstrap results from'!H321+'Base case'!$A321</f>
        <v>2.2027115803880166</v>
      </c>
      <c r="D321" s="3">
        <f>'Division bootstrap results from'!I321+'Base case'!$A321</f>
        <v>3.1404966450944016</v>
      </c>
      <c r="E321" s="3">
        <f>'Division bootstrap results from'!J321+'Base case'!$A321</f>
        <v>3.7049660518907177</v>
      </c>
      <c r="F321" s="3">
        <f>'Division bootstrap results from'!K321+'Base case'!$A321</f>
        <v>3.8264597760322876</v>
      </c>
      <c r="G321" s="3">
        <f>'Division bootstrap results from'!L321+'Base case'!$A321</f>
        <v>3.7765909314928376</v>
      </c>
      <c r="H321" s="3">
        <f>'Division bootstrap results from'!M321+'Base case'!$A321</f>
        <v>4.5342454719359182</v>
      </c>
      <c r="I321" s="3">
        <f>'Division bootstrap results from'!N321+'Base case'!$A321</f>
        <v>4.426014366573388</v>
      </c>
      <c r="J321" s="3">
        <f>'Division bootstrap results from'!O321+'Base case'!$A321</f>
        <v>3.3762671907811517</v>
      </c>
      <c r="K321" s="3">
        <f>'Division bootstrap results from'!P321+'Base case'!$A321</f>
        <v>2.9312891994590058</v>
      </c>
    </row>
    <row r="322" spans="1:11">
      <c r="A322">
        <f>SUMPRODUCT($D$1:$H$1,'Division bootstrap results from'!B322:F322)</f>
        <v>3.166667674544756</v>
      </c>
      <c r="B322" s="3">
        <f>'Division bootstrap results from'!G322+'Base case'!$A322</f>
        <v>2.238651778230325</v>
      </c>
      <c r="C322" s="3">
        <f>'Division bootstrap results from'!H322+'Base case'!$A322</f>
        <v>2.635647471040286</v>
      </c>
      <c r="D322" s="3">
        <f>'Division bootstrap results from'!I322+'Base case'!$A322</f>
        <v>3.2290597093089408</v>
      </c>
      <c r="E322" s="3">
        <f>'Division bootstrap results from'!J322+'Base case'!$A322</f>
        <v>3.7790210637503181</v>
      </c>
      <c r="F322" s="3">
        <f>'Division bootstrap results from'!K322+'Base case'!$A322</f>
        <v>3.7915597898907789</v>
      </c>
      <c r="G322" s="3">
        <f>'Division bootstrap results from'!L322+'Base case'!$A322</f>
        <v>3.8222719532143299</v>
      </c>
      <c r="H322" s="3">
        <f>'Division bootstrap results from'!M322+'Base case'!$A322</f>
        <v>4.5248971011731758</v>
      </c>
      <c r="I322" s="3">
        <f>'Division bootstrap results from'!N322+'Base case'!$A322</f>
        <v>4.8576464376980155</v>
      </c>
      <c r="J322" s="3">
        <f>'Division bootstrap results from'!O322+'Base case'!$A322</f>
        <v>4.0834567590176656</v>
      </c>
      <c r="K322" s="3">
        <f>'Division bootstrap results from'!P322+'Base case'!$A322</f>
        <v>3.2379207904096443</v>
      </c>
    </row>
    <row r="323" spans="1:11">
      <c r="A323">
        <f>SUMPRODUCT($D$1:$H$1,'Division bootstrap results from'!B323:F323)</f>
        <v>2.6769681420214138</v>
      </c>
      <c r="B323" s="3">
        <f>'Division bootstrap results from'!G323+'Base case'!$A323</f>
        <v>2.2492715179614917</v>
      </c>
      <c r="C323" s="3">
        <f>'Division bootstrap results from'!H323+'Base case'!$A323</f>
        <v>2.4771405662292447</v>
      </c>
      <c r="D323" s="3">
        <f>'Division bootstrap results from'!I323+'Base case'!$A323</f>
        <v>3.1326556305473838</v>
      </c>
      <c r="E323" s="3">
        <f>'Division bootstrap results from'!J323+'Base case'!$A323</f>
        <v>3.668931199383799</v>
      </c>
      <c r="F323" s="3">
        <f>'Division bootstrap results from'!K323+'Base case'!$A323</f>
        <v>3.6589165377244326</v>
      </c>
      <c r="G323" s="3">
        <f>'Division bootstrap results from'!L323+'Base case'!$A323</f>
        <v>3.7909124885813039</v>
      </c>
      <c r="H323" s="3">
        <f>'Division bootstrap results from'!M323+'Base case'!$A323</f>
        <v>4.3521489042465538</v>
      </c>
      <c r="I323" s="3">
        <f>'Division bootstrap results from'!N323+'Base case'!$A323</f>
        <v>4.3601350412737343</v>
      </c>
      <c r="J323" s="3">
        <f>'Division bootstrap results from'!O323+'Base case'!$A323</f>
        <v>3.9598906536594338</v>
      </c>
      <c r="K323" s="3">
        <f>'Division bootstrap results from'!P323+'Base case'!$A323</f>
        <v>3.33312345818978</v>
      </c>
    </row>
    <row r="324" spans="1:11">
      <c r="A324">
        <f>SUMPRODUCT($D$1:$H$1,'Division bootstrap results from'!B324:F324)</f>
        <v>2.8983498538499268</v>
      </c>
      <c r="B324" s="3">
        <f>'Division bootstrap results from'!G324+'Base case'!$A324</f>
        <v>2.136395136479682</v>
      </c>
      <c r="C324" s="3">
        <f>'Division bootstrap results from'!H324+'Base case'!$A324</f>
        <v>2.4889517000108308</v>
      </c>
      <c r="D324" s="3">
        <f>'Division bootstrap results from'!I324+'Base case'!$A324</f>
        <v>2.9940617070400513</v>
      </c>
      <c r="E324" s="3">
        <f>'Division bootstrap results from'!J324+'Base case'!$A324</f>
        <v>3.7323607890939368</v>
      </c>
      <c r="F324" s="3">
        <f>'Division bootstrap results from'!K324+'Base case'!$A324</f>
        <v>3.8334146384933661</v>
      </c>
      <c r="G324" s="3">
        <f>'Division bootstrap results from'!L324+'Base case'!$A324</f>
        <v>3.8130924198001557</v>
      </c>
      <c r="H324" s="3">
        <f>'Division bootstrap results from'!M324+'Base case'!$A324</f>
        <v>4.3632041666883969</v>
      </c>
      <c r="I324" s="3">
        <f>'Division bootstrap results from'!N324+'Base case'!$A324</f>
        <v>5.0384141119342765</v>
      </c>
      <c r="J324" s="3">
        <f>'Division bootstrap results from'!O324+'Base case'!$A324</f>
        <v>3.4186086486459408</v>
      </c>
      <c r="K324" s="3">
        <f>'Division bootstrap results from'!P324+'Base case'!$A324</f>
        <v>3.5213943403083707</v>
      </c>
    </row>
    <row r="325" spans="1:11">
      <c r="A325">
        <f>SUMPRODUCT($D$1:$H$1,'Division bootstrap results from'!B325:F325)</f>
        <v>2.7964315345543467</v>
      </c>
      <c r="B325" s="3">
        <f>'Division bootstrap results from'!G325+'Base case'!$A325</f>
        <v>2.0185616315986628</v>
      </c>
      <c r="C325" s="3">
        <f>'Division bootstrap results from'!H325+'Base case'!$A325</f>
        <v>2.5113781720571104</v>
      </c>
      <c r="D325" s="3">
        <f>'Division bootstrap results from'!I325+'Base case'!$A325</f>
        <v>3.1766655162772537</v>
      </c>
      <c r="E325" s="3">
        <f>'Division bootstrap results from'!J325+'Base case'!$A325</f>
        <v>3.6698664272286137</v>
      </c>
      <c r="F325" s="3">
        <f>'Division bootstrap results from'!K325+'Base case'!$A325</f>
        <v>3.7351934383071757</v>
      </c>
      <c r="G325" s="3">
        <f>'Division bootstrap results from'!L325+'Base case'!$A325</f>
        <v>3.9033886357778167</v>
      </c>
      <c r="H325" s="3">
        <f>'Division bootstrap results from'!M325+'Base case'!$A325</f>
        <v>4.5161866111711166</v>
      </c>
      <c r="I325" s="3">
        <f>'Division bootstrap results from'!N325+'Base case'!$A325</f>
        <v>4.3974153942467371</v>
      </c>
      <c r="J325" s="3">
        <f>'Division bootstrap results from'!O325+'Base case'!$A325</f>
        <v>3.6368403341942988</v>
      </c>
      <c r="K325" s="3">
        <f>'Division bootstrap results from'!P325+'Base case'!$A325</f>
        <v>2.9758897354116725</v>
      </c>
    </row>
    <row r="326" spans="1:11">
      <c r="A326">
        <f>SUMPRODUCT($D$1:$H$1,'Division bootstrap results from'!B326:F326)</f>
        <v>2.6266051707273594</v>
      </c>
      <c r="B326" s="3">
        <f>'Division bootstrap results from'!G326+'Base case'!$A326</f>
        <v>2.2847979203736783</v>
      </c>
      <c r="C326" s="3">
        <f>'Division bootstrap results from'!H326+'Base case'!$A326</f>
        <v>2.3985880246612576</v>
      </c>
      <c r="D326" s="3">
        <f>'Division bootstrap results from'!I326+'Base case'!$A326</f>
        <v>3.2270471220504602</v>
      </c>
      <c r="E326" s="3">
        <f>'Division bootstrap results from'!J326+'Base case'!$A326</f>
        <v>3.6449395970329697</v>
      </c>
      <c r="F326" s="3">
        <f>'Division bootstrap results from'!K326+'Base case'!$A326</f>
        <v>3.7259813761056195</v>
      </c>
      <c r="G326" s="3">
        <f>'Division bootstrap results from'!L326+'Base case'!$A326</f>
        <v>3.7109380960598095</v>
      </c>
      <c r="H326" s="3">
        <f>'Division bootstrap results from'!M326+'Base case'!$A326</f>
        <v>4.2407309226672893</v>
      </c>
      <c r="I326" s="3">
        <f>'Division bootstrap results from'!N326+'Base case'!$A326</f>
        <v>4.7473364998627599</v>
      </c>
      <c r="J326" s="3">
        <f>'Division bootstrap results from'!O326+'Base case'!$A326</f>
        <v>3.1045274075793605</v>
      </c>
      <c r="K326" s="3">
        <f>'Division bootstrap results from'!P326+'Base case'!$A326</f>
        <v>3.7212002750406494</v>
      </c>
    </row>
    <row r="327" spans="1:11">
      <c r="A327">
        <f>SUMPRODUCT($D$1:$H$1,'Division bootstrap results from'!B327:F327)</f>
        <v>2.8714888588405287</v>
      </c>
      <c r="B327" s="3">
        <f>'Division bootstrap results from'!G327+'Base case'!$A327</f>
        <v>2.263214683152726</v>
      </c>
      <c r="C327" s="3">
        <f>'Division bootstrap results from'!H327+'Base case'!$A327</f>
        <v>2.5054196186288076</v>
      </c>
      <c r="D327" s="3">
        <f>'Division bootstrap results from'!I327+'Base case'!$A327</f>
        <v>3.2060794758572477</v>
      </c>
      <c r="E327" s="3">
        <f>'Division bootstrap results from'!J327+'Base case'!$A327</f>
        <v>3.4662228163499909</v>
      </c>
      <c r="F327" s="3">
        <f>'Division bootstrap results from'!K327+'Base case'!$A327</f>
        <v>3.7760214420670537</v>
      </c>
      <c r="G327" s="3">
        <f>'Division bootstrap results from'!L327+'Base case'!$A327</f>
        <v>3.9406771157380689</v>
      </c>
      <c r="H327" s="3">
        <f>'Division bootstrap results from'!M327+'Base case'!$A327</f>
        <v>4.4176261110825186</v>
      </c>
      <c r="I327" s="3">
        <f>'Division bootstrap results from'!N327+'Base case'!$A327</f>
        <v>4.1852390274339584</v>
      </c>
      <c r="J327" s="3">
        <f>'Division bootstrap results from'!O327+'Base case'!$A327</f>
        <v>4.6592522129164688</v>
      </c>
      <c r="K327" s="3">
        <f>'Division bootstrap results from'!P327+'Base case'!$A327</f>
        <v>2.9399763023818495</v>
      </c>
    </row>
    <row r="328" spans="1:11">
      <c r="A328">
        <f>SUMPRODUCT($D$1:$H$1,'Division bootstrap results from'!B328:F328)</f>
        <v>2.9331263941660102</v>
      </c>
      <c r="B328" s="3">
        <f>'Division bootstrap results from'!G328+'Base case'!$A328</f>
        <v>2.2662910843522632</v>
      </c>
      <c r="C328" s="3">
        <f>'Division bootstrap results from'!H328+'Base case'!$A328</f>
        <v>2.611630855543007</v>
      </c>
      <c r="D328" s="3">
        <f>'Division bootstrap results from'!I328+'Base case'!$A328</f>
        <v>3.2053858643605273</v>
      </c>
      <c r="E328" s="3">
        <f>'Division bootstrap results from'!J328+'Base case'!$A328</f>
        <v>3.650158362028157</v>
      </c>
      <c r="F328" s="3">
        <f>'Division bootstrap results from'!K328+'Base case'!$A328</f>
        <v>3.8501480325724633</v>
      </c>
      <c r="G328" s="3">
        <f>'Division bootstrap results from'!L328+'Base case'!$A328</f>
        <v>3.800566358709847</v>
      </c>
      <c r="H328" s="3">
        <f>'Division bootstrap results from'!M328+'Base case'!$A328</f>
        <v>4.6811897349362601</v>
      </c>
      <c r="I328" s="3">
        <f>'Division bootstrap results from'!N328+'Base case'!$A328</f>
        <v>4.3281730300910599</v>
      </c>
      <c r="J328" s="3">
        <f>'Division bootstrap results from'!O328+'Base case'!$A328</f>
        <v>3.3585468409660981</v>
      </c>
      <c r="K328" s="3">
        <f>'Division bootstrap results from'!P328+'Base case'!$A328</f>
        <v>3.5416611115829801</v>
      </c>
    </row>
    <row r="329" spans="1:11">
      <c r="A329">
        <f>SUMPRODUCT($D$1:$H$1,'Division bootstrap results from'!B329:F329)</f>
        <v>2.9030699245441216</v>
      </c>
      <c r="B329" s="3">
        <f>'Division bootstrap results from'!G329+'Base case'!$A329</f>
        <v>2.2288862548357944</v>
      </c>
      <c r="C329" s="3">
        <f>'Division bootstrap results from'!H329+'Base case'!$A329</f>
        <v>2.5150764439045936</v>
      </c>
      <c r="D329" s="3">
        <f>'Division bootstrap results from'!I329+'Base case'!$A329</f>
        <v>3.3037198499534295</v>
      </c>
      <c r="E329" s="3">
        <f>'Division bootstrap results from'!J329+'Base case'!$A329</f>
        <v>3.8263570092477037</v>
      </c>
      <c r="F329" s="3">
        <f>'Division bootstrap results from'!K329+'Base case'!$A329</f>
        <v>3.7858202500731304</v>
      </c>
      <c r="G329" s="3">
        <f>'Division bootstrap results from'!L329+'Base case'!$A329</f>
        <v>3.8839780827276598</v>
      </c>
      <c r="H329" s="3">
        <f>'Division bootstrap results from'!M329+'Base case'!$A329</f>
        <v>4.0215716539578814</v>
      </c>
      <c r="I329" s="3">
        <f>'Division bootstrap results from'!N329+'Base case'!$A329</f>
        <v>4.6681261706520019</v>
      </c>
      <c r="J329" s="3">
        <f>'Division bootstrap results from'!O329+'Base case'!$A329</f>
        <v>3.5246595886541714</v>
      </c>
      <c r="K329" s="3">
        <f>'Division bootstrap results from'!P329+'Base case'!$A329</f>
        <v>3.8501699311669797</v>
      </c>
    </row>
    <row r="330" spans="1:11">
      <c r="A330">
        <f>SUMPRODUCT($D$1:$H$1,'Division bootstrap results from'!B330:F330)</f>
        <v>3.111532974173711</v>
      </c>
      <c r="B330" s="3">
        <f>'Division bootstrap results from'!G330+'Base case'!$A330</f>
        <v>2.0949687794805909</v>
      </c>
      <c r="C330" s="3">
        <f>'Division bootstrap results from'!H330+'Base case'!$A330</f>
        <v>2.4684484909292381</v>
      </c>
      <c r="D330" s="3">
        <f>'Division bootstrap results from'!I330+'Base case'!$A330</f>
        <v>3.22379813588338</v>
      </c>
      <c r="E330" s="3">
        <f>'Division bootstrap results from'!J330+'Base case'!$A330</f>
        <v>3.7912324732039249</v>
      </c>
      <c r="F330" s="3">
        <f>'Division bootstrap results from'!K330+'Base case'!$A330</f>
        <v>3.578036048641577</v>
      </c>
      <c r="G330" s="3">
        <f>'Division bootstrap results from'!L330+'Base case'!$A330</f>
        <v>3.940151420743589</v>
      </c>
      <c r="H330" s="3">
        <f>'Division bootstrap results from'!M330+'Base case'!$A330</f>
        <v>4.5120143177834908</v>
      </c>
      <c r="I330" s="3">
        <f>'Division bootstrap results from'!N330+'Base case'!$A330</f>
        <v>4.5072000290944114</v>
      </c>
      <c r="J330" s="3">
        <f>'Division bootstrap results from'!O330+'Base case'!$A330</f>
        <v>3.491708158653767</v>
      </c>
      <c r="K330" s="3">
        <f>'Division bootstrap results from'!P330+'Base case'!$A330</f>
        <v>3.8996195019807498</v>
      </c>
    </row>
    <row r="331" spans="1:11">
      <c r="A331">
        <f>SUMPRODUCT($D$1:$H$1,'Division bootstrap results from'!B331:F331)</f>
        <v>2.9568753245397632</v>
      </c>
      <c r="B331" s="3">
        <f>'Division bootstrap results from'!G331+'Base case'!$A331</f>
        <v>2.161012111821992</v>
      </c>
      <c r="C331" s="3">
        <f>'Division bootstrap results from'!H331+'Base case'!$A331</f>
        <v>2.5102161526275131</v>
      </c>
      <c r="D331" s="3">
        <f>'Division bootstrap results from'!I331+'Base case'!$A331</f>
        <v>3.146186969350973</v>
      </c>
      <c r="E331" s="3">
        <f>'Division bootstrap results from'!J331+'Base case'!$A331</f>
        <v>3.8551593790993914</v>
      </c>
      <c r="F331" s="3">
        <f>'Division bootstrap results from'!K331+'Base case'!$A331</f>
        <v>3.7264328752433444</v>
      </c>
      <c r="G331" s="3">
        <f>'Division bootstrap results from'!L331+'Base case'!$A331</f>
        <v>3.9576606560389029</v>
      </c>
      <c r="H331" s="3">
        <f>'Division bootstrap results from'!M331+'Base case'!$A331</f>
        <v>4.6373114719525432</v>
      </c>
      <c r="I331" s="3">
        <f>'Division bootstrap results from'!N331+'Base case'!$A331</f>
        <v>4.4085847320827529</v>
      </c>
      <c r="J331" s="3">
        <f>'Division bootstrap results from'!O331+'Base case'!$A331</f>
        <v>4.2511946039017428</v>
      </c>
      <c r="K331" s="3">
        <f>'Division bootstrap results from'!P331+'Base case'!$A331</f>
        <v>3.0512159896490396</v>
      </c>
    </row>
    <row r="332" spans="1:11">
      <c r="A332">
        <f>SUMPRODUCT($D$1:$H$1,'Division bootstrap results from'!B332:F332)</f>
        <v>2.8151439098602404</v>
      </c>
      <c r="B332" s="3">
        <f>'Division bootstrap results from'!G332+'Base case'!$A332</f>
        <v>2.2642041082255995</v>
      </c>
      <c r="C332" s="3">
        <f>'Division bootstrap results from'!H332+'Base case'!$A332</f>
        <v>2.3438290299205105</v>
      </c>
      <c r="D332" s="3">
        <f>'Division bootstrap results from'!I332+'Base case'!$A332</f>
        <v>3.2744915653257554</v>
      </c>
      <c r="E332" s="3">
        <f>'Division bootstrap results from'!J332+'Base case'!$A332</f>
        <v>3.6654756275041267</v>
      </c>
      <c r="F332" s="3">
        <f>'Division bootstrap results from'!K332+'Base case'!$A332</f>
        <v>3.7396209695693692</v>
      </c>
      <c r="G332" s="3">
        <f>'Division bootstrap results from'!L332+'Base case'!$A332</f>
        <v>3.7205359865425773</v>
      </c>
      <c r="H332" s="3">
        <f>'Division bootstrap results from'!M332+'Base case'!$A332</f>
        <v>4.2167477973272902</v>
      </c>
      <c r="I332" s="3">
        <f>'Division bootstrap results from'!N332+'Base case'!$A332</f>
        <v>4.1495548461880709</v>
      </c>
      <c r="J332" s="3">
        <f>'Division bootstrap results from'!O332+'Base case'!$A332</f>
        <v>4.6562515390279406</v>
      </c>
      <c r="K332" s="3">
        <f>'Division bootstrap results from'!P332+'Base case'!$A332</f>
        <v>3.5573275436909393</v>
      </c>
    </row>
    <row r="333" spans="1:11">
      <c r="A333">
        <f>SUMPRODUCT($D$1:$H$1,'Division bootstrap results from'!B333:F333)</f>
        <v>2.6434195491468873</v>
      </c>
      <c r="B333" s="3">
        <f>'Division bootstrap results from'!G333+'Base case'!$A333</f>
        <v>2.2058449821987511</v>
      </c>
      <c r="C333" s="3">
        <f>'Division bootstrap results from'!H333+'Base case'!$A333</f>
        <v>2.5002369110144964</v>
      </c>
      <c r="D333" s="3">
        <f>'Division bootstrap results from'!I333+'Base case'!$A333</f>
        <v>3.1984770184397773</v>
      </c>
      <c r="E333" s="3">
        <f>'Division bootstrap results from'!J333+'Base case'!$A333</f>
        <v>3.9009930919880373</v>
      </c>
      <c r="F333" s="3">
        <f>'Division bootstrap results from'!K333+'Base case'!$A333</f>
        <v>3.8372558981435874</v>
      </c>
      <c r="G333" s="3">
        <f>'Division bootstrap results from'!L333+'Base case'!$A333</f>
        <v>3.7985726839033473</v>
      </c>
      <c r="H333" s="3">
        <f>'Division bootstrap results from'!M333+'Base case'!$A333</f>
        <v>5.0129305935461375</v>
      </c>
      <c r="I333" s="3">
        <f>'Division bootstrap results from'!N333+'Base case'!$A333</f>
        <v>4.4900326015102472</v>
      </c>
      <c r="J333" s="3">
        <f>'Division bootstrap results from'!O333+'Base case'!$A333</f>
        <v>3.7616471337567274</v>
      </c>
      <c r="K333" s="3">
        <f>'Division bootstrap results from'!P333+'Base case'!$A333</f>
        <v>3.8615782645062673</v>
      </c>
    </row>
    <row r="334" spans="1:11">
      <c r="A334">
        <f>SUMPRODUCT($D$1:$H$1,'Division bootstrap results from'!B334:F334)</f>
        <v>2.7194168298386918</v>
      </c>
      <c r="B334" s="3">
        <f>'Division bootstrap results from'!G334+'Base case'!$A334</f>
        <v>2.2356111210094669</v>
      </c>
      <c r="C334" s="3">
        <f>'Division bootstrap results from'!H334+'Base case'!$A334</f>
        <v>2.5333921477999559</v>
      </c>
      <c r="D334" s="3">
        <f>'Division bootstrap results from'!I334+'Base case'!$A334</f>
        <v>3.3681446914582618</v>
      </c>
      <c r="E334" s="3">
        <f>'Division bootstrap results from'!J334+'Base case'!$A334</f>
        <v>3.7426465618451417</v>
      </c>
      <c r="F334" s="3">
        <f>'Division bootstrap results from'!K334+'Base case'!$A334</f>
        <v>3.8898700041310219</v>
      </c>
      <c r="G334" s="3">
        <f>'Division bootstrap results from'!L334+'Base case'!$A334</f>
        <v>3.9627009498437817</v>
      </c>
      <c r="H334" s="3">
        <f>'Division bootstrap results from'!M334+'Base case'!$A334</f>
        <v>4.4960953726367023</v>
      </c>
      <c r="I334" s="3">
        <f>'Division bootstrap results from'!N334+'Base case'!$A334</f>
        <v>4.1866898649076614</v>
      </c>
      <c r="J334" s="3">
        <f>'Division bootstrap results from'!O334+'Base case'!$A334</f>
        <v>3.8318303271359118</v>
      </c>
      <c r="K334" s="3">
        <f>'Division bootstrap results from'!P334+'Base case'!$A334</f>
        <v>3.5920838955777326</v>
      </c>
    </row>
    <row r="335" spans="1:11">
      <c r="A335">
        <f>SUMPRODUCT($D$1:$H$1,'Division bootstrap results from'!B335:F335)</f>
        <v>3.1582655102591302</v>
      </c>
      <c r="B335" s="3">
        <f>'Division bootstrap results from'!G335+'Base case'!$A335</f>
        <v>2.2833535709206174</v>
      </c>
      <c r="C335" s="3">
        <f>'Division bootstrap results from'!H335+'Base case'!$A335</f>
        <v>2.3938307202369642</v>
      </c>
      <c r="D335" s="3">
        <f>'Division bootstrap results from'!I335+'Base case'!$A335</f>
        <v>3.2181359357607779</v>
      </c>
      <c r="E335" s="3">
        <f>'Division bootstrap results from'!J335+'Base case'!$A335</f>
        <v>3.7529298573929362</v>
      </c>
      <c r="F335" s="3">
        <f>'Division bootstrap results from'!K335+'Base case'!$A335</f>
        <v>3.66495309977098</v>
      </c>
      <c r="G335" s="3">
        <f>'Division bootstrap results from'!L335+'Base case'!$A335</f>
        <v>3.8884171487570089</v>
      </c>
      <c r="H335" s="3">
        <f>'Division bootstrap results from'!M335+'Base case'!$A335</f>
        <v>4.4209133375125003</v>
      </c>
      <c r="I335" s="3">
        <f>'Division bootstrap results from'!N335+'Base case'!$A335</f>
        <v>4.5973969738204996</v>
      </c>
      <c r="J335" s="3">
        <f>'Division bootstrap results from'!O335+'Base case'!$A335</f>
        <v>3.8758884443625483</v>
      </c>
      <c r="K335" s="3">
        <f>'Division bootstrap results from'!P335+'Base case'!$A335</f>
        <v>4.4041640038806307</v>
      </c>
    </row>
    <row r="336" spans="1:11">
      <c r="A336">
        <f>SUMPRODUCT($D$1:$H$1,'Division bootstrap results from'!B336:F336)</f>
        <v>2.6196156014583072</v>
      </c>
      <c r="B336" s="3">
        <f>'Division bootstrap results from'!G336+'Base case'!$A336</f>
        <v>2.400300704332071</v>
      </c>
      <c r="C336" s="3">
        <f>'Division bootstrap results from'!H336+'Base case'!$A336</f>
        <v>2.5892696671232525</v>
      </c>
      <c r="D336" s="3">
        <f>'Division bootstrap results from'!I336+'Base case'!$A336</f>
        <v>3.0718464887221333</v>
      </c>
      <c r="E336" s="3">
        <f>'Division bootstrap results from'!J336+'Base case'!$A336</f>
        <v>3.6776221918507273</v>
      </c>
      <c r="F336" s="3">
        <f>'Division bootstrap results from'!K336+'Base case'!$A336</f>
        <v>3.7435407170796071</v>
      </c>
      <c r="G336" s="3">
        <f>'Division bootstrap results from'!L336+'Base case'!$A336</f>
        <v>3.7649628402482573</v>
      </c>
      <c r="H336" s="3">
        <f>'Division bootstrap results from'!M336+'Base case'!$A336</f>
        <v>4.4221542666033775</v>
      </c>
      <c r="I336" s="3">
        <f>'Division bootstrap results from'!N336+'Base case'!$A336</f>
        <v>4.6113848083808469</v>
      </c>
      <c r="J336" s="3">
        <f>'Division bootstrap results from'!O336+'Base case'!$A336</f>
        <v>3.320271275704421</v>
      </c>
      <c r="K336" s="3">
        <f>'Division bootstrap results from'!P336+'Base case'!$A336</f>
        <v>3.1086466801645591</v>
      </c>
    </row>
    <row r="337" spans="1:11">
      <c r="A337">
        <f>SUMPRODUCT($D$1:$H$1,'Division bootstrap results from'!B337:F337)</f>
        <v>2.6429129336299795</v>
      </c>
      <c r="B337" s="3">
        <f>'Division bootstrap results from'!G337+'Base case'!$A337</f>
        <v>2.1641674384756593</v>
      </c>
      <c r="C337" s="3">
        <f>'Division bootstrap results from'!H337+'Base case'!$A337</f>
        <v>2.6170971928036884</v>
      </c>
      <c r="D337" s="3">
        <f>'Division bootstrap results from'!I337+'Base case'!$A337</f>
        <v>3.2275633243184645</v>
      </c>
      <c r="E337" s="3">
        <f>'Division bootstrap results from'!J337+'Base case'!$A337</f>
        <v>3.6582291775447393</v>
      </c>
      <c r="F337" s="3">
        <f>'Division bootstrap results from'!K337+'Base case'!$A337</f>
        <v>3.6714930243395694</v>
      </c>
      <c r="G337" s="3">
        <f>'Division bootstrap results from'!L337+'Base case'!$A337</f>
        <v>3.6703928290421994</v>
      </c>
      <c r="H337" s="3">
        <f>'Division bootstrap results from'!M337+'Base case'!$A337</f>
        <v>4.2581868024583596</v>
      </c>
      <c r="I337" s="3">
        <f>'Division bootstrap results from'!N337+'Base case'!$A337</f>
        <v>4.45617183952894</v>
      </c>
      <c r="J337" s="3">
        <f>'Division bootstrap results from'!O337+'Base case'!$A337</f>
        <v>4.2631117756088193</v>
      </c>
      <c r="K337" s="3">
        <f>'Division bootstrap results from'!P337+'Base case'!$A337</f>
        <v>3.9377274575183696</v>
      </c>
    </row>
    <row r="338" spans="1:11">
      <c r="A338">
        <f>SUMPRODUCT($D$1:$H$1,'Division bootstrap results from'!B338:F338)</f>
        <v>2.9718316251611454</v>
      </c>
      <c r="B338" s="3">
        <f>'Division bootstrap results from'!G338+'Base case'!$A338</f>
        <v>2.3268385265679736</v>
      </c>
      <c r="C338" s="3">
        <f>'Division bootstrap results from'!H338+'Base case'!$A338</f>
        <v>2.3751356260194871</v>
      </c>
      <c r="D338" s="3">
        <f>'Division bootstrap results from'!I338+'Base case'!$A338</f>
        <v>3.1965764194584625</v>
      </c>
      <c r="E338" s="3">
        <f>'Division bootstrap results from'!J338+'Base case'!$A338</f>
        <v>3.6850652881692945</v>
      </c>
      <c r="F338" s="3">
        <f>'Division bootstrap results from'!K338+'Base case'!$A338</f>
        <v>3.6879611123489444</v>
      </c>
      <c r="G338" s="3">
        <f>'Division bootstrap results from'!L338+'Base case'!$A338</f>
        <v>3.8688737825374666</v>
      </c>
      <c r="H338" s="3">
        <f>'Division bootstrap results from'!M338+'Base case'!$A338</f>
        <v>4.3512810974973553</v>
      </c>
      <c r="I338" s="3">
        <f>'Division bootstrap results from'!N338+'Base case'!$A338</f>
        <v>4.4462394592228058</v>
      </c>
      <c r="J338" s="3">
        <f>'Division bootstrap results from'!O338+'Base case'!$A338</f>
        <v>3.6769286053511872</v>
      </c>
      <c r="K338" s="3">
        <f>'Division bootstrap results from'!P338+'Base case'!$A338</f>
        <v>3.3532816386512092</v>
      </c>
    </row>
    <row r="339" spans="1:11">
      <c r="A339">
        <f>SUMPRODUCT($D$1:$H$1,'Division bootstrap results from'!B339:F339)</f>
        <v>2.7695008257388309</v>
      </c>
      <c r="B339" s="3">
        <f>'Division bootstrap results from'!G339+'Base case'!$A339</f>
        <v>2.143455124955854</v>
      </c>
      <c r="C339" s="3">
        <f>'Division bootstrap results from'!H339+'Base case'!$A339</f>
        <v>2.5855547993854371</v>
      </c>
      <c r="D339" s="3">
        <f>'Division bootstrap results from'!I339+'Base case'!$A339</f>
        <v>3.277156624869038</v>
      </c>
      <c r="E339" s="3">
        <f>'Division bootstrap results from'!J339+'Base case'!$A339</f>
        <v>3.7722082193846509</v>
      </c>
      <c r="F339" s="3">
        <f>'Division bootstrap results from'!K339+'Base case'!$A339</f>
        <v>3.923105903349251</v>
      </c>
      <c r="G339" s="3">
        <f>'Division bootstrap results from'!L339+'Base case'!$A339</f>
        <v>3.60641913102469</v>
      </c>
      <c r="H339" s="3">
        <f>'Division bootstrap results from'!M339+'Base case'!$A339</f>
        <v>4.8074370059142408</v>
      </c>
      <c r="I339" s="3">
        <f>'Division bootstrap results from'!N339+'Base case'!$A339</f>
        <v>4.2275330503982911</v>
      </c>
      <c r="J339" s="3">
        <f>'Division bootstrap results from'!O339+'Base case'!$A339</f>
        <v>4.165729055294161</v>
      </c>
      <c r="K339" s="3">
        <f>'Division bootstrap results from'!P339+'Base case'!$A339</f>
        <v>2.5173651452831152</v>
      </c>
    </row>
    <row r="340" spans="1:11">
      <c r="A340">
        <f>SUMPRODUCT($D$1:$H$1,'Division bootstrap results from'!B340:F340)</f>
        <v>2.5484778493000153</v>
      </c>
      <c r="B340" s="3">
        <f>'Division bootstrap results from'!G340+'Base case'!$A340</f>
        <v>2.3467216201259493</v>
      </c>
      <c r="C340" s="3">
        <f>'Division bootstrap results from'!H340+'Base case'!$A340</f>
        <v>2.589955931653527</v>
      </c>
      <c r="D340" s="3">
        <f>'Division bootstrap results from'!I340+'Base case'!$A340</f>
        <v>3.3359478643548504</v>
      </c>
      <c r="E340" s="3">
        <f>'Division bootstrap results from'!J340+'Base case'!$A340</f>
        <v>3.7704296447373653</v>
      </c>
      <c r="F340" s="3">
        <f>'Division bootstrap results from'!K340+'Base case'!$A340</f>
        <v>3.8047573359674951</v>
      </c>
      <c r="G340" s="3">
        <f>'Division bootstrap results from'!L340+'Base case'!$A340</f>
        <v>3.8153095266302355</v>
      </c>
      <c r="H340" s="3">
        <f>'Division bootstrap results from'!M340+'Base case'!$A340</f>
        <v>4.4476571664921458</v>
      </c>
      <c r="I340" s="3">
        <f>'Division bootstrap results from'!N340+'Base case'!$A340</f>
        <v>4.2880272465794054</v>
      </c>
      <c r="J340" s="3">
        <f>'Division bootstrap results from'!O340+'Base case'!$A340</f>
        <v>3.7050085624817255</v>
      </c>
      <c r="K340" s="3">
        <f>'Division bootstrap results from'!P340+'Base case'!$A340</f>
        <v>3.6680641908790754</v>
      </c>
    </row>
    <row r="341" spans="1:11">
      <c r="A341">
        <f>SUMPRODUCT($D$1:$H$1,'Division bootstrap results from'!B341:F341)</f>
        <v>2.4498376398661859</v>
      </c>
      <c r="B341" s="3">
        <f>'Division bootstrap results from'!G341+'Base case'!$A341</f>
        <v>2.2025462425599449</v>
      </c>
      <c r="C341" s="3">
        <f>'Division bootstrap results from'!H341+'Base case'!$A341</f>
        <v>2.4568067019779485</v>
      </c>
      <c r="D341" s="3">
        <f>'Division bootstrap results from'!I341+'Base case'!$A341</f>
        <v>3.3314003369653511</v>
      </c>
      <c r="E341" s="3">
        <f>'Division bootstrap results from'!J341+'Base case'!$A341</f>
        <v>3.7965967657439856</v>
      </c>
      <c r="F341" s="3">
        <f>'Division bootstrap results from'!K341+'Base case'!$A341</f>
        <v>3.9001472872774459</v>
      </c>
      <c r="G341" s="3">
        <f>'Division bootstrap results from'!L341+'Base case'!$A341</f>
        <v>3.7652581458119259</v>
      </c>
      <c r="H341" s="3">
        <f>'Division bootstrap results from'!M341+'Base case'!$A341</f>
        <v>4.8198380388089959</v>
      </c>
      <c r="I341" s="3">
        <f>'Division bootstrap results from'!N341+'Base case'!$A341</f>
        <v>4.2642749986851358</v>
      </c>
      <c r="J341" s="3">
        <f>'Division bootstrap results from'!O341+'Base case'!$A341</f>
        <v>3.5738217882621361</v>
      </c>
      <c r="K341" s="3">
        <f>'Division bootstrap results from'!P341+'Base case'!$A341</f>
        <v>3.1881333449472189</v>
      </c>
    </row>
    <row r="342" spans="1:11">
      <c r="A342">
        <f>SUMPRODUCT($D$1:$H$1,'Division bootstrap results from'!B342:F342)</f>
        <v>2.8170341622109762</v>
      </c>
      <c r="B342" s="3">
        <f>'Division bootstrap results from'!G342+'Base case'!$A342</f>
        <v>2.3421412866549245</v>
      </c>
      <c r="C342" s="3">
        <f>'Division bootstrap results from'!H342+'Base case'!$A342</f>
        <v>2.5021141774848021</v>
      </c>
      <c r="D342" s="3">
        <f>'Division bootstrap results from'!I342+'Base case'!$A342</f>
        <v>3.1543070839085372</v>
      </c>
      <c r="E342" s="3">
        <f>'Division bootstrap results from'!J342+'Base case'!$A342</f>
        <v>3.5550437445703253</v>
      </c>
      <c r="F342" s="3">
        <f>'Division bootstrap results from'!K342+'Base case'!$A342</f>
        <v>3.7299324331070833</v>
      </c>
      <c r="G342" s="3">
        <f>'Division bootstrap results from'!L342+'Base case'!$A342</f>
        <v>3.7426740778078513</v>
      </c>
      <c r="H342" s="3">
        <f>'Division bootstrap results from'!M342+'Base case'!$A342</f>
        <v>4.4680708764594064</v>
      </c>
      <c r="I342" s="3">
        <f>'Division bootstrap results from'!N342+'Base case'!$A342</f>
        <v>4.8462974873623663</v>
      </c>
      <c r="J342" s="3">
        <f>'Division bootstrap results from'!O342+'Base case'!$A342</f>
        <v>3.5528072273716043</v>
      </c>
      <c r="K342" s="3">
        <f>'Division bootstrap results from'!P342+'Base case'!$A342</f>
        <v>2.9013669653574659</v>
      </c>
    </row>
    <row r="343" spans="1:11">
      <c r="A343">
        <f>SUMPRODUCT($D$1:$H$1,'Division bootstrap results from'!B343:F343)</f>
        <v>2.5960547711741282</v>
      </c>
      <c r="B343" s="3">
        <f>'Division bootstrap results from'!G343+'Base case'!$A343</f>
        <v>2.2258922519257993</v>
      </c>
      <c r="C343" s="3">
        <f>'Division bootstrap results from'!H343+'Base case'!$A343</f>
        <v>2.6888950600163262</v>
      </c>
      <c r="D343" s="3">
        <f>'Division bootstrap results from'!I343+'Base case'!$A343</f>
        <v>3.2800095825063593</v>
      </c>
      <c r="E343" s="3">
        <f>'Division bootstrap results from'!J343+'Base case'!$A343</f>
        <v>3.567246342550793</v>
      </c>
      <c r="F343" s="3">
        <f>'Division bootstrap results from'!K343+'Base case'!$A343</f>
        <v>3.8713357568205184</v>
      </c>
      <c r="G343" s="3">
        <f>'Division bootstrap results from'!L343+'Base case'!$A343</f>
        <v>3.8618326522736979</v>
      </c>
      <c r="H343" s="3">
        <f>'Division bootstrap results from'!M343+'Base case'!$A343</f>
        <v>4.3083549477437177</v>
      </c>
      <c r="I343" s="3">
        <f>'Division bootstrap results from'!N343+'Base case'!$A343</f>
        <v>4.8288348576746181</v>
      </c>
      <c r="J343" s="3">
        <f>'Division bootstrap results from'!O343+'Base case'!$A343</f>
        <v>4.0698408274665177</v>
      </c>
      <c r="K343" s="3">
        <f>'Division bootstrap results from'!P343+'Base case'!$A343</f>
        <v>3.8442817513672685</v>
      </c>
    </row>
    <row r="344" spans="1:11">
      <c r="A344">
        <f>SUMPRODUCT($D$1:$H$1,'Division bootstrap results from'!B344:F344)</f>
        <v>2.6702536253773892</v>
      </c>
      <c r="B344" s="3">
        <f>'Division bootstrap results from'!G344+'Base case'!$A344</f>
        <v>2.3577567181187931</v>
      </c>
      <c r="C344" s="3">
        <f>'Division bootstrap results from'!H344+'Base case'!$A344</f>
        <v>2.424820744512191</v>
      </c>
      <c r="D344" s="3">
        <f>'Division bootstrap results from'!I344+'Base case'!$A344</f>
        <v>3.4224780419527723</v>
      </c>
      <c r="E344" s="3">
        <f>'Division bootstrap results from'!J344+'Base case'!$A344</f>
        <v>3.7437198020409692</v>
      </c>
      <c r="F344" s="3">
        <f>'Division bootstrap results from'!K344+'Base case'!$A344</f>
        <v>3.9026119653256695</v>
      </c>
      <c r="G344" s="3">
        <f>'Division bootstrap results from'!L344+'Base case'!$A344</f>
        <v>3.6418837827760511</v>
      </c>
      <c r="H344" s="3">
        <f>'Division bootstrap results from'!M344+'Base case'!$A344</f>
        <v>4.3899859230715492</v>
      </c>
      <c r="I344" s="3">
        <f>'Division bootstrap results from'!N344+'Base case'!$A344</f>
        <v>4.4582688005875495</v>
      </c>
      <c r="J344" s="3">
        <f>'Division bootstrap results from'!O344+'Base case'!$A344</f>
        <v>3.5917803062097651</v>
      </c>
      <c r="K344" s="3">
        <f>'Division bootstrap results from'!P344+'Base case'!$A344</f>
        <v>3.6578703235777641</v>
      </c>
    </row>
    <row r="345" spans="1:11">
      <c r="A345">
        <f>SUMPRODUCT($D$1:$H$1,'Division bootstrap results from'!B345:F345)</f>
        <v>2.7622812892221877</v>
      </c>
      <c r="B345" s="3">
        <f>'Division bootstrap results from'!G345+'Base case'!$A345</f>
        <v>2.2783381913451839</v>
      </c>
      <c r="C345" s="3">
        <f>'Division bootstrap results from'!H345+'Base case'!$A345</f>
        <v>2.5162213823799409</v>
      </c>
      <c r="D345" s="3">
        <f>'Division bootstrap results from'!I345+'Base case'!$A345</f>
        <v>3.2465522631509196</v>
      </c>
      <c r="E345" s="3">
        <f>'Division bootstrap results from'!J345+'Base case'!$A345</f>
        <v>3.6964706185744909</v>
      </c>
      <c r="F345" s="3">
        <f>'Division bootstrap results from'!K345+'Base case'!$A345</f>
        <v>3.8426289646397978</v>
      </c>
      <c r="G345" s="3">
        <f>'Division bootstrap results from'!L345+'Base case'!$A345</f>
        <v>3.6479755312828388</v>
      </c>
      <c r="H345" s="3">
        <f>'Division bootstrap results from'!M345+'Base case'!$A345</f>
        <v>4.1921854367401776</v>
      </c>
      <c r="I345" s="3">
        <f>'Division bootstrap results from'!N345+'Base case'!$A345</f>
        <v>4.0730124328855277</v>
      </c>
      <c r="J345" s="3">
        <f>'Division bootstrap results from'!O345+'Base case'!$A345</f>
        <v>3.7266628630494467</v>
      </c>
      <c r="K345" s="3">
        <f>'Division bootstrap results from'!P345+'Base case'!$A345</f>
        <v>2.733786317484451</v>
      </c>
    </row>
    <row r="346" spans="1:11">
      <c r="A346">
        <f>SUMPRODUCT($D$1:$H$1,'Division bootstrap results from'!B346:F346)</f>
        <v>3.0202821896216516</v>
      </c>
      <c r="B346" s="3">
        <f>'Division bootstrap results from'!G346+'Base case'!$A346</f>
        <v>2.1356763967700645</v>
      </c>
      <c r="C346" s="3">
        <f>'Division bootstrap results from'!H346+'Base case'!$A346</f>
        <v>2.3254546739576485</v>
      </c>
      <c r="D346" s="3">
        <f>'Division bootstrap results from'!I346+'Base case'!$A346</f>
        <v>3.0633553797219015</v>
      </c>
      <c r="E346" s="3">
        <f>'Division bootstrap results from'!J346+'Base case'!$A346</f>
        <v>3.6248807858009138</v>
      </c>
      <c r="F346" s="3">
        <f>'Division bootstrap results from'!K346+'Base case'!$A346</f>
        <v>3.8705308382987775</v>
      </c>
      <c r="G346" s="3">
        <f>'Division bootstrap results from'!L346+'Base case'!$A346</f>
        <v>3.8426239655786096</v>
      </c>
      <c r="H346" s="3">
        <f>'Division bootstrap results from'!M346+'Base case'!$A346</f>
        <v>4.7097146873295017</v>
      </c>
      <c r="I346" s="3">
        <f>'Division bootstrap results from'!N346+'Base case'!$A346</f>
        <v>4.7247176814359717</v>
      </c>
      <c r="J346" s="3">
        <f>'Division bootstrap results from'!O346+'Base case'!$A346</f>
        <v>4.1049194125652413</v>
      </c>
      <c r="K346" s="3">
        <f>'Division bootstrap results from'!P346+'Base case'!$A346</f>
        <v>4.0849159197374716</v>
      </c>
    </row>
    <row r="347" spans="1:11">
      <c r="A347">
        <f>SUMPRODUCT($D$1:$H$1,'Division bootstrap results from'!B347:F347)</f>
        <v>2.5132107973696272</v>
      </c>
      <c r="B347" s="3">
        <f>'Division bootstrap results from'!G347+'Base case'!$A347</f>
        <v>2.2795665235672922</v>
      </c>
      <c r="C347" s="3">
        <f>'Division bootstrap results from'!H347+'Base case'!$A347</f>
        <v>2.3755878052631871</v>
      </c>
      <c r="D347" s="3">
        <f>'Division bootstrap results from'!I347+'Base case'!$A347</f>
        <v>3.3436823349592002</v>
      </c>
      <c r="E347" s="3">
        <f>'Division bootstrap results from'!J347+'Base case'!$A347</f>
        <v>3.6838582324363571</v>
      </c>
      <c r="F347" s="3">
        <f>'Division bootstrap results from'!K347+'Base case'!$A347</f>
        <v>3.8473363115538373</v>
      </c>
      <c r="G347" s="3">
        <f>'Division bootstrap results from'!L347+'Base case'!$A347</f>
        <v>3.5896791410071671</v>
      </c>
      <c r="H347" s="3">
        <f>'Division bootstrap results from'!M347+'Base case'!$A347</f>
        <v>4.1140320428608774</v>
      </c>
      <c r="I347" s="3">
        <f>'Division bootstrap results from'!N347+'Base case'!$A347</f>
        <v>4.6223039161948076</v>
      </c>
      <c r="J347" s="3">
        <f>'Division bootstrap results from'!O347+'Base case'!$A347</f>
        <v>4.2355754036561368</v>
      </c>
      <c r="K347" s="3">
        <f>'Division bootstrap results from'!P347+'Base case'!$A347</f>
        <v>3.2407926016641024</v>
      </c>
    </row>
    <row r="348" spans="1:11">
      <c r="A348">
        <f>SUMPRODUCT($D$1:$H$1,'Division bootstrap results from'!B348:F348)</f>
        <v>2.6968457831791675</v>
      </c>
      <c r="B348" s="3">
        <f>'Division bootstrap results from'!G348+'Base case'!$A348</f>
        <v>2.3128479654057776</v>
      </c>
      <c r="C348" s="3">
        <f>'Division bootstrap results from'!H348+'Base case'!$A348</f>
        <v>2.6105684548708763</v>
      </c>
      <c r="D348" s="3">
        <f>'Division bootstrap results from'!I348+'Base case'!$A348</f>
        <v>3.0768062498277433</v>
      </c>
      <c r="E348" s="3">
        <f>'Division bootstrap results from'!J348+'Base case'!$A348</f>
        <v>3.4574814355056165</v>
      </c>
      <c r="F348" s="3">
        <f>'Division bootstrap results from'!K348+'Base case'!$A348</f>
        <v>3.7321487081027076</v>
      </c>
      <c r="G348" s="3">
        <f>'Division bootstrap results from'!L348+'Base case'!$A348</f>
        <v>3.9228903778572075</v>
      </c>
      <c r="H348" s="3">
        <f>'Division bootstrap results from'!M348+'Base case'!$A348</f>
        <v>4.5099629184517775</v>
      </c>
      <c r="I348" s="3">
        <f>'Division bootstrap results from'!N348+'Base case'!$A348</f>
        <v>4.7311723888241772</v>
      </c>
      <c r="J348" s="3">
        <f>'Division bootstrap results from'!O348+'Base case'!$A348</f>
        <v>3.9830927825811573</v>
      </c>
      <c r="K348" s="3">
        <f>'Division bootstrap results from'!P348+'Base case'!$A348</f>
        <v>3.5315786819460473</v>
      </c>
    </row>
    <row r="349" spans="1:11">
      <c r="A349">
        <f>SUMPRODUCT($D$1:$H$1,'Division bootstrap results from'!B349:F349)</f>
        <v>2.984339645248169</v>
      </c>
      <c r="B349" s="3">
        <f>'Division bootstrap results from'!G349+'Base case'!$A349</f>
        <v>2.0990872435963182</v>
      </c>
      <c r="C349" s="3">
        <f>'Division bootstrap results from'!H349+'Base case'!$A349</f>
        <v>2.5343646726028171</v>
      </c>
      <c r="D349" s="3">
        <f>'Division bootstrap results from'!I349+'Base case'!$A349</f>
        <v>3.1679972775789871</v>
      </c>
      <c r="E349" s="3">
        <f>'Division bootstrap results from'!J349+'Base case'!$A349</f>
        <v>3.7609107359151297</v>
      </c>
      <c r="F349" s="3">
        <f>'Division bootstrap results from'!K349+'Base case'!$A349</f>
        <v>3.7384896280519877</v>
      </c>
      <c r="G349" s="3">
        <f>'Division bootstrap results from'!L349+'Base case'!$A349</f>
        <v>4.083112621814899</v>
      </c>
      <c r="H349" s="3">
        <f>'Division bootstrap results from'!M349+'Base case'!$A349</f>
        <v>4.4033340002678685</v>
      </c>
      <c r="I349" s="3">
        <f>'Division bootstrap results from'!N349+'Base case'!$A349</f>
        <v>4.5690829170102392</v>
      </c>
      <c r="J349" s="3">
        <f>'Division bootstrap results from'!O349+'Base case'!$A349</f>
        <v>4.0335219103361286</v>
      </c>
      <c r="K349" s="3">
        <f>'Division bootstrap results from'!P349+'Base case'!$A349</f>
        <v>3.0123812824693488</v>
      </c>
    </row>
    <row r="350" spans="1:11">
      <c r="A350">
        <f>SUMPRODUCT($D$1:$H$1,'Division bootstrap results from'!B350:F350)</f>
        <v>2.8901643538945629</v>
      </c>
      <c r="B350" s="3">
        <f>'Division bootstrap results from'!G350+'Base case'!$A350</f>
        <v>2.2607930221398469</v>
      </c>
      <c r="C350" s="3">
        <f>'Division bootstrap results from'!H350+'Base case'!$A350</f>
        <v>2.6331210230543181</v>
      </c>
      <c r="D350" s="3">
        <f>'Division bootstrap results from'!I350+'Base case'!$A350</f>
        <v>3.2355534405465991</v>
      </c>
      <c r="E350" s="3">
        <f>'Division bootstrap results from'!J350+'Base case'!$A350</f>
        <v>3.642515503928883</v>
      </c>
      <c r="F350" s="3">
        <f>'Division bootstrap results from'!K350+'Base case'!$A350</f>
        <v>3.7208827450092068</v>
      </c>
      <c r="G350" s="3">
        <f>'Division bootstrap results from'!L350+'Base case'!$A350</f>
        <v>3.7611030210118441</v>
      </c>
      <c r="H350" s="3">
        <f>'Division bootstrap results from'!M350+'Base case'!$A350</f>
        <v>4.798270929445513</v>
      </c>
      <c r="I350" s="3">
        <f>'Division bootstrap results from'!N350+'Base case'!$A350</f>
        <v>4.490497503714673</v>
      </c>
      <c r="J350" s="3">
        <f>'Division bootstrap results from'!O350+'Base case'!$A350</f>
        <v>3.7925148174846091</v>
      </c>
      <c r="K350" s="3">
        <f>'Division bootstrap results from'!P350+'Base case'!$A350</f>
        <v>3.3513879001054758</v>
      </c>
    </row>
    <row r="351" spans="1:11">
      <c r="A351">
        <f>SUMPRODUCT($D$1:$H$1,'Division bootstrap results from'!B351:F351)</f>
        <v>2.8647313976231117</v>
      </c>
      <c r="B351" s="3">
        <f>'Division bootstrap results from'!G351+'Base case'!$A351</f>
        <v>2.0568495615729079</v>
      </c>
      <c r="C351" s="3">
        <f>'Division bootstrap results from'!H351+'Base case'!$A351</f>
        <v>2.5472807884079396</v>
      </c>
      <c r="D351" s="3">
        <f>'Division bootstrap results from'!I351+'Base case'!$A351</f>
        <v>3.1221267925151208</v>
      </c>
      <c r="E351" s="3">
        <f>'Division bootstrap results from'!J351+'Base case'!$A351</f>
        <v>3.6593951373848528</v>
      </c>
      <c r="F351" s="3">
        <f>'Division bootstrap results from'!K351+'Base case'!$A351</f>
        <v>3.9452590059449917</v>
      </c>
      <c r="G351" s="3">
        <f>'Division bootstrap results from'!L351+'Base case'!$A351</f>
        <v>3.5856539957526579</v>
      </c>
      <c r="H351" s="3">
        <f>'Division bootstrap results from'!M351+'Base case'!$A351</f>
        <v>4.5595458583985415</v>
      </c>
      <c r="I351" s="3">
        <f>'Division bootstrap results from'!N351+'Base case'!$A351</f>
        <v>4.2710226109472114</v>
      </c>
      <c r="J351" s="3">
        <f>'Division bootstrap results from'!O351+'Base case'!$A351</f>
        <v>3.6998708325478988</v>
      </c>
      <c r="K351" s="3">
        <f>'Division bootstrap results from'!P351+'Base case'!$A351</f>
        <v>3.2807178477023515</v>
      </c>
    </row>
    <row r="352" spans="1:11">
      <c r="A352">
        <f>SUMPRODUCT($D$1:$H$1,'Division bootstrap results from'!B352:F352)</f>
        <v>2.5605727834174985</v>
      </c>
      <c r="B352" s="3">
        <f>'Division bootstrap results from'!G352+'Base case'!$A352</f>
        <v>2.2951864497734125</v>
      </c>
      <c r="C352" s="3">
        <f>'Division bootstrap results from'!H352+'Base case'!$A352</f>
        <v>2.4660592374938703</v>
      </c>
      <c r="D352" s="3">
        <f>'Division bootstrap results from'!I352+'Base case'!$A352</f>
        <v>3.1600742517538762</v>
      </c>
      <c r="E352" s="3">
        <f>'Division bootstrap results from'!J352+'Base case'!$A352</f>
        <v>3.8690652593262285</v>
      </c>
      <c r="F352" s="3">
        <f>'Division bootstrap results from'!K352+'Base case'!$A352</f>
        <v>3.8233502636109384</v>
      </c>
      <c r="G352" s="3">
        <f>'Division bootstrap results from'!L352+'Base case'!$A352</f>
        <v>3.8376574847852183</v>
      </c>
      <c r="H352" s="3">
        <f>'Division bootstrap results from'!M352+'Base case'!$A352</f>
        <v>4.4944283719160385</v>
      </c>
      <c r="I352" s="3">
        <f>'Division bootstrap results from'!N352+'Base case'!$A352</f>
        <v>4.6357317420139186</v>
      </c>
      <c r="J352" s="3">
        <f>'Division bootstrap results from'!O352+'Base case'!$A352</f>
        <v>3.5197851593816223</v>
      </c>
      <c r="K352" s="3">
        <f>'Division bootstrap results from'!P352+'Base case'!$A352</f>
        <v>2.8103224520381547</v>
      </c>
    </row>
    <row r="353" spans="1:11">
      <c r="A353">
        <f>SUMPRODUCT($D$1:$H$1,'Division bootstrap results from'!B353:F353)</f>
        <v>3.047532887217681</v>
      </c>
      <c r="B353" s="3">
        <f>'Division bootstrap results from'!G353+'Base case'!$A353</f>
        <v>2.0619260877827519</v>
      </c>
      <c r="C353" s="3">
        <f>'Division bootstrap results from'!H353+'Base case'!$A353</f>
        <v>2.3710523980744829</v>
      </c>
      <c r="D353" s="3">
        <f>'Division bootstrap results from'!I353+'Base case'!$A353</f>
        <v>3.2286701859211622</v>
      </c>
      <c r="E353" s="3">
        <f>'Division bootstrap results from'!J353+'Base case'!$A353</f>
        <v>3.6402463970091361</v>
      </c>
      <c r="F353" s="3">
        <f>'Division bootstrap results from'!K353+'Base case'!$A353</f>
        <v>3.8628474926959702</v>
      </c>
      <c r="G353" s="3">
        <f>'Division bootstrap results from'!L353+'Base case'!$A353</f>
        <v>3.6910309798122558</v>
      </c>
      <c r="H353" s="3">
        <f>'Division bootstrap results from'!M353+'Base case'!$A353</f>
        <v>4.7232702118744507</v>
      </c>
      <c r="I353" s="3">
        <f>'Division bootstrap results from'!N353+'Base case'!$A353</f>
        <v>4.1778115262971411</v>
      </c>
      <c r="J353" s="3">
        <f>'Division bootstrap results from'!O353+'Base case'!$A353</f>
        <v>3.379701914215488</v>
      </c>
      <c r="K353" s="3">
        <f>'Division bootstrap results from'!P353+'Base case'!$A353</f>
        <v>5.0382355243726211</v>
      </c>
    </row>
    <row r="354" spans="1:11">
      <c r="A354">
        <f>SUMPRODUCT($D$1:$H$1,'Division bootstrap results from'!B354:F354)</f>
        <v>2.7514336111819802</v>
      </c>
      <c r="B354" s="3">
        <f>'Division bootstrap results from'!G354+'Base case'!$A354</f>
        <v>2.028231331375804</v>
      </c>
      <c r="C354" s="3">
        <f>'Division bootstrap results from'!H354+'Base case'!$A354</f>
        <v>2.7883821682137686</v>
      </c>
      <c r="D354" s="3">
        <f>'Division bootstrap results from'!I354+'Base case'!$A354</f>
        <v>3.4678902023588414</v>
      </c>
      <c r="E354" s="3">
        <f>'Division bootstrap results from'!J354+'Base case'!$A354</f>
        <v>3.8470681901398902</v>
      </c>
      <c r="F354" s="3">
        <f>'Division bootstrap results from'!K354+'Base case'!$A354</f>
        <v>3.6931678599041984</v>
      </c>
      <c r="G354" s="3">
        <f>'Division bootstrap results from'!L354+'Base case'!$A354</f>
        <v>3.670321636675423</v>
      </c>
      <c r="H354" s="3">
        <f>'Division bootstrap results from'!M354+'Base case'!$A354</f>
        <v>4.2361929052690304</v>
      </c>
      <c r="I354" s="3">
        <f>'Division bootstrap results from'!N354+'Base case'!$A354</f>
        <v>5.01468937447539</v>
      </c>
      <c r="J354" s="3">
        <f>'Division bootstrap results from'!O354+'Base case'!$A354</f>
        <v>3.7854125321036003</v>
      </c>
      <c r="K354" s="3">
        <f>'Division bootstrap results from'!P354+'Base case'!$A354</f>
        <v>4.2827510481659399</v>
      </c>
    </row>
    <row r="355" spans="1:11">
      <c r="A355">
        <f>SUMPRODUCT($D$1:$H$1,'Division bootstrap results from'!B355:F355)</f>
        <v>2.8087863207978456</v>
      </c>
      <c r="B355" s="3">
        <f>'Division bootstrap results from'!G355+'Base case'!$A355</f>
        <v>2.3501491922035767</v>
      </c>
      <c r="C355" s="3">
        <f>'Division bootstrap results from'!H355+'Base case'!$A355</f>
        <v>2.3740151419853288</v>
      </c>
      <c r="D355" s="3">
        <f>'Division bootstrap results from'!I355+'Base case'!$A355</f>
        <v>3.1761395826701708</v>
      </c>
      <c r="E355" s="3">
        <f>'Division bootstrap results from'!J355+'Base case'!$A355</f>
        <v>3.5774985496971157</v>
      </c>
      <c r="F355" s="3">
        <f>'Division bootstrap results from'!K355+'Base case'!$A355</f>
        <v>3.9793339280764659</v>
      </c>
      <c r="G355" s="3">
        <f>'Division bootstrap results from'!L355+'Base case'!$A355</f>
        <v>3.8901388434424353</v>
      </c>
      <c r="H355" s="3">
        <f>'Division bootstrap results from'!M355+'Base case'!$A355</f>
        <v>4.1604599163992653</v>
      </c>
      <c r="I355" s="3">
        <f>'Division bootstrap results from'!N355+'Base case'!$A355</f>
        <v>4.479335154383886</v>
      </c>
      <c r="J355" s="3">
        <f>'Division bootstrap results from'!O355+'Base case'!$A355</f>
        <v>3.0800234980933467</v>
      </c>
      <c r="K355" s="3">
        <f>'Division bootstrap results from'!P355+'Base case'!$A355</f>
        <v>3.2873869480727067</v>
      </c>
    </row>
    <row r="356" spans="1:11">
      <c r="A356">
        <f>SUMPRODUCT($D$1:$H$1,'Division bootstrap results from'!B356:F356)</f>
        <v>2.456779073773701</v>
      </c>
      <c r="B356" s="3">
        <f>'Division bootstrap results from'!G356+'Base case'!$A356</f>
        <v>2.4099881068493612</v>
      </c>
      <c r="C356" s="3">
        <f>'Division bootstrap results from'!H356+'Base case'!$A356</f>
        <v>2.6232210458789811</v>
      </c>
      <c r="D356" s="3">
        <f>'Division bootstrap results from'!I356+'Base case'!$A356</f>
        <v>3.2686756871610321</v>
      </c>
      <c r="E356" s="3">
        <f>'Division bootstrap results from'!J356+'Base case'!$A356</f>
        <v>3.8545328025825309</v>
      </c>
      <c r="F356" s="3">
        <f>'Division bootstrap results from'!K356+'Base case'!$A356</f>
        <v>3.8510424202392413</v>
      </c>
      <c r="G356" s="3">
        <f>'Division bootstrap results from'!L356+'Base case'!$A356</f>
        <v>3.7016813260469208</v>
      </c>
      <c r="H356" s="3">
        <f>'Division bootstrap results from'!M356+'Base case'!$A356</f>
        <v>4.2223805781825607</v>
      </c>
      <c r="I356" s="3">
        <f>'Division bootstrap results from'!N356+'Base case'!$A356</f>
        <v>4.4558302603553113</v>
      </c>
      <c r="J356" s="3">
        <f>'Division bootstrap results from'!O356+'Base case'!$A356</f>
        <v>3.6351664966252812</v>
      </c>
      <c r="K356" s="3">
        <f>'Division bootstrap results from'!P356+'Base case'!$A356</f>
        <v>3.0860433904797091</v>
      </c>
    </row>
    <row r="357" spans="1:11">
      <c r="A357">
        <f>SUMPRODUCT($D$1:$H$1,'Division bootstrap results from'!B357:F357)</f>
        <v>2.881117026722614</v>
      </c>
      <c r="B357" s="3">
        <f>'Division bootstrap results from'!G357+'Base case'!$A357</f>
        <v>2.288870664147419</v>
      </c>
      <c r="C357" s="3">
        <f>'Division bootstrap results from'!H357+'Base case'!$A357</f>
        <v>2.6738348227200972</v>
      </c>
      <c r="D357" s="3">
        <f>'Division bootstrap results from'!I357+'Base case'!$A357</f>
        <v>3.4336896112335631</v>
      </c>
      <c r="E357" s="3">
        <f>'Division bootstrap results from'!J357+'Base case'!$A357</f>
        <v>3.6457200677049681</v>
      </c>
      <c r="F357" s="3">
        <f>'Division bootstrap results from'!K357+'Base case'!$A357</f>
        <v>4.0097007081751839</v>
      </c>
      <c r="G357" s="3">
        <f>'Division bootstrap results from'!L357+'Base case'!$A357</f>
        <v>3.9765269386962241</v>
      </c>
      <c r="H357" s="3">
        <f>'Division bootstrap results from'!M357+'Base case'!$A357</f>
        <v>4.307514217637654</v>
      </c>
      <c r="I357" s="3">
        <f>'Division bootstrap results from'!N357+'Base case'!$A357</f>
        <v>4.7748214495091545</v>
      </c>
      <c r="J357" s="3">
        <f>'Division bootstrap results from'!O357+'Base case'!$A357</f>
        <v>4.1941456081058544</v>
      </c>
      <c r="K357" s="3">
        <f>'Division bootstrap results from'!P357+'Base case'!$A357</f>
        <v>4.1004304478663141</v>
      </c>
    </row>
    <row r="358" spans="1:11">
      <c r="A358">
        <f>SUMPRODUCT($D$1:$H$1,'Division bootstrap results from'!B358:F358)</f>
        <v>2.8230216596694468</v>
      </c>
      <c r="B358" s="3">
        <f>'Division bootstrap results from'!G358+'Base case'!$A358</f>
        <v>2.0027455301181911</v>
      </c>
      <c r="C358" s="3">
        <f>'Division bootstrap results from'!H358+'Base case'!$A358</f>
        <v>2.4573351728237567</v>
      </c>
      <c r="D358" s="3">
        <f>'Division bootstrap results from'!I358+'Base case'!$A358</f>
        <v>3.292008469048779</v>
      </c>
      <c r="E358" s="3">
        <f>'Division bootstrap results from'!J358+'Base case'!$A358</f>
        <v>3.790732268339585</v>
      </c>
      <c r="F358" s="3">
        <f>'Division bootstrap results from'!K358+'Base case'!$A358</f>
        <v>3.7790021395337519</v>
      </c>
      <c r="G358" s="3">
        <f>'Division bootstrap results from'!L358+'Base case'!$A358</f>
        <v>3.888160048998397</v>
      </c>
      <c r="H358" s="3">
        <f>'Division bootstrap results from'!M358+'Base case'!$A358</f>
        <v>4.4926575351431071</v>
      </c>
      <c r="I358" s="3">
        <f>'Division bootstrap results from'!N358+'Base case'!$A358</f>
        <v>4.5522446641259364</v>
      </c>
      <c r="J358" s="3">
        <f>'Division bootstrap results from'!O358+'Base case'!$A358</f>
        <v>3.8887109467250069</v>
      </c>
      <c r="K358" s="3">
        <f>'Division bootstrap results from'!P358+'Base case'!$A358</f>
        <v>3.7716009893945577</v>
      </c>
    </row>
    <row r="359" spans="1:11">
      <c r="A359">
        <f>SUMPRODUCT($D$1:$H$1,'Division bootstrap results from'!B359:F359)</f>
        <v>2.7890116611153548</v>
      </c>
      <c r="B359" s="3">
        <f>'Division bootstrap results from'!G359+'Base case'!$A359</f>
        <v>2.1978835436794917</v>
      </c>
      <c r="C359" s="3">
        <f>'Division bootstrap results from'!H359+'Base case'!$A359</f>
        <v>2.5542378904318568</v>
      </c>
      <c r="D359" s="3">
        <f>'Division bootstrap results from'!I359+'Base case'!$A359</f>
        <v>3.2540553527034008</v>
      </c>
      <c r="E359" s="3">
        <f>'Division bootstrap results from'!J359+'Base case'!$A359</f>
        <v>3.596740128138733</v>
      </c>
      <c r="F359" s="3">
        <f>'Division bootstrap results from'!K359+'Base case'!$A359</f>
        <v>3.5962713735724838</v>
      </c>
      <c r="G359" s="3">
        <f>'Division bootstrap results from'!L359+'Base case'!$A359</f>
        <v>3.7735458044847086</v>
      </c>
      <c r="H359" s="3">
        <f>'Division bootstrap results from'!M359+'Base case'!$A359</f>
        <v>4.585533724988065</v>
      </c>
      <c r="I359" s="3">
        <f>'Division bootstrap results from'!N359+'Base case'!$A359</f>
        <v>4.9562972385901647</v>
      </c>
      <c r="J359" s="3">
        <f>'Division bootstrap results from'!O359+'Base case'!$A359</f>
        <v>3.625827648922781</v>
      </c>
      <c r="K359" s="3">
        <f>'Division bootstrap results from'!P359+'Base case'!$A359</f>
        <v>3.8949585709420846</v>
      </c>
    </row>
    <row r="360" spans="1:11">
      <c r="A360">
        <f>SUMPRODUCT($D$1:$H$1,'Division bootstrap results from'!B360:F360)</f>
        <v>2.8946164967122168</v>
      </c>
      <c r="B360" s="3">
        <f>'Division bootstrap results from'!G360+'Base case'!$A360</f>
        <v>2.0502299883377315</v>
      </c>
      <c r="C360" s="3">
        <f>'Division bootstrap results from'!H360+'Base case'!$A360</f>
        <v>2.2292543107501306</v>
      </c>
      <c r="D360" s="3">
        <f>'Division bootstrap results from'!I360+'Base case'!$A360</f>
        <v>3.1447270694217977</v>
      </c>
      <c r="E360" s="3">
        <f>'Division bootstrap results from'!J360+'Base case'!$A360</f>
        <v>3.7651415876801058</v>
      </c>
      <c r="F360" s="3">
        <f>'Division bootstrap results from'!K360+'Base case'!$A360</f>
        <v>3.7488517530856358</v>
      </c>
      <c r="G360" s="3">
        <f>'Division bootstrap results from'!L360+'Base case'!$A360</f>
        <v>3.7771290174668346</v>
      </c>
      <c r="H360" s="3">
        <f>'Division bootstrap results from'!M360+'Base case'!$A360</f>
        <v>4.3387993769376667</v>
      </c>
      <c r="I360" s="3">
        <f>'Division bootstrap results from'!N360+'Base case'!$A360</f>
        <v>5.1011159732935365</v>
      </c>
      <c r="J360" s="3">
        <f>'Division bootstrap results from'!O360+'Base case'!$A360</f>
        <v>3.4779524675560709</v>
      </c>
      <c r="K360" s="3">
        <f>'Division bootstrap results from'!P360+'Base case'!$A360</f>
        <v>3.2181544840276506</v>
      </c>
    </row>
    <row r="361" spans="1:11">
      <c r="A361">
        <f>SUMPRODUCT($D$1:$H$1,'Division bootstrap results from'!B361:F361)</f>
        <v>2.8687196821013137</v>
      </c>
      <c r="B361" s="3">
        <f>'Division bootstrap results from'!G361+'Base case'!$A361</f>
        <v>2.2409116984282935</v>
      </c>
      <c r="C361" s="3">
        <f>'Division bootstrap results from'!H361+'Base case'!$A361</f>
        <v>2.7201489526261415</v>
      </c>
      <c r="D361" s="3">
        <f>'Division bootstrap results from'!I361+'Base case'!$A361</f>
        <v>3.2107740528401716</v>
      </c>
      <c r="E361" s="3">
        <f>'Division bootstrap results from'!J361+'Base case'!$A361</f>
        <v>3.7639334385313146</v>
      </c>
      <c r="F361" s="3">
        <f>'Division bootstrap results from'!K361+'Base case'!$A361</f>
        <v>3.8301253574414309</v>
      </c>
      <c r="G361" s="3">
        <f>'Division bootstrap results from'!L361+'Base case'!$A361</f>
        <v>3.8578352128509348</v>
      </c>
      <c r="H361" s="3">
        <f>'Division bootstrap results from'!M361+'Base case'!$A361</f>
        <v>3.904859440136824</v>
      </c>
      <c r="I361" s="3">
        <f>'Division bootstrap results from'!N361+'Base case'!$A361</f>
        <v>5.3694830166284842</v>
      </c>
      <c r="J361" s="3">
        <f>'Division bootstrap results from'!O361+'Base case'!$A361</f>
        <v>4.5046313335308836</v>
      </c>
      <c r="K361" s="3">
        <f>'Division bootstrap results from'!P361+'Base case'!$A361</f>
        <v>2.2006863902540266</v>
      </c>
    </row>
    <row r="362" spans="1:11">
      <c r="A362">
        <f>SUMPRODUCT($D$1:$H$1,'Division bootstrap results from'!B362:F362)</f>
        <v>2.6684138687319021</v>
      </c>
      <c r="B362" s="3">
        <f>'Division bootstrap results from'!G362+'Base case'!$A362</f>
        <v>2.178082828919504</v>
      </c>
      <c r="C362" s="3">
        <f>'Division bootstrap results from'!H362+'Base case'!$A362</f>
        <v>2.5093397463039939</v>
      </c>
      <c r="D362" s="3">
        <f>'Division bootstrap results from'!I362+'Base case'!$A362</f>
        <v>3.4380093964847029</v>
      </c>
      <c r="E362" s="3">
        <f>'Division bootstrap results from'!J362+'Base case'!$A362</f>
        <v>3.7388942199246218</v>
      </c>
      <c r="F362" s="3">
        <f>'Division bootstrap results from'!K362+'Base case'!$A362</f>
        <v>3.9021062653077419</v>
      </c>
      <c r="G362" s="3">
        <f>'Division bootstrap results from'!L362+'Base case'!$A362</f>
        <v>3.750983027048822</v>
      </c>
      <c r="H362" s="3">
        <f>'Division bootstrap results from'!M362+'Base case'!$A362</f>
        <v>4.8854583192968324</v>
      </c>
      <c r="I362" s="3">
        <f>'Division bootstrap results from'!N362+'Base case'!$A362</f>
        <v>4.695220340707432</v>
      </c>
      <c r="J362" s="3">
        <f>'Division bootstrap results from'!O362+'Base case'!$A362</f>
        <v>4.2399117078763124</v>
      </c>
      <c r="K362" s="3">
        <f>'Division bootstrap results from'!P362+'Base case'!$A362</f>
        <v>3.1554092539477101</v>
      </c>
    </row>
    <row r="363" spans="1:11">
      <c r="A363">
        <f>SUMPRODUCT($D$1:$H$1,'Division bootstrap results from'!B363:F363)</f>
        <v>2.3372983877978148</v>
      </c>
      <c r="B363" s="3">
        <f>'Division bootstrap results from'!G363+'Base case'!$A363</f>
        <v>2.4123620917218331</v>
      </c>
      <c r="C363" s="3">
        <f>'Division bootstrap results from'!H363+'Base case'!$A363</f>
        <v>2.568935981625855</v>
      </c>
      <c r="D363" s="3">
        <f>'Division bootstrap results from'!I363+'Base case'!$A363</f>
        <v>3.2326410507036929</v>
      </c>
      <c r="E363" s="3">
        <f>'Division bootstrap results from'!J363+'Base case'!$A363</f>
        <v>3.9970879293751347</v>
      </c>
      <c r="F363" s="3">
        <f>'Division bootstrap results from'!K363+'Base case'!$A363</f>
        <v>3.6458408199117049</v>
      </c>
      <c r="G363" s="3">
        <f>'Division bootstrap results from'!L363+'Base case'!$A363</f>
        <v>4.0119510852109244</v>
      </c>
      <c r="H363" s="3">
        <f>'Division bootstrap results from'!M363+'Base case'!$A363</f>
        <v>4.2530241930396047</v>
      </c>
      <c r="I363" s="3">
        <f>'Division bootstrap results from'!N363+'Base case'!$A363</f>
        <v>4.5348374983539443</v>
      </c>
      <c r="J363" s="3">
        <f>'Division bootstrap results from'!O363+'Base case'!$A363</f>
        <v>3.3955971393129651</v>
      </c>
      <c r="K363" s="3">
        <f>'Division bootstrap results from'!P363+'Base case'!$A363</f>
        <v>2.699620420692602</v>
      </c>
    </row>
    <row r="364" spans="1:11">
      <c r="A364">
        <f>SUMPRODUCT($D$1:$H$1,'Division bootstrap results from'!B364:F364)</f>
        <v>2.7079009428499052</v>
      </c>
      <c r="B364" s="3">
        <f>'Division bootstrap results from'!G364+'Base case'!$A364</f>
        <v>2.1832857185255872</v>
      </c>
      <c r="C364" s="3">
        <f>'Division bootstrap results from'!H364+'Base case'!$A364</f>
        <v>2.7394031422611862</v>
      </c>
      <c r="D364" s="3">
        <f>'Division bootstrap results from'!I364+'Base case'!$A364</f>
        <v>3.23635493394855</v>
      </c>
      <c r="E364" s="3">
        <f>'Division bootstrap results from'!J364+'Base case'!$A364</f>
        <v>3.6412023476253803</v>
      </c>
      <c r="F364" s="3">
        <f>'Division bootstrap results from'!K364+'Base case'!$A364</f>
        <v>3.5824758589460681</v>
      </c>
      <c r="G364" s="3">
        <f>'Division bootstrap results from'!L364+'Base case'!$A364</f>
        <v>3.7170163033894452</v>
      </c>
      <c r="H364" s="3">
        <f>'Division bootstrap results from'!M364+'Base case'!$A364</f>
        <v>4.0990760235636055</v>
      </c>
      <c r="I364" s="3">
        <f>'Division bootstrap results from'!N364+'Base case'!$A364</f>
        <v>5.1602009889845251</v>
      </c>
      <c r="J364" s="3">
        <f>'Division bootstrap results from'!O364+'Base case'!$A364</f>
        <v>3.5142728424284964</v>
      </c>
      <c r="K364" s="3">
        <f>'Division bootstrap results from'!P364+'Base case'!$A364</f>
        <v>3.2270346726150723</v>
      </c>
    </row>
    <row r="365" spans="1:11">
      <c r="A365">
        <f>SUMPRODUCT($D$1:$H$1,'Division bootstrap results from'!B365:F365)</f>
        <v>2.7244449574814813</v>
      </c>
      <c r="B365" s="3">
        <f>'Division bootstrap results from'!G365+'Base case'!$A365</f>
        <v>2.3079921257736404</v>
      </c>
      <c r="C365" s="3">
        <f>'Division bootstrap results from'!H365+'Base case'!$A365</f>
        <v>2.4096663903460214</v>
      </c>
      <c r="D365" s="3">
        <f>'Division bootstrap results from'!I365+'Base case'!$A365</f>
        <v>3.228652495138939</v>
      </c>
      <c r="E365" s="3">
        <f>'Division bootstrap results from'!J365+'Base case'!$A365</f>
        <v>3.7296250935942412</v>
      </c>
      <c r="F365" s="3">
        <f>'Division bootstrap results from'!K365+'Base case'!$A365</f>
        <v>3.6232885147195422</v>
      </c>
      <c r="G365" s="3">
        <f>'Division bootstrap results from'!L365+'Base case'!$A365</f>
        <v>3.7560130642184015</v>
      </c>
      <c r="H365" s="3">
        <f>'Division bootstrap results from'!M365+'Base case'!$A365</f>
        <v>4.2984974927401218</v>
      </c>
      <c r="I365" s="3">
        <f>'Division bootstrap results from'!N365+'Base case'!$A365</f>
        <v>4.0385897941181916</v>
      </c>
      <c r="J365" s="3">
        <f>'Division bootstrap results from'!O365+'Base case'!$A365</f>
        <v>3.7421484018920812</v>
      </c>
      <c r="K365" s="3">
        <f>'Division bootstrap results from'!P365+'Base case'!$A365</f>
        <v>2.9890090876163593</v>
      </c>
    </row>
    <row r="366" spans="1:11">
      <c r="A366">
        <f>SUMPRODUCT($D$1:$H$1,'Division bootstrap results from'!B366:F366)</f>
        <v>2.9636586794881232</v>
      </c>
      <c r="B366" s="3">
        <f>'Division bootstrap results from'!G366+'Base case'!$A366</f>
        <v>2.270564135959134</v>
      </c>
      <c r="C366" s="3">
        <f>'Division bootstrap results from'!H366+'Base case'!$A366</f>
        <v>2.4004552114637034</v>
      </c>
      <c r="D366" s="3">
        <f>'Division bootstrap results from'!I366+'Base case'!$A366</f>
        <v>3.138227094264038</v>
      </c>
      <c r="E366" s="3">
        <f>'Division bootstrap results from'!J366+'Base case'!$A366</f>
        <v>3.7762297748283973</v>
      </c>
      <c r="F366" s="3">
        <f>'Division bootstrap results from'!K366+'Base case'!$A366</f>
        <v>3.9358107887947642</v>
      </c>
      <c r="G366" s="3">
        <f>'Division bootstrap results from'!L366+'Base case'!$A366</f>
        <v>3.9286259154333751</v>
      </c>
      <c r="H366" s="3">
        <f>'Division bootstrap results from'!M366+'Base case'!$A366</f>
        <v>4.3862728078691333</v>
      </c>
      <c r="I366" s="3">
        <f>'Division bootstrap results from'!N366+'Base case'!$A366</f>
        <v>4.9369385749671029</v>
      </c>
      <c r="J366" s="3">
        <f>'Division bootstrap results from'!O366+'Base case'!$A366</f>
        <v>3.784878902899095</v>
      </c>
      <c r="K366" s="3">
        <f>'Division bootstrap results from'!P366+'Base case'!$A366</f>
        <v>3.5304576510900483</v>
      </c>
    </row>
    <row r="367" spans="1:11">
      <c r="A367">
        <f>SUMPRODUCT($D$1:$H$1,'Division bootstrap results from'!B367:F367)</f>
        <v>2.7987982385112704</v>
      </c>
      <c r="B367" s="3">
        <f>'Division bootstrap results from'!G367+'Base case'!$A367</f>
        <v>2.2259895388346194</v>
      </c>
      <c r="C367" s="3">
        <f>'Division bootstrap results from'!H367+'Base case'!$A367</f>
        <v>2.5018155211039055</v>
      </c>
      <c r="D367" s="3">
        <f>'Division bootstrap results from'!I367+'Base case'!$A367</f>
        <v>3.3126002377403614</v>
      </c>
      <c r="E367" s="3">
        <f>'Division bootstrap results from'!J367+'Base case'!$A367</f>
        <v>3.6929496425943542</v>
      </c>
      <c r="F367" s="3">
        <f>'Division bootstrap results from'!K367+'Base case'!$A367</f>
        <v>3.7301376848543875</v>
      </c>
      <c r="G367" s="3">
        <f>'Division bootstrap results from'!L367+'Base case'!$A367</f>
        <v>4.0390372005925208</v>
      </c>
      <c r="H367" s="3">
        <f>'Division bootstrap results from'!M367+'Base case'!$A367</f>
        <v>4.4802909061988805</v>
      </c>
      <c r="I367" s="3">
        <f>'Division bootstrap results from'!N367+'Base case'!$A367</f>
        <v>4.5111969717075606</v>
      </c>
      <c r="J367" s="3">
        <f>'Division bootstrap results from'!O367+'Base case'!$A367</f>
        <v>4.0918344570824905</v>
      </c>
      <c r="K367" s="3">
        <f>'Division bootstrap results from'!P367+'Base case'!$A367</f>
        <v>3.3301245269570754</v>
      </c>
    </row>
    <row r="368" spans="1:11">
      <c r="A368">
        <f>SUMPRODUCT($D$1:$H$1,'Division bootstrap results from'!B368:F368)</f>
        <v>2.4941170063909013</v>
      </c>
      <c r="B368" s="3">
        <f>'Division bootstrap results from'!G368+'Base case'!$A368</f>
        <v>2.3702975084858373</v>
      </c>
      <c r="C368" s="3">
        <f>'Division bootstrap results from'!H368+'Base case'!$A368</f>
        <v>2.6142672410898165</v>
      </c>
      <c r="D368" s="3">
        <f>'Division bootstrap results from'!I368+'Base case'!$A368</f>
        <v>3.1545059868884762</v>
      </c>
      <c r="E368" s="3">
        <f>'Division bootstrap results from'!J368+'Base case'!$A368</f>
        <v>3.7077859002756313</v>
      </c>
      <c r="F368" s="3">
        <f>'Division bootstrap results from'!K368+'Base case'!$A368</f>
        <v>3.8741654196415714</v>
      </c>
      <c r="G368" s="3">
        <f>'Division bootstrap results from'!L368+'Base case'!$A368</f>
        <v>3.6185426995476311</v>
      </c>
      <c r="H368" s="3">
        <f>'Division bootstrap results from'!M368+'Base case'!$A368</f>
        <v>4.3105998017709313</v>
      </c>
      <c r="I368" s="3">
        <f>'Division bootstrap results from'!N368+'Base case'!$A368</f>
        <v>4.5726540803887818</v>
      </c>
      <c r="J368" s="3">
        <f>'Division bootstrap results from'!O368+'Base case'!$A368</f>
        <v>3.3754822100705102</v>
      </c>
      <c r="K368" s="3">
        <f>'Division bootstrap results from'!P368+'Base case'!$A368</f>
        <v>3.9026184347365613</v>
      </c>
    </row>
    <row r="369" spans="1:11">
      <c r="A369">
        <f>SUMPRODUCT($D$1:$H$1,'Division bootstrap results from'!B369:F369)</f>
        <v>2.7769887741330503</v>
      </c>
      <c r="B369" s="3">
        <f>'Division bootstrap results from'!G369+'Base case'!$A369</f>
        <v>2.4643785603816584</v>
      </c>
      <c r="C369" s="3">
        <f>'Division bootstrap results from'!H369+'Base case'!$A369</f>
        <v>2.3393574636454804</v>
      </c>
      <c r="D369" s="3">
        <f>'Division bootstrap results from'!I369+'Base case'!$A369</f>
        <v>3.2184923449462701</v>
      </c>
      <c r="E369" s="3">
        <f>'Division bootstrap results from'!J369+'Base case'!$A369</f>
        <v>3.6748333436384772</v>
      </c>
      <c r="F369" s="3">
        <f>'Division bootstrap results from'!K369+'Base case'!$A369</f>
        <v>3.8890487140984202</v>
      </c>
      <c r="G369" s="3">
        <f>'Division bootstrap results from'!L369+'Base case'!$A369</f>
        <v>4.0487805071651799</v>
      </c>
      <c r="H369" s="3">
        <f>'Division bootstrap results from'!M369+'Base case'!$A369</f>
        <v>4.4650461967819703</v>
      </c>
      <c r="I369" s="3">
        <f>'Division bootstrap results from'!N369+'Base case'!$A369</f>
        <v>4.5652336762794601</v>
      </c>
      <c r="J369" s="3">
        <f>'Division bootstrap results from'!O369+'Base case'!$A369</f>
        <v>3.5643576499941543</v>
      </c>
      <c r="K369" s="3">
        <f>'Division bootstrap results from'!P369+'Base case'!$A369</f>
        <v>3.3351679951955302</v>
      </c>
    </row>
    <row r="370" spans="1:11">
      <c r="A370">
        <f>SUMPRODUCT($D$1:$H$1,'Division bootstrap results from'!B370:F370)</f>
        <v>2.717245453864745</v>
      </c>
      <c r="B370" s="3">
        <f>'Division bootstrap results from'!G370+'Base case'!$A370</f>
        <v>2.2776226700440771</v>
      </c>
      <c r="C370" s="3">
        <f>'Division bootstrap results from'!H370+'Base case'!$A370</f>
        <v>2.526006958196227</v>
      </c>
      <c r="D370" s="3">
        <f>'Division bootstrap results from'!I370+'Base case'!$A370</f>
        <v>3.337369736293442</v>
      </c>
      <c r="E370" s="3">
        <f>'Division bootstrap results from'!J370+'Base case'!$A370</f>
        <v>3.8672577819172851</v>
      </c>
      <c r="F370" s="3">
        <f>'Division bootstrap results from'!K370+'Base case'!$A370</f>
        <v>3.7180387742392753</v>
      </c>
      <c r="G370" s="3">
        <f>'Division bootstrap results from'!L370+'Base case'!$A370</f>
        <v>3.8244524090644552</v>
      </c>
      <c r="H370" s="3">
        <f>'Division bootstrap results from'!M370+'Base case'!$A370</f>
        <v>4.235095735058235</v>
      </c>
      <c r="I370" s="3">
        <f>'Division bootstrap results from'!N370+'Base case'!$A370</f>
        <v>4.6149836114709046</v>
      </c>
      <c r="J370" s="3">
        <f>'Division bootstrap results from'!O370+'Base case'!$A370</f>
        <v>3.7243790664373151</v>
      </c>
      <c r="K370" s="3">
        <f>'Division bootstrap results from'!P370+'Base case'!$A370</f>
        <v>3.4686014877225579</v>
      </c>
    </row>
    <row r="371" spans="1:11">
      <c r="A371">
        <f>SUMPRODUCT($D$1:$H$1,'Division bootstrap results from'!B371:F371)</f>
        <v>2.7417584412431362</v>
      </c>
      <c r="B371" s="3">
        <f>'Division bootstrap results from'!G371+'Base case'!$A371</f>
        <v>2.2381904117527984</v>
      </c>
      <c r="C371" s="3">
        <f>'Division bootstrap results from'!H371+'Base case'!$A371</f>
        <v>2.4945522919917433</v>
      </c>
      <c r="D371" s="3">
        <f>'Division bootstrap results from'!I371+'Base case'!$A371</f>
        <v>3.2983297116529973</v>
      </c>
      <c r="E371" s="3">
        <f>'Division bootstrap results from'!J371+'Base case'!$A371</f>
        <v>3.7909246907732461</v>
      </c>
      <c r="F371" s="3">
        <f>'Division bootstrap results from'!K371+'Base case'!$A371</f>
        <v>3.7028598641617312</v>
      </c>
      <c r="G371" s="3">
        <f>'Division bootstrap results from'!L371+'Base case'!$A371</f>
        <v>4.116316084298326</v>
      </c>
      <c r="H371" s="3">
        <f>'Division bootstrap results from'!M371+'Base case'!$A371</f>
        <v>4.745625828026256</v>
      </c>
      <c r="I371" s="3">
        <f>'Division bootstrap results from'!N371+'Base case'!$A371</f>
        <v>4.857044916254126</v>
      </c>
      <c r="J371" s="3">
        <f>'Division bootstrap results from'!O371+'Base case'!$A371</f>
        <v>4.0878780672255157</v>
      </c>
      <c r="K371" s="3">
        <f>'Division bootstrap results from'!P371+'Base case'!$A371</f>
        <v>2.9048901773542082</v>
      </c>
    </row>
    <row r="372" spans="1:11">
      <c r="A372">
        <f>SUMPRODUCT($D$1:$H$1,'Division bootstrap results from'!B372:F372)</f>
        <v>2.6945965568193215</v>
      </c>
      <c r="B372" s="3">
        <f>'Division bootstrap results from'!G372+'Base case'!$A372</f>
        <v>2.2931236163888826</v>
      </c>
      <c r="C372" s="3">
        <f>'Division bootstrap results from'!H372+'Base case'!$A372</f>
        <v>2.7405667821109811</v>
      </c>
      <c r="D372" s="3">
        <f>'Division bootstrap results from'!I372+'Base case'!$A372</f>
        <v>3.4110441287822848</v>
      </c>
      <c r="E372" s="3">
        <f>'Division bootstrap results from'!J372+'Base case'!$A372</f>
        <v>3.8359322738721615</v>
      </c>
      <c r="F372" s="3">
        <f>'Division bootstrap results from'!K372+'Base case'!$A372</f>
        <v>3.7963614111135615</v>
      </c>
      <c r="G372" s="3">
        <f>'Division bootstrap results from'!L372+'Base case'!$A372</f>
        <v>3.7971418288240915</v>
      </c>
      <c r="H372" s="3">
        <f>'Division bootstrap results from'!M372+'Base case'!$A372</f>
        <v>4.5289721823338214</v>
      </c>
      <c r="I372" s="3">
        <f>'Division bootstrap results from'!N372+'Base case'!$A372</f>
        <v>4.3480879589121217</v>
      </c>
      <c r="J372" s="3">
        <f>'Division bootstrap results from'!O372+'Base case'!$A372</f>
        <v>3.6579660179032376</v>
      </c>
      <c r="K372" s="3">
        <f>'Division bootstrap results from'!P372+'Base case'!$A372</f>
        <v>3.6004534083199085</v>
      </c>
    </row>
    <row r="373" spans="1:11">
      <c r="A373">
        <f>SUMPRODUCT($D$1:$H$1,'Division bootstrap results from'!B373:F373)</f>
        <v>2.8498814897430642</v>
      </c>
      <c r="B373" s="3">
        <f>'Division bootstrap results from'!G373+'Base case'!$A373</f>
        <v>2.1805618186838824</v>
      </c>
      <c r="C373" s="3">
        <f>'Division bootstrap results from'!H373+'Base case'!$A373</f>
        <v>2.2426412565862481</v>
      </c>
      <c r="D373" s="3">
        <f>'Division bootstrap results from'!I373+'Base case'!$A373</f>
        <v>3.1932694463065192</v>
      </c>
      <c r="E373" s="3">
        <f>'Division bootstrap results from'!J373+'Base case'!$A373</f>
        <v>3.787054428123926</v>
      </c>
      <c r="F373" s="3">
        <f>'Division bootstrap results from'!K373+'Base case'!$A373</f>
        <v>3.6326744322600852</v>
      </c>
      <c r="G373" s="3">
        <f>'Division bootstrap results from'!L373+'Base case'!$A373</f>
        <v>3.8005304316621462</v>
      </c>
      <c r="H373" s="3">
        <f>'Division bootstrap results from'!M373+'Base case'!$A373</f>
        <v>4.3182852861701644</v>
      </c>
      <c r="I373" s="3">
        <f>'Division bootstrap results from'!N373+'Base case'!$A373</f>
        <v>4.2753016003211641</v>
      </c>
      <c r="J373" s="3">
        <f>'Division bootstrap results from'!O373+'Base case'!$A373</f>
        <v>4.3327132181419143</v>
      </c>
      <c r="K373" s="3">
        <f>'Division bootstrap results from'!P373+'Base case'!$A373</f>
        <v>3.7146478322188341</v>
      </c>
    </row>
    <row r="374" spans="1:11">
      <c r="A374">
        <f>SUMPRODUCT($D$1:$H$1,'Division bootstrap results from'!B374:F374)</f>
        <v>2.7495562770694959</v>
      </c>
      <c r="B374" s="3">
        <f>'Division bootstrap results from'!G374+'Base case'!$A374</f>
        <v>2.1554666212507789</v>
      </c>
      <c r="C374" s="3">
        <f>'Division bootstrap results from'!H374+'Base case'!$A374</f>
        <v>2.5893359892889549</v>
      </c>
      <c r="D374" s="3">
        <f>'Division bootstrap results from'!I374+'Base case'!$A374</f>
        <v>3.4988735899450218</v>
      </c>
      <c r="E374" s="3">
        <f>'Division bootstrap results from'!J374+'Base case'!$A374</f>
        <v>3.9203079169753758</v>
      </c>
      <c r="F374" s="3">
        <f>'Division bootstrap results from'!K374+'Base case'!$A374</f>
        <v>3.9050861457237058</v>
      </c>
      <c r="G374" s="3">
        <f>'Division bootstrap results from'!L374+'Base case'!$A374</f>
        <v>3.9079518094633761</v>
      </c>
      <c r="H374" s="3">
        <f>'Division bootstrap results from'!M374+'Base case'!$A374</f>
        <v>4.2955839326559158</v>
      </c>
      <c r="I374" s="3">
        <f>'Division bootstrap results from'!N374+'Base case'!$A374</f>
        <v>4.1495644387868156</v>
      </c>
      <c r="J374" s="3">
        <f>'Division bootstrap results from'!O374+'Base case'!$A374</f>
        <v>3.8839203452020659</v>
      </c>
      <c r="K374" s="3">
        <f>'Division bootstrap results from'!P374+'Base case'!$A374</f>
        <v>3.421305661939964</v>
      </c>
    </row>
    <row r="375" spans="1:11">
      <c r="A375">
        <f>SUMPRODUCT($D$1:$H$1,'Division bootstrap results from'!B375:F375)</f>
        <v>2.5933623477490353</v>
      </c>
      <c r="B375" s="3">
        <f>'Division bootstrap results from'!G375+'Base case'!$A375</f>
        <v>2.1637708500306232</v>
      </c>
      <c r="C375" s="3">
        <f>'Division bootstrap results from'!H375+'Base case'!$A375</f>
        <v>2.4559499408635932</v>
      </c>
      <c r="D375" s="3">
        <f>'Division bootstrap results from'!I375+'Base case'!$A375</f>
        <v>3.0943245356690663</v>
      </c>
      <c r="E375" s="3">
        <f>'Division bootstrap results from'!J375+'Base case'!$A375</f>
        <v>3.8144078350549853</v>
      </c>
      <c r="F375" s="3">
        <f>'Division bootstrap results from'!K375+'Base case'!$A375</f>
        <v>4.1001557972750753</v>
      </c>
      <c r="G375" s="3">
        <f>'Division bootstrap results from'!L375+'Base case'!$A375</f>
        <v>3.8012139368138054</v>
      </c>
      <c r="H375" s="3">
        <f>'Division bootstrap results from'!M375+'Base case'!$A375</f>
        <v>4.5014822759142348</v>
      </c>
      <c r="I375" s="3">
        <f>'Division bootstrap results from'!N375+'Base case'!$A375</f>
        <v>4.3217256808291449</v>
      </c>
      <c r="J375" s="3">
        <f>'Division bootstrap results from'!O375+'Base case'!$A375</f>
        <v>3.5261418703666974</v>
      </c>
      <c r="K375" s="3">
        <f>'Division bootstrap results from'!P375+'Base case'!$A375</f>
        <v>4.551207696591085</v>
      </c>
    </row>
    <row r="376" spans="1:11">
      <c r="A376">
        <f>SUMPRODUCT($D$1:$H$1,'Division bootstrap results from'!B376:F376)</f>
        <v>2.9208393590451713</v>
      </c>
      <c r="B376" s="3">
        <f>'Division bootstrap results from'!G376+'Base case'!$A376</f>
        <v>2.1862922851729945</v>
      </c>
      <c r="C376" s="3">
        <f>'Division bootstrap results from'!H376+'Base case'!$A376</f>
        <v>2.4473868672435586</v>
      </c>
      <c r="D376" s="3">
        <f>'Division bootstrap results from'!I376+'Base case'!$A376</f>
        <v>3.0656667409447125</v>
      </c>
      <c r="E376" s="3">
        <f>'Division bootstrap results from'!J376+'Base case'!$A376</f>
        <v>3.6332670441149042</v>
      </c>
      <c r="F376" s="3">
        <f>'Division bootstrap results from'!K376+'Base case'!$A376</f>
        <v>3.6768283720760575</v>
      </c>
      <c r="G376" s="3">
        <f>'Division bootstrap results from'!L376+'Base case'!$A376</f>
        <v>3.7098932413627042</v>
      </c>
      <c r="H376" s="3">
        <f>'Division bootstrap results from'!M376+'Base case'!$A376</f>
        <v>4.2635245124408216</v>
      </c>
      <c r="I376" s="3">
        <f>'Division bootstrap results from'!N376+'Base case'!$A376</f>
        <v>4.8139754006522315</v>
      </c>
      <c r="J376" s="3">
        <f>'Division bootstrap results from'!O376+'Base case'!$A376</f>
        <v>4.0101963869544912</v>
      </c>
      <c r="K376" s="3">
        <f>'Division bootstrap results from'!P376+'Base case'!$A376</f>
        <v>4.2576905118283719</v>
      </c>
    </row>
    <row r="377" spans="1:11">
      <c r="A377">
        <f>SUMPRODUCT($D$1:$H$1,'Division bootstrap results from'!B377:F377)</f>
        <v>2.9778967223048549</v>
      </c>
      <c r="B377" s="3">
        <f>'Division bootstrap results from'!G377+'Base case'!$A377</f>
        <v>2.1485003985066329</v>
      </c>
      <c r="C377" s="3">
        <f>'Division bootstrap results from'!H377+'Base case'!$A377</f>
        <v>2.3729134060174029</v>
      </c>
      <c r="D377" s="3">
        <f>'Division bootstrap results from'!I377+'Base case'!$A377</f>
        <v>3.185754011202977</v>
      </c>
      <c r="E377" s="3">
        <f>'Division bootstrap results from'!J377+'Base case'!$A377</f>
        <v>3.6267856281743738</v>
      </c>
      <c r="F377" s="3">
        <f>'Division bootstrap results from'!K377+'Base case'!$A377</f>
        <v>3.5742635669692979</v>
      </c>
      <c r="G377" s="3">
        <f>'Division bootstrap results from'!L377+'Base case'!$A377</f>
        <v>3.4976463162755</v>
      </c>
      <c r="H377" s="3">
        <f>'Division bootstrap results from'!M377+'Base case'!$A377</f>
        <v>4.5517535688031048</v>
      </c>
      <c r="I377" s="3">
        <f>'Division bootstrap results from'!N377+'Base case'!$A377</f>
        <v>4.6552058703589649</v>
      </c>
      <c r="J377" s="3">
        <f>'Division bootstrap results from'!O377+'Base case'!$A377</f>
        <v>4.6339144466499347</v>
      </c>
      <c r="K377" s="3">
        <f>'Division bootstrap results from'!P377+'Base case'!$A377</f>
        <v>4.0123529412231154</v>
      </c>
    </row>
    <row r="378" spans="1:11">
      <c r="A378">
        <f>SUMPRODUCT($D$1:$H$1,'Division bootstrap results from'!B378:F378)</f>
        <v>2.7782368711277314</v>
      </c>
      <c r="B378" s="3">
        <f>'Division bootstrap results from'!G378+'Base case'!$A378</f>
        <v>2.1958107035502765</v>
      </c>
      <c r="C378" s="3">
        <f>'Division bootstrap results from'!H378+'Base case'!$A378</f>
        <v>2.3151590093749355</v>
      </c>
      <c r="D378" s="3">
        <f>'Division bootstrap results from'!I378+'Base case'!$A378</f>
        <v>3.3810254471958672</v>
      </c>
      <c r="E378" s="3">
        <f>'Division bootstrap results from'!J378+'Base case'!$A378</f>
        <v>3.6172149075827096</v>
      </c>
      <c r="F378" s="3">
        <f>'Division bootstrap results from'!K378+'Base case'!$A378</f>
        <v>3.8610849047557414</v>
      </c>
      <c r="G378" s="3">
        <f>'Division bootstrap results from'!L378+'Base case'!$A378</f>
        <v>3.8059168057609316</v>
      </c>
      <c r="H378" s="3">
        <f>'Division bootstrap results from'!M378+'Base case'!$A378</f>
        <v>4.5548097407953412</v>
      </c>
      <c r="I378" s="3">
        <f>'Division bootstrap results from'!N378+'Base case'!$A378</f>
        <v>4.4060586587957316</v>
      </c>
      <c r="J378" s="3">
        <f>'Division bootstrap results from'!O378+'Base case'!$A378</f>
        <v>3.6767241287734063</v>
      </c>
      <c r="K378" s="3">
        <f>'Division bootstrap results from'!P378+'Base case'!$A378</f>
        <v>3.3125688650680436</v>
      </c>
    </row>
    <row r="379" spans="1:11">
      <c r="A379">
        <f>SUMPRODUCT($D$1:$H$1,'Division bootstrap results from'!B379:F379)</f>
        <v>2.8196704563570756</v>
      </c>
      <c r="B379" s="3">
        <f>'Division bootstrap results from'!G379+'Base case'!$A379</f>
        <v>2.2806713523202493</v>
      </c>
      <c r="C379" s="3">
        <f>'Division bootstrap results from'!H379+'Base case'!$A379</f>
        <v>2.5137846891217057</v>
      </c>
      <c r="D379" s="3">
        <f>'Division bootstrap results from'!I379+'Base case'!$A379</f>
        <v>3.4800637062779276</v>
      </c>
      <c r="E379" s="3">
        <f>'Division bootstrap results from'!J379+'Base case'!$A379</f>
        <v>3.7968034271824695</v>
      </c>
      <c r="F379" s="3">
        <f>'Division bootstrap results from'!K379+'Base case'!$A379</f>
        <v>3.6196534025958238</v>
      </c>
      <c r="G379" s="3">
        <f>'Division bootstrap results from'!L379+'Base case'!$A379</f>
        <v>3.6613126755219425</v>
      </c>
      <c r="H379" s="3">
        <f>'Division bootstrap results from'!M379+'Base case'!$A379</f>
        <v>4.4813784684639257</v>
      </c>
      <c r="I379" s="3">
        <f>'Division bootstrap results from'!N379+'Base case'!$A379</f>
        <v>4.7049384592779457</v>
      </c>
      <c r="J379" s="3">
        <f>'Division bootstrap results from'!O379+'Base case'!$A379</f>
        <v>3.3701075857629625</v>
      </c>
      <c r="K379" s="3">
        <f>'Division bootstrap results from'!P379+'Base case'!$A379</f>
        <v>4.0651497051621854</v>
      </c>
    </row>
    <row r="380" spans="1:11">
      <c r="A380">
        <f>SUMPRODUCT($D$1:$H$1,'Division bootstrap results from'!B380:F380)</f>
        <v>2.8625047957996732</v>
      </c>
      <c r="B380" s="3">
        <f>'Division bootstrap results from'!G380+'Base case'!$A380</f>
        <v>2.4612051412332452</v>
      </c>
      <c r="C380" s="3">
        <f>'Division bootstrap results from'!H380+'Base case'!$A380</f>
        <v>2.5172128838594201</v>
      </c>
      <c r="D380" s="3">
        <f>'Division bootstrap results from'!I380+'Base case'!$A380</f>
        <v>3.263379405913974</v>
      </c>
      <c r="E380" s="3">
        <f>'Division bootstrap results from'!J380+'Base case'!$A380</f>
        <v>3.6382504332557493</v>
      </c>
      <c r="F380" s="3">
        <f>'Division bootstrap results from'!K380+'Base case'!$A380</f>
        <v>3.5985874634298352</v>
      </c>
      <c r="G380" s="3">
        <f>'Division bootstrap results from'!L380+'Base case'!$A380</f>
        <v>3.7836690181966315</v>
      </c>
      <c r="H380" s="3">
        <f>'Division bootstrap results from'!M380+'Base case'!$A380</f>
        <v>4.4693097515153832</v>
      </c>
      <c r="I380" s="3">
        <f>'Division bootstrap results from'!N380+'Base case'!$A380</f>
        <v>4.8373038303140135</v>
      </c>
      <c r="J380" s="3">
        <f>'Division bootstrap results from'!O380+'Base case'!$A380</f>
        <v>3.6220157181954153</v>
      </c>
      <c r="K380" s="3">
        <f>'Division bootstrap results from'!P380+'Base case'!$A380</f>
        <v>3.1583585448931553</v>
      </c>
    </row>
    <row r="381" spans="1:11">
      <c r="A381">
        <f>SUMPRODUCT($D$1:$H$1,'Division bootstrap results from'!B381:F381)</f>
        <v>2.8785489523468155</v>
      </c>
      <c r="B381" s="3">
        <f>'Division bootstrap results from'!G381+'Base case'!$A381</f>
        <v>2.2488124697005154</v>
      </c>
      <c r="C381" s="3">
        <f>'Division bootstrap results from'!H381+'Base case'!$A381</f>
        <v>2.6096500861069805</v>
      </c>
      <c r="D381" s="3">
        <f>'Division bootstrap results from'!I381+'Base case'!$A381</f>
        <v>3.0731099971587685</v>
      </c>
      <c r="E381" s="3">
        <f>'Division bootstrap results from'!J381+'Base case'!$A381</f>
        <v>3.6372887448733624</v>
      </c>
      <c r="F381" s="3">
        <f>'Division bootstrap results from'!K381+'Base case'!$A381</f>
        <v>3.9282196571021553</v>
      </c>
      <c r="G381" s="3">
        <f>'Division bootstrap results from'!L381+'Base case'!$A381</f>
        <v>3.6700354575051684</v>
      </c>
      <c r="H381" s="3">
        <f>'Division bootstrap results from'!M381+'Base case'!$A381</f>
        <v>4.4496778224947651</v>
      </c>
      <c r="I381" s="3">
        <f>'Division bootstrap results from'!N381+'Base case'!$A381</f>
        <v>4.7142955940407854</v>
      </c>
      <c r="J381" s="3">
        <f>'Division bootstrap results from'!O381+'Base case'!$A381</f>
        <v>3.3754694043132423</v>
      </c>
      <c r="K381" s="3">
        <f>'Division bootstrap results from'!P381+'Base case'!$A381</f>
        <v>3.5329643213235693</v>
      </c>
    </row>
    <row r="382" spans="1:11">
      <c r="A382">
        <f>SUMPRODUCT($D$1:$H$1,'Division bootstrap results from'!B382:F382)</f>
        <v>2.993916147729994</v>
      </c>
      <c r="B382" s="3">
        <f>'Division bootstrap results from'!G382+'Base case'!$A382</f>
        <v>2.3298944014315728</v>
      </c>
      <c r="C382" s="3">
        <f>'Division bootstrap results from'!H382+'Base case'!$A382</f>
        <v>2.5487224897735481</v>
      </c>
      <c r="D382" s="3">
        <f>'Division bootstrap results from'!I382+'Base case'!$A382</f>
        <v>3.316401357323671</v>
      </c>
      <c r="E382" s="3">
        <f>'Division bootstrap results from'!J382+'Base case'!$A382</f>
        <v>3.8694274652798049</v>
      </c>
      <c r="F382" s="3">
        <f>'Division bootstrap results from'!K382+'Base case'!$A382</f>
        <v>3.9782888816941631</v>
      </c>
      <c r="G382" s="3">
        <f>'Division bootstrap results from'!L382+'Base case'!$A382</f>
        <v>3.9179057241002089</v>
      </c>
      <c r="H382" s="3">
        <f>'Division bootstrap results from'!M382+'Base case'!$A382</f>
        <v>4.8814228965302036</v>
      </c>
      <c r="I382" s="3">
        <f>'Division bootstrap results from'!N382+'Base case'!$A382</f>
        <v>4.9059568267108737</v>
      </c>
      <c r="J382" s="3">
        <f>'Division bootstrap results from'!O382+'Base case'!$A382</f>
        <v>3.4149153646622032</v>
      </c>
      <c r="K382" s="3">
        <f>'Division bootstrap results from'!P382+'Base case'!$A382</f>
        <v>2.9206839889498957</v>
      </c>
    </row>
    <row r="383" spans="1:11">
      <c r="A383">
        <f>SUMPRODUCT($D$1:$H$1,'Division bootstrap results from'!B383:F383)</f>
        <v>2.9124777622213536</v>
      </c>
      <c r="B383" s="3">
        <f>'Division bootstrap results from'!G383+'Base case'!$A383</f>
        <v>2.2524644473554938</v>
      </c>
      <c r="C383" s="3">
        <f>'Division bootstrap results from'!H383+'Base case'!$A383</f>
        <v>2.5352068430696226</v>
      </c>
      <c r="D383" s="3">
        <f>'Division bootstrap results from'!I383+'Base case'!$A383</f>
        <v>3.2180293592937934</v>
      </c>
      <c r="E383" s="3">
        <f>'Division bootstrap results from'!J383+'Base case'!$A383</f>
        <v>3.6272077771891977</v>
      </c>
      <c r="F383" s="3">
        <f>'Division bootstrap results from'!K383+'Base case'!$A383</f>
        <v>3.6777528990831665</v>
      </c>
      <c r="G383" s="3">
        <f>'Division bootstrap results from'!L383+'Base case'!$A383</f>
        <v>4.1533551886135331</v>
      </c>
      <c r="H383" s="3">
        <f>'Division bootstrap results from'!M383+'Base case'!$A383</f>
        <v>4.5009914205175638</v>
      </c>
      <c r="I383" s="3">
        <f>'Division bootstrap results from'!N383+'Base case'!$A383</f>
        <v>5.2906568330926138</v>
      </c>
      <c r="J383" s="3">
        <f>'Division bootstrap results from'!O383+'Base case'!$A383</f>
        <v>3.5315554147952217</v>
      </c>
      <c r="K383" s="3">
        <f>'Division bootstrap results from'!P383+'Base case'!$A383</f>
        <v>3.6853218576558575</v>
      </c>
    </row>
    <row r="384" spans="1:11">
      <c r="A384">
        <f>SUMPRODUCT($D$1:$H$1,'Division bootstrap results from'!B384:F384)</f>
        <v>2.855377406210247</v>
      </c>
      <c r="B384" s="3">
        <f>'Division bootstrap results from'!G384+'Base case'!$A384</f>
        <v>2.206836566849661</v>
      </c>
      <c r="C384" s="3">
        <f>'Division bootstrap results from'!H384+'Base case'!$A384</f>
        <v>2.5458724647385891</v>
      </c>
      <c r="D384" s="3">
        <f>'Division bootstrap results from'!I384+'Base case'!$A384</f>
        <v>3.321675395454478</v>
      </c>
      <c r="E384" s="3">
        <f>'Division bootstrap results from'!J384+'Base case'!$A384</f>
        <v>3.6801810157447279</v>
      </c>
      <c r="F384" s="3">
        <f>'Division bootstrap results from'!K384+'Base case'!$A384</f>
        <v>3.823393078803174</v>
      </c>
      <c r="G384" s="3">
        <f>'Division bootstrap results from'!L384+'Base case'!$A384</f>
        <v>3.8731960377871069</v>
      </c>
      <c r="H384" s="3">
        <f>'Division bootstrap results from'!M384+'Base case'!$A384</f>
        <v>4.0438797951384267</v>
      </c>
      <c r="I384" s="3">
        <f>'Division bootstrap results from'!N384+'Base case'!$A384</f>
        <v>4.3045244951105968</v>
      </c>
      <c r="J384" s="3">
        <f>'Division bootstrap results from'!O384+'Base case'!$A384</f>
        <v>3.1853509440006018</v>
      </c>
      <c r="K384" s="3">
        <f>'Division bootstrap results from'!P384+'Base case'!$A384</f>
        <v>3.3131304677802902</v>
      </c>
    </row>
    <row r="385" spans="1:11">
      <c r="A385">
        <f>SUMPRODUCT($D$1:$H$1,'Division bootstrap results from'!B385:F385)</f>
        <v>2.792860053074627</v>
      </c>
      <c r="B385" s="3">
        <f>'Division bootstrap results from'!G385+'Base case'!$A385</f>
        <v>2.1319498622340838</v>
      </c>
      <c r="C385" s="3">
        <f>'Division bootstrap results from'!H385+'Base case'!$A385</f>
        <v>2.100663670134669</v>
      </c>
      <c r="D385" s="3">
        <f>'Division bootstrap results from'!I385+'Base case'!$A385</f>
        <v>3.259327750277671</v>
      </c>
      <c r="E385" s="3">
        <f>'Division bootstrap results from'!J385+'Base case'!$A385</f>
        <v>3.663362809150486</v>
      </c>
      <c r="F385" s="3">
        <f>'Division bootstrap results from'!K385+'Base case'!$A385</f>
        <v>3.7079626081850612</v>
      </c>
      <c r="G385" s="3">
        <f>'Division bootstrap results from'!L385+'Base case'!$A385</f>
        <v>4.0229296954362468</v>
      </c>
      <c r="H385" s="3">
        <f>'Division bootstrap results from'!M385+'Base case'!$A385</f>
        <v>4.3841946165768269</v>
      </c>
      <c r="I385" s="3">
        <f>'Division bootstrap results from'!N385+'Base case'!$A385</f>
        <v>4.3296524707274768</v>
      </c>
      <c r="J385" s="3">
        <f>'Division bootstrap results from'!O385+'Base case'!$A385</f>
        <v>4.1208636712866067</v>
      </c>
      <c r="K385" s="3">
        <f>'Division bootstrap results from'!P385+'Base case'!$A385</f>
        <v>2.9617075911058288</v>
      </c>
    </row>
    <row r="386" spans="1:11">
      <c r="A386">
        <f>SUMPRODUCT($D$1:$H$1,'Division bootstrap results from'!B386:F386)</f>
        <v>2.6236967058646363</v>
      </c>
      <c r="B386" s="3">
        <f>'Division bootstrap results from'!G386+'Base case'!$A386</f>
        <v>2.2402320114042196</v>
      </c>
      <c r="C386" s="3">
        <f>'Division bootstrap results from'!H386+'Base case'!$A386</f>
        <v>2.4502180490833925</v>
      </c>
      <c r="D386" s="3">
        <f>'Division bootstrap results from'!I386+'Base case'!$A386</f>
        <v>3.1706747653194793</v>
      </c>
      <c r="E386" s="3">
        <f>'Division bootstrap results from'!J386+'Base case'!$A386</f>
        <v>3.7977151333204766</v>
      </c>
      <c r="F386" s="3">
        <f>'Division bootstrap results from'!K386+'Base case'!$A386</f>
        <v>3.698388193757566</v>
      </c>
      <c r="G386" s="3">
        <f>'Division bootstrap results from'!L386+'Base case'!$A386</f>
        <v>3.7296700529260365</v>
      </c>
      <c r="H386" s="3">
        <f>'Division bootstrap results from'!M386+'Base case'!$A386</f>
        <v>4.2080972974403164</v>
      </c>
      <c r="I386" s="3">
        <f>'Division bootstrap results from'!N386+'Base case'!$A386</f>
        <v>5.0624696621738767</v>
      </c>
      <c r="J386" s="3">
        <f>'Division bootstrap results from'!O386+'Base case'!$A386</f>
        <v>3.5411367230721322</v>
      </c>
      <c r="K386" s="3">
        <f>'Division bootstrap results from'!P386+'Base case'!$A386</f>
        <v>3.5091246779910561</v>
      </c>
    </row>
    <row r="387" spans="1:11">
      <c r="A387">
        <f>SUMPRODUCT($D$1:$H$1,'Division bootstrap results from'!B387:F387)</f>
        <v>2.6036693012438232</v>
      </c>
      <c r="B387" s="3">
        <f>'Division bootstrap results from'!G387+'Base case'!$A387</f>
        <v>2.2519866187393363</v>
      </c>
      <c r="C387" s="3">
        <f>'Division bootstrap results from'!H387+'Base case'!$A387</f>
        <v>2.3903590983761274</v>
      </c>
      <c r="D387" s="3">
        <f>'Division bootstrap results from'!I387+'Base case'!$A387</f>
        <v>3.4206394862946063</v>
      </c>
      <c r="E387" s="3">
        <f>'Division bootstrap results from'!J387+'Base case'!$A387</f>
        <v>3.8474415025779134</v>
      </c>
      <c r="F387" s="3">
        <f>'Division bootstrap results from'!K387+'Base case'!$A387</f>
        <v>3.7229712870414233</v>
      </c>
      <c r="G387" s="3">
        <f>'Division bootstrap results from'!L387+'Base case'!$A387</f>
        <v>3.7304591465018131</v>
      </c>
      <c r="H387" s="3">
        <f>'Division bootstrap results from'!M387+'Base case'!$A387</f>
        <v>4.6467526591030932</v>
      </c>
      <c r="I387" s="3">
        <f>'Division bootstrap results from'!N387+'Base case'!$A387</f>
        <v>4.6454402652928533</v>
      </c>
      <c r="J387" s="3">
        <f>'Division bootstrap results from'!O387+'Base case'!$A387</f>
        <v>3.7838760133035034</v>
      </c>
      <c r="K387" s="3">
        <f>'Division bootstrap results from'!P387+'Base case'!$A387</f>
        <v>4.2914496596150933</v>
      </c>
    </row>
    <row r="388" spans="1:11">
      <c r="A388">
        <f>SUMPRODUCT($D$1:$H$1,'Division bootstrap results from'!B388:F388)</f>
        <v>3.1656213984706962</v>
      </c>
      <c r="B388" s="3">
        <f>'Division bootstrap results from'!G388+'Base case'!$A388</f>
        <v>2.1335424043123661</v>
      </c>
      <c r="C388" s="3">
        <f>'Division bootstrap results from'!H388+'Base case'!$A388</f>
        <v>2.6156871094228751</v>
      </c>
      <c r="D388" s="3">
        <f>'Division bootstrap results from'!I388+'Base case'!$A388</f>
        <v>3.2585735065368464</v>
      </c>
      <c r="E388" s="3">
        <f>'Division bootstrap results from'!J388+'Base case'!$A388</f>
        <v>3.7575948585255343</v>
      </c>
      <c r="F388" s="3">
        <f>'Division bootstrap results from'!K388+'Base case'!$A388</f>
        <v>3.7557785076814403</v>
      </c>
      <c r="G388" s="3">
        <f>'Division bootstrap results from'!L388+'Base case'!$A388</f>
        <v>3.831455431222941</v>
      </c>
      <c r="H388" s="3">
        <f>'Division bootstrap results from'!M388+'Base case'!$A388</f>
        <v>4.1803722373570862</v>
      </c>
      <c r="I388" s="3">
        <f>'Division bootstrap results from'!N388+'Base case'!$A388</f>
        <v>4.1427739896235547</v>
      </c>
      <c r="J388" s="3">
        <f>'Division bootstrap results from'!O388+'Base case'!$A388</f>
        <v>3.6388726979027122</v>
      </c>
      <c r="K388" s="3">
        <f>'Division bootstrap results from'!P388+'Base case'!$A388</f>
        <v>3.6908298316679153</v>
      </c>
    </row>
    <row r="389" spans="1:11">
      <c r="A389">
        <f>SUMPRODUCT($D$1:$H$1,'Division bootstrap results from'!B389:F389)</f>
        <v>2.7351034733105482</v>
      </c>
      <c r="B389" s="3">
        <f>'Division bootstrap results from'!G389+'Base case'!$A389</f>
        <v>2.273414183833383</v>
      </c>
      <c r="C389" s="3">
        <f>'Division bootstrap results from'!H389+'Base case'!$A389</f>
        <v>2.4455251451260303</v>
      </c>
      <c r="D389" s="3">
        <f>'Division bootstrap results from'!I389+'Base case'!$A389</f>
        <v>3.2541775094200682</v>
      </c>
      <c r="E389" s="3">
        <f>'Division bootstrap results from'!J389+'Base case'!$A389</f>
        <v>3.6151595215545411</v>
      </c>
      <c r="F389" s="3">
        <f>'Division bootstrap results from'!K389+'Base case'!$A389</f>
        <v>3.813657146020808</v>
      </c>
      <c r="G389" s="3">
        <f>'Division bootstrap results from'!L389+'Base case'!$A389</f>
        <v>3.9775229619489183</v>
      </c>
      <c r="H389" s="3">
        <f>'Division bootstrap results from'!M389+'Base case'!$A389</f>
        <v>4.5272667038436687</v>
      </c>
      <c r="I389" s="3">
        <f>'Division bootstrap results from'!N389+'Base case'!$A389</f>
        <v>4.6637084488300085</v>
      </c>
      <c r="J389" s="3">
        <f>'Division bootstrap results from'!O389+'Base case'!$A389</f>
        <v>2.9565780440099143</v>
      </c>
      <c r="K389" s="3">
        <f>'Division bootstrap results from'!P389+'Base case'!$A389</f>
        <v>4.1130809562980479</v>
      </c>
    </row>
    <row r="390" spans="1:11">
      <c r="A390">
        <f>SUMPRODUCT($D$1:$H$1,'Division bootstrap results from'!B390:F390)</f>
        <v>2.9607089459721374</v>
      </c>
      <c r="B390" s="3">
        <f>'Division bootstrap results from'!G390+'Base case'!$A390</f>
        <v>2.1062983200035315</v>
      </c>
      <c r="C390" s="3">
        <f>'Division bootstrap results from'!H390+'Base case'!$A390</f>
        <v>2.4496097399951884</v>
      </c>
      <c r="D390" s="3">
        <f>'Division bootstrap results from'!I390+'Base case'!$A390</f>
        <v>3.3157849498481595</v>
      </c>
      <c r="E390" s="3">
        <f>'Division bootstrap results from'!J390+'Base case'!$A390</f>
        <v>3.7297683678766105</v>
      </c>
      <c r="F390" s="3">
        <f>'Division bootstrap results from'!K390+'Base case'!$A390</f>
        <v>3.5868844843446843</v>
      </c>
      <c r="G390" s="3">
        <f>'Division bootstrap results from'!L390+'Base case'!$A390</f>
        <v>3.9366842513761942</v>
      </c>
      <c r="H390" s="3">
        <f>'Division bootstrap results from'!M390+'Base case'!$A390</f>
        <v>4.1604108558570978</v>
      </c>
      <c r="I390" s="3">
        <f>'Division bootstrap results from'!N390+'Base case'!$A390</f>
        <v>4.0855823722554074</v>
      </c>
      <c r="J390" s="3">
        <f>'Division bootstrap results from'!O390+'Base case'!$A390</f>
        <v>4.0087942043557776</v>
      </c>
      <c r="K390" s="3">
        <f>'Division bootstrap results from'!P390+'Base case'!$A390</f>
        <v>3.3378335320537014</v>
      </c>
    </row>
    <row r="391" spans="1:11">
      <c r="A391">
        <f>SUMPRODUCT($D$1:$H$1,'Division bootstrap results from'!B391:F391)</f>
        <v>2.5798706961911875</v>
      </c>
      <c r="B391" s="3">
        <f>'Division bootstrap results from'!G391+'Base case'!$A391</f>
        <v>2.4079679029716776</v>
      </c>
      <c r="C391" s="3">
        <f>'Division bootstrap results from'!H391+'Base case'!$A391</f>
        <v>2.5475565290689213</v>
      </c>
      <c r="D391" s="3">
        <f>'Division bootstrap results from'!I391+'Base case'!$A391</f>
        <v>3.3759940610188024</v>
      </c>
      <c r="E391" s="3">
        <f>'Division bootstrap results from'!J391+'Base case'!$A391</f>
        <v>3.7376649866652674</v>
      </c>
      <c r="F391" s="3">
        <f>'Division bootstrap results from'!K391+'Base case'!$A391</f>
        <v>3.8272410533840375</v>
      </c>
      <c r="G391" s="3">
        <f>'Division bootstrap results from'!L391+'Base case'!$A391</f>
        <v>3.8139478558512674</v>
      </c>
      <c r="H391" s="3">
        <f>'Division bootstrap results from'!M391+'Base case'!$A391</f>
        <v>4.3741340447120471</v>
      </c>
      <c r="I391" s="3">
        <f>'Division bootstrap results from'!N391+'Base case'!$A391</f>
        <v>4.0710662777065574</v>
      </c>
      <c r="J391" s="3">
        <f>'Division bootstrap results from'!O391+'Base case'!$A391</f>
        <v>3.5048359377840024</v>
      </c>
      <c r="K391" s="3">
        <f>'Division bootstrap results from'!P391+'Base case'!$A391</f>
        <v>4.0637993911141974</v>
      </c>
    </row>
    <row r="392" spans="1:11">
      <c r="A392">
        <f>SUMPRODUCT($D$1:$H$1,'Division bootstrap results from'!B392:F392)</f>
        <v>2.5009649959645288</v>
      </c>
      <c r="B392" s="3">
        <f>'Division bootstrap results from'!G392+'Base case'!$A392</f>
        <v>2.3057429571181167</v>
      </c>
      <c r="C392" s="3">
        <f>'Division bootstrap results from'!H392+'Base case'!$A392</f>
        <v>2.6511447589513319</v>
      </c>
      <c r="D392" s="3">
        <f>'Division bootstrap results from'!I392+'Base case'!$A392</f>
        <v>3.4445446753197269</v>
      </c>
      <c r="E392" s="3">
        <f>'Division bootstrap results from'!J392+'Base case'!$A392</f>
        <v>3.6679199853975688</v>
      </c>
      <c r="F392" s="3">
        <f>'Division bootstrap results from'!K392+'Base case'!$A392</f>
        <v>3.8181346313464988</v>
      </c>
      <c r="G392" s="3">
        <f>'Division bootstrap results from'!L392+'Base case'!$A392</f>
        <v>3.8249344948349586</v>
      </c>
      <c r="H392" s="3">
        <f>'Division bootstrap results from'!M392+'Base case'!$A392</f>
        <v>4.0370563671237791</v>
      </c>
      <c r="I392" s="3">
        <f>'Division bootstrap results from'!N392+'Base case'!$A392</f>
        <v>4.3863716108280686</v>
      </c>
      <c r="J392" s="3">
        <f>'Division bootstrap results from'!O392+'Base case'!$A392</f>
        <v>4.0485351057058887</v>
      </c>
      <c r="K392" s="3">
        <f>'Division bootstrap results from'!P392+'Base case'!$A392</f>
        <v>3.6851746258277291</v>
      </c>
    </row>
    <row r="393" spans="1:11">
      <c r="A393">
        <f>SUMPRODUCT($D$1:$H$1,'Division bootstrap results from'!B393:F393)</f>
        <v>3.0839330796977618</v>
      </c>
      <c r="B393" s="3">
        <f>'Division bootstrap results from'!G393+'Base case'!$A393</f>
        <v>2.1774468573933148</v>
      </c>
      <c r="C393" s="3">
        <f>'Division bootstrap results from'!H393+'Base case'!$A393</f>
        <v>2.5364985234919368</v>
      </c>
      <c r="D393" s="3">
        <f>'Division bootstrap results from'!I393+'Base case'!$A393</f>
        <v>3.254904474055536</v>
      </c>
      <c r="E393" s="3">
        <f>'Division bootstrap results from'!J393+'Base case'!$A393</f>
        <v>3.7378179081108649</v>
      </c>
      <c r="F393" s="3">
        <f>'Division bootstrap results from'!K393+'Base case'!$A393</f>
        <v>3.5709558260955139</v>
      </c>
      <c r="G393" s="3">
        <f>'Division bootstrap results from'!L393+'Base case'!$A393</f>
        <v>3.7818577616702207</v>
      </c>
      <c r="H393" s="3">
        <f>'Division bootstrap results from'!M393+'Base case'!$A393</f>
        <v>4.3353223450931413</v>
      </c>
      <c r="I393" s="3">
        <f>'Division bootstrap results from'!N393+'Base case'!$A393</f>
        <v>4.0675668845054709</v>
      </c>
      <c r="J393" s="3">
        <f>'Division bootstrap results from'!O393+'Base case'!$A393</f>
        <v>4.4249699906819115</v>
      </c>
      <c r="K393" s="3">
        <f>'Division bootstrap results from'!P393+'Base case'!$A393</f>
        <v>3.9425561402561229</v>
      </c>
    </row>
    <row r="394" spans="1:11">
      <c r="A394">
        <f>SUMPRODUCT($D$1:$H$1,'Division bootstrap results from'!B394:F394)</f>
        <v>2.8443039962727932</v>
      </c>
      <c r="B394" s="3">
        <f>'Division bootstrap results from'!G394+'Base case'!$A394</f>
        <v>2.2129611424020341</v>
      </c>
      <c r="C394" s="3">
        <f>'Division bootstrap results from'!H394+'Base case'!$A394</f>
        <v>2.3138173223763441</v>
      </c>
      <c r="D394" s="3">
        <f>'Division bootstrap results from'!I394+'Base case'!$A394</f>
        <v>3.4071034404013689</v>
      </c>
      <c r="E394" s="3">
        <f>'Division bootstrap results from'!J394+'Base case'!$A394</f>
        <v>3.7053961241286304</v>
      </c>
      <c r="F394" s="3">
        <f>'Division bootstrap results from'!K394+'Base case'!$A394</f>
        <v>3.7953862355053203</v>
      </c>
      <c r="G394" s="3">
        <f>'Division bootstrap results from'!L394+'Base case'!$A394</f>
        <v>3.7413997035065472</v>
      </c>
      <c r="H394" s="3">
        <f>'Division bootstrap results from'!M394+'Base case'!$A394</f>
        <v>4.8849161900825226</v>
      </c>
      <c r="I394" s="3">
        <f>'Division bootstrap results from'!N394+'Base case'!$A394</f>
        <v>4.5384479964738533</v>
      </c>
      <c r="J394" s="3">
        <f>'Division bootstrap results from'!O394+'Base case'!$A394</f>
        <v>3.8851267482876333</v>
      </c>
      <c r="K394" s="3">
        <f>'Division bootstrap results from'!P394+'Base case'!$A394</f>
        <v>3.8249303335786751</v>
      </c>
    </row>
    <row r="395" spans="1:11">
      <c r="A395">
        <f>SUMPRODUCT($D$1:$H$1,'Division bootstrap results from'!B395:F395)</f>
        <v>2.7838333452665593</v>
      </c>
      <c r="B395" s="3">
        <f>'Division bootstrap results from'!G395+'Base case'!$A395</f>
        <v>2.2386456604672884</v>
      </c>
      <c r="C395" s="3">
        <f>'Division bootstrap results from'!H395+'Base case'!$A395</f>
        <v>2.3681747021504864</v>
      </c>
      <c r="D395" s="3">
        <f>'Division bootstrap results from'!I395+'Base case'!$A395</f>
        <v>3.2393242107061004</v>
      </c>
      <c r="E395" s="3">
        <f>'Division bootstrap results from'!J395+'Base case'!$A395</f>
        <v>3.6933886633648965</v>
      </c>
      <c r="F395" s="3">
        <f>'Division bootstrap results from'!K395+'Base case'!$A395</f>
        <v>3.8749835290122494</v>
      </c>
      <c r="G395" s="3">
        <f>'Division bootstrap results from'!L395+'Base case'!$A395</f>
        <v>3.7162647524412722</v>
      </c>
      <c r="H395" s="3">
        <f>'Division bootstrap results from'!M395+'Base case'!$A395</f>
        <v>4.2603696656567696</v>
      </c>
      <c r="I395" s="3">
        <f>'Division bootstrap results from'!N395+'Base case'!$A395</f>
        <v>4.6341932972410689</v>
      </c>
      <c r="J395" s="3">
        <f>'Division bootstrap results from'!O395+'Base case'!$A395</f>
        <v>4.0249132424109693</v>
      </c>
      <c r="K395" s="3">
        <f>'Division bootstrap results from'!P395+'Base case'!$A395</f>
        <v>3.4691012064108393</v>
      </c>
    </row>
    <row r="396" spans="1:11">
      <c r="A396">
        <f>SUMPRODUCT($D$1:$H$1,'Division bootstrap results from'!B396:F396)</f>
        <v>2.5422242314689663</v>
      </c>
      <c r="B396" s="3">
        <f>'Division bootstrap results from'!G396+'Base case'!$A396</f>
        <v>2.3786437189049363</v>
      </c>
      <c r="C396" s="3">
        <f>'Division bootstrap results from'!H396+'Base case'!$A396</f>
        <v>2.5900003506290115</v>
      </c>
      <c r="D396" s="3">
        <f>'Division bootstrap results from'!I396+'Base case'!$A396</f>
        <v>3.2537379169076623</v>
      </c>
      <c r="E396" s="3">
        <f>'Division bootstrap results from'!J396+'Base case'!$A396</f>
        <v>3.8796100937699962</v>
      </c>
      <c r="F396" s="3">
        <f>'Division bootstrap results from'!K396+'Base case'!$A396</f>
        <v>3.5823496193623861</v>
      </c>
      <c r="G396" s="3">
        <f>'Division bootstrap results from'!L396+'Base case'!$A396</f>
        <v>3.7708472938563862</v>
      </c>
      <c r="H396" s="3">
        <f>'Division bootstrap results from'!M396+'Base case'!$A396</f>
        <v>4.2162510185759867</v>
      </c>
      <c r="I396" s="3">
        <f>'Division bootstrap results from'!N396+'Base case'!$A396</f>
        <v>4.385702649470546</v>
      </c>
      <c r="J396" s="3">
        <f>'Division bootstrap results from'!O396+'Base case'!$A396</f>
        <v>3.609839787140916</v>
      </c>
      <c r="K396" s="3">
        <f>'Division bootstrap results from'!P396+'Base case'!$A396</f>
        <v>4.0085004118396563</v>
      </c>
    </row>
    <row r="397" spans="1:11">
      <c r="A397">
        <f>SUMPRODUCT($D$1:$H$1,'Division bootstrap results from'!B397:F397)</f>
        <v>2.6470563376219949</v>
      </c>
      <c r="B397" s="3">
        <f>'Division bootstrap results from'!G397+'Base case'!$A397</f>
        <v>2.1807429449010121</v>
      </c>
      <c r="C397" s="3">
        <f>'Division bootstrap results from'!H397+'Base case'!$A397</f>
        <v>2.449082230839926</v>
      </c>
      <c r="D397" s="3">
        <f>'Division bootstrap results from'!I397+'Base case'!$A397</f>
        <v>3.3893367031951618</v>
      </c>
      <c r="E397" s="3">
        <f>'Division bootstrap results from'!J397+'Base case'!$A397</f>
        <v>3.8464691586274449</v>
      </c>
      <c r="F397" s="3">
        <f>'Division bootstrap results from'!K397+'Base case'!$A397</f>
        <v>4.005604565184715</v>
      </c>
      <c r="G397" s="3">
        <f>'Division bootstrap results from'!L397+'Base case'!$A397</f>
        <v>3.967058579146725</v>
      </c>
      <c r="H397" s="3">
        <f>'Division bootstrap results from'!M397+'Base case'!$A397</f>
        <v>4.8316765969030655</v>
      </c>
      <c r="I397" s="3">
        <f>'Division bootstrap results from'!N397+'Base case'!$A397</f>
        <v>4.7556712544833246</v>
      </c>
      <c r="J397" s="3">
        <f>'Division bootstrap results from'!O397+'Base case'!$A397</f>
        <v>3.9687220924621052</v>
      </c>
      <c r="K397" s="3">
        <f>'Division bootstrap results from'!P397+'Base case'!$A397</f>
        <v>4.0177853284562648</v>
      </c>
    </row>
    <row r="398" spans="1:11">
      <c r="A398">
        <f>SUMPRODUCT($D$1:$H$1,'Division bootstrap results from'!B398:F398)</f>
        <v>3.1686271577468168</v>
      </c>
      <c r="B398" s="3">
        <f>'Division bootstrap results from'!G398+'Base case'!$A398</f>
        <v>2.4744320440835579</v>
      </c>
      <c r="C398" s="3">
        <f>'Division bootstrap results from'!H398+'Base case'!$A398</f>
        <v>2.5880720873963416</v>
      </c>
      <c r="D398" s="3">
        <f>'Division bootstrap results from'!I398+'Base case'!$A398</f>
        <v>3.2519278137618186</v>
      </c>
      <c r="E398" s="3">
        <f>'Division bootstrap results from'!J398+'Base case'!$A398</f>
        <v>3.614659293706223</v>
      </c>
      <c r="F398" s="3">
        <f>'Division bootstrap results from'!K398+'Base case'!$A398</f>
        <v>3.8388602690918256</v>
      </c>
      <c r="G398" s="3">
        <f>'Division bootstrap results from'!L398+'Base case'!$A398</f>
        <v>3.8577066143728107</v>
      </c>
      <c r="H398" s="3">
        <f>'Division bootstrap results from'!M398+'Base case'!$A398</f>
        <v>4.3255880490850966</v>
      </c>
      <c r="I398" s="3">
        <f>'Division bootstrap results from'!N398+'Base case'!$A398</f>
        <v>4.6780161299913772</v>
      </c>
      <c r="J398" s="3">
        <f>'Division bootstrap results from'!O398+'Base case'!$A398</f>
        <v>3.7103708388030778</v>
      </c>
      <c r="K398" s="3">
        <f>'Division bootstrap results from'!P398+'Base case'!$A398</f>
        <v>3.675095101341749</v>
      </c>
    </row>
    <row r="399" spans="1:11">
      <c r="A399">
        <f>SUMPRODUCT($D$1:$H$1,'Division bootstrap results from'!B399:F399)</f>
        <v>2.4085695289740641</v>
      </c>
      <c r="B399" s="3">
        <f>'Division bootstrap results from'!G399+'Base case'!$A399</f>
        <v>2.338805886801743</v>
      </c>
      <c r="C399" s="3">
        <f>'Division bootstrap results from'!H399+'Base case'!$A399</f>
        <v>2.4848572874701942</v>
      </c>
      <c r="D399" s="3">
        <f>'Division bootstrap results from'!I399+'Base case'!$A399</f>
        <v>3.1706794018296192</v>
      </c>
      <c r="E399" s="3">
        <f>'Division bootstrap results from'!J399+'Base case'!$A399</f>
        <v>3.7154281203875543</v>
      </c>
      <c r="F399" s="3">
        <f>'Division bootstrap results from'!K399+'Base case'!$A399</f>
        <v>3.902348487482564</v>
      </c>
      <c r="G399" s="3">
        <f>'Division bootstrap results from'!L399+'Base case'!$A399</f>
        <v>3.8465482803043338</v>
      </c>
      <c r="H399" s="3">
        <f>'Division bootstrap results from'!M399+'Base case'!$A399</f>
        <v>4.1350091627151944</v>
      </c>
      <c r="I399" s="3">
        <f>'Division bootstrap results from'!N399+'Base case'!$A399</f>
        <v>4.3626227105642936</v>
      </c>
      <c r="J399" s="3">
        <f>'Division bootstrap results from'!O399+'Base case'!$A399</f>
        <v>4.4721217380692337</v>
      </c>
      <c r="K399" s="3">
        <f>'Division bootstrap results from'!P399+'Base case'!$A399</f>
        <v>3.100329820184986</v>
      </c>
    </row>
    <row r="400" spans="1:11">
      <c r="A400">
        <f>SUMPRODUCT($D$1:$H$1,'Division bootstrap results from'!B400:F400)</f>
        <v>2.6523155832548198</v>
      </c>
      <c r="B400" s="3">
        <f>'Division bootstrap results from'!G400+'Base case'!$A400</f>
        <v>2.2098581685691498</v>
      </c>
      <c r="C400" s="3">
        <f>'Division bootstrap results from'!H400+'Base case'!$A400</f>
        <v>2.707564663122167</v>
      </c>
      <c r="D400" s="3">
        <f>'Division bootstrap results from'!I400+'Base case'!$A400</f>
        <v>3.2899314840799478</v>
      </c>
      <c r="E400" s="3">
        <f>'Division bootstrap results from'!J400+'Base case'!$A400</f>
        <v>3.7780233764867095</v>
      </c>
      <c r="F400" s="3">
        <f>'Division bootstrap results from'!K400+'Base case'!$A400</f>
        <v>3.7116758912781198</v>
      </c>
      <c r="G400" s="3">
        <f>'Division bootstrap results from'!L400+'Base case'!$A400</f>
        <v>3.6074522041519086</v>
      </c>
      <c r="H400" s="3">
        <f>'Division bootstrap results from'!M400+'Base case'!$A400</f>
        <v>4.1522683257628801</v>
      </c>
      <c r="I400" s="3">
        <f>'Division bootstrap results from'!N400+'Base case'!$A400</f>
        <v>4.2959192864543301</v>
      </c>
      <c r="J400" s="3">
        <f>'Division bootstrap results from'!O400+'Base case'!$A400</f>
        <v>3.8352447935295397</v>
      </c>
      <c r="K400" s="3">
        <f>'Division bootstrap results from'!P400+'Base case'!$A400</f>
        <v>3.5202608848879646</v>
      </c>
    </row>
    <row r="401" spans="1:11">
      <c r="A401">
        <f>SUMPRODUCT($D$1:$H$1,'Division bootstrap results from'!B401:F401)</f>
        <v>2.725378046393355</v>
      </c>
      <c r="B401" s="3">
        <f>'Division bootstrap results from'!G401+'Base case'!$A401</f>
        <v>2.3240391239542881</v>
      </c>
      <c r="C401" s="3">
        <f>'Division bootstrap results from'!H401+'Base case'!$A401</f>
        <v>2.5982209937437521</v>
      </c>
      <c r="D401" s="3">
        <f>'Division bootstrap results from'!I401+'Base case'!$A401</f>
        <v>3.335352213630669</v>
      </c>
      <c r="E401" s="3">
        <f>'Division bootstrap results from'!J401+'Base case'!$A401</f>
        <v>3.7919528779036353</v>
      </c>
      <c r="F401" s="3">
        <f>'Division bootstrap results from'!K401+'Base case'!$A401</f>
        <v>3.8469706493168849</v>
      </c>
      <c r="G401" s="3">
        <f>'Division bootstrap results from'!L401+'Base case'!$A401</f>
        <v>3.469956220107294</v>
      </c>
      <c r="H401" s="3">
        <f>'Division bootstrap results from'!M401+'Base case'!$A401</f>
        <v>4.2752284001443854</v>
      </c>
      <c r="I401" s="3">
        <f>'Division bootstrap results from'!N401+'Base case'!$A401</f>
        <v>4.6135648136869651</v>
      </c>
      <c r="J401" s="3">
        <f>'Division bootstrap results from'!O401+'Base case'!$A401</f>
        <v>3.6978394290692762</v>
      </c>
      <c r="K401" s="3">
        <f>'Division bootstrap results from'!P401+'Base case'!$A401</f>
        <v>3.023061768707485</v>
      </c>
    </row>
    <row r="402" spans="1:11">
      <c r="A402">
        <f>SUMPRODUCT($D$1:$H$1,'Division bootstrap results from'!B402:F402)</f>
        <v>2.5637506381525546</v>
      </c>
      <c r="B402" s="3">
        <f>'Division bootstrap results from'!G402+'Base case'!$A402</f>
        <v>2.2873492080194935</v>
      </c>
      <c r="C402" s="3">
        <f>'Division bootstrap results from'!H402+'Base case'!$A402</f>
        <v>2.7097082549924036</v>
      </c>
      <c r="D402" s="3">
        <f>'Division bootstrap results from'!I402+'Base case'!$A402</f>
        <v>3.3658155847203775</v>
      </c>
      <c r="E402" s="3">
        <f>'Division bootstrap results from'!J402+'Base case'!$A402</f>
        <v>3.7774452886651146</v>
      </c>
      <c r="F402" s="3">
        <f>'Division bootstrap results from'!K402+'Base case'!$A402</f>
        <v>3.9169006604442846</v>
      </c>
      <c r="G402" s="3">
        <f>'Division bootstrap results from'!L402+'Base case'!$A402</f>
        <v>3.7877193908273243</v>
      </c>
      <c r="H402" s="3">
        <f>'Division bootstrap results from'!M402+'Base case'!$A402</f>
        <v>4.4891671088997249</v>
      </c>
      <c r="I402" s="3">
        <f>'Division bootstrap results from'!N402+'Base case'!$A402</f>
        <v>5.1471672776975144</v>
      </c>
      <c r="J402" s="3">
        <f>'Division bootstrap results from'!O402+'Base case'!$A402</f>
        <v>4.1108139434559448</v>
      </c>
      <c r="K402" s="3">
        <f>'Division bootstrap results from'!P402+'Base case'!$A402</f>
        <v>4.2209906430781148</v>
      </c>
    </row>
    <row r="403" spans="1:11">
      <c r="A403">
        <f>SUMPRODUCT($D$1:$H$1,'Division bootstrap results from'!B403:F403)</f>
        <v>2.7327059797289879</v>
      </c>
      <c r="B403" s="3">
        <f>'Division bootstrap results from'!G403+'Base case'!$A403</f>
        <v>2.487384590180469</v>
      </c>
      <c r="C403" s="3">
        <f>'Division bootstrap results from'!H403+'Base case'!$A403</f>
        <v>2.6890048898644059</v>
      </c>
      <c r="D403" s="3">
        <f>'Division bootstrap results from'!I403+'Base case'!$A403</f>
        <v>3.2270193550498529</v>
      </c>
      <c r="E403" s="3">
        <f>'Division bootstrap results from'!J403+'Base case'!$A403</f>
        <v>3.7208374284614036</v>
      </c>
      <c r="F403" s="3">
        <f>'Division bootstrap results from'!K403+'Base case'!$A403</f>
        <v>3.9337989281234478</v>
      </c>
      <c r="G403" s="3">
        <f>'Division bootstrap results from'!L403+'Base case'!$A403</f>
        <v>3.7912124563919178</v>
      </c>
      <c r="H403" s="3">
        <f>'Division bootstrap results from'!M403+'Base case'!$A403</f>
        <v>4.4458896997659973</v>
      </c>
      <c r="I403" s="3">
        <f>'Division bootstrap results from'!N403+'Base case'!$A403</f>
        <v>4.1662721737130983</v>
      </c>
      <c r="J403" s="3">
        <f>'Division bootstrap results from'!O403+'Base case'!$A403</f>
        <v>4.1464669876376981</v>
      </c>
      <c r="K403" s="3">
        <f>'Division bootstrap results from'!P403+'Base case'!$A403</f>
        <v>2.5554783255253377</v>
      </c>
    </row>
    <row r="404" spans="1:11">
      <c r="A404">
        <f>SUMPRODUCT($D$1:$H$1,'Division bootstrap results from'!B404:F404)</f>
        <v>2.8329775222685272</v>
      </c>
      <c r="B404" s="3">
        <f>'Division bootstrap results from'!G404+'Base case'!$A404</f>
        <v>1.9970595474704602</v>
      </c>
      <c r="C404" s="3">
        <f>'Division bootstrap results from'!H404+'Base case'!$A404</f>
        <v>2.4670614794271581</v>
      </c>
      <c r="D404" s="3">
        <f>'Division bootstrap results from'!I404+'Base case'!$A404</f>
        <v>3.122226825032743</v>
      </c>
      <c r="E404" s="3">
        <f>'Division bootstrap results from'!J404+'Base case'!$A404</f>
        <v>3.6043207173166292</v>
      </c>
      <c r="F404" s="3">
        <f>'Division bootstrap results from'!K404+'Base case'!$A404</f>
        <v>3.772960264759039</v>
      </c>
      <c r="G404" s="3">
        <f>'Division bootstrap results from'!L404+'Base case'!$A404</f>
        <v>3.945161083792307</v>
      </c>
      <c r="H404" s="3">
        <f>'Division bootstrap results from'!M404+'Base case'!$A404</f>
        <v>4.5449381669390867</v>
      </c>
      <c r="I404" s="3">
        <f>'Division bootstrap results from'!N404+'Base case'!$A404</f>
        <v>4.719376314188457</v>
      </c>
      <c r="J404" s="3">
        <f>'Division bootstrap results from'!O404+'Base case'!$A404</f>
        <v>3.4905077696386653</v>
      </c>
      <c r="K404" s="3">
        <f>'Division bootstrap results from'!P404+'Base case'!$A404</f>
        <v>3.7572984467351311</v>
      </c>
    </row>
    <row r="405" spans="1:11">
      <c r="A405">
        <f>SUMPRODUCT($D$1:$H$1,'Division bootstrap results from'!B405:F405)</f>
        <v>2.8902936607416136</v>
      </c>
      <c r="B405" s="3">
        <f>'Division bootstrap results from'!G405+'Base case'!$A405</f>
        <v>2.4341084591149036</v>
      </c>
      <c r="C405" s="3">
        <f>'Division bootstrap results from'!H405+'Base case'!$A405</f>
        <v>2.7375991677537415</v>
      </c>
      <c r="D405" s="3">
        <f>'Division bootstrap results from'!I405+'Base case'!$A405</f>
        <v>3.3547530388248106</v>
      </c>
      <c r="E405" s="3">
        <f>'Division bootstrap results from'!J405+'Base case'!$A405</f>
        <v>3.8869271670155419</v>
      </c>
      <c r="F405" s="3">
        <f>'Division bootstrap results from'!K405+'Base case'!$A405</f>
        <v>3.7346121225534117</v>
      </c>
      <c r="G405" s="3">
        <f>'Division bootstrap results from'!L405+'Base case'!$A405</f>
        <v>3.8984319499388835</v>
      </c>
      <c r="H405" s="3">
        <f>'Division bootstrap results from'!M405+'Base case'!$A405</f>
        <v>4.2310981820712135</v>
      </c>
      <c r="I405" s="3">
        <f>'Division bootstrap results from'!N405+'Base case'!$A405</f>
        <v>4.7150604011343837</v>
      </c>
      <c r="J405" s="3">
        <f>'Division bootstrap results from'!O405+'Base case'!$A405</f>
        <v>3.8144918339564668</v>
      </c>
      <c r="K405" s="3">
        <f>'Division bootstrap results from'!P405+'Base case'!$A405</f>
        <v>2.8203639632491013</v>
      </c>
    </row>
    <row r="406" spans="1:11">
      <c r="A406">
        <f>SUMPRODUCT($D$1:$H$1,'Division bootstrap results from'!B406:F406)</f>
        <v>2.5780588890695881</v>
      </c>
      <c r="B406" s="3">
        <f>'Division bootstrap results from'!G406+'Base case'!$A406</f>
        <v>2.2524932801546753</v>
      </c>
      <c r="C406" s="3">
        <f>'Division bootstrap results from'!H406+'Base case'!$A406</f>
        <v>2.4624007167778532</v>
      </c>
      <c r="D406" s="3">
        <f>'Division bootstrap results from'!I406+'Base case'!$A406</f>
        <v>3.4568205379983299</v>
      </c>
      <c r="E406" s="3">
        <f>'Division bootstrap results from'!J406+'Base case'!$A406</f>
        <v>3.7009691274712981</v>
      </c>
      <c r="F406" s="3">
        <f>'Division bootstrap results from'!K406+'Base case'!$A406</f>
        <v>3.7122625335766184</v>
      </c>
      <c r="G406" s="3">
        <f>'Division bootstrap results from'!L406+'Base case'!$A406</f>
        <v>3.6966713476879982</v>
      </c>
      <c r="H406" s="3">
        <f>'Division bootstrap results from'!M406+'Base case'!$A406</f>
        <v>4.3284485860236277</v>
      </c>
      <c r="I406" s="3">
        <f>'Division bootstrap results from'!N406+'Base case'!$A406</f>
        <v>4.4735762329436879</v>
      </c>
      <c r="J406" s="3">
        <f>'Division bootstrap results from'!O406+'Base case'!$A406</f>
        <v>3.4915050606973752</v>
      </c>
      <c r="K406" s="3">
        <f>'Division bootstrap results from'!P406+'Base case'!$A406</f>
        <v>3.1791593327526924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4:F21"/>
  <sheetViews>
    <sheetView workbookViewId="0">
      <selection activeCell="B4" sqref="B4:F20"/>
    </sheetView>
  </sheetViews>
  <sheetFormatPr defaultRowHeight="15.75"/>
  <sheetData>
    <row r="4" spans="2:6">
      <c r="B4" s="80"/>
      <c r="C4" s="76"/>
      <c r="D4" s="76"/>
      <c r="E4" s="76"/>
      <c r="F4" s="76"/>
    </row>
    <row r="5" spans="2:6">
      <c r="B5" s="183" t="s">
        <v>182</v>
      </c>
      <c r="C5" s="182" t="s">
        <v>253</v>
      </c>
      <c r="D5" s="182"/>
      <c r="E5" s="182"/>
      <c r="F5" s="182"/>
    </row>
    <row r="6" spans="2:6">
      <c r="B6" s="184"/>
      <c r="C6" s="89" t="s">
        <v>187</v>
      </c>
      <c r="D6" s="89" t="s">
        <v>186</v>
      </c>
      <c r="E6" s="89" t="s">
        <v>185</v>
      </c>
      <c r="F6" s="85" t="s">
        <v>184</v>
      </c>
    </row>
    <row r="7" spans="2:6">
      <c r="B7" s="78">
        <v>9.1249999999999998E-2</v>
      </c>
      <c r="C7" s="82">
        <v>103.375</v>
      </c>
      <c r="D7" s="82">
        <f t="shared" ref="D7:F20" si="0">SUM(C7-0.125)</f>
        <v>103.25</v>
      </c>
      <c r="E7" s="82">
        <f t="shared" si="0"/>
        <v>103.125</v>
      </c>
      <c r="F7" s="82">
        <f t="shared" si="0"/>
        <v>103</v>
      </c>
    </row>
    <row r="8" spans="2:6">
      <c r="B8" s="78">
        <v>0.09</v>
      </c>
      <c r="C8" s="82">
        <v>103</v>
      </c>
      <c r="D8" s="82">
        <f t="shared" si="0"/>
        <v>102.875</v>
      </c>
      <c r="E8" s="82">
        <f t="shared" si="0"/>
        <v>102.75</v>
      </c>
      <c r="F8" s="82">
        <f t="shared" si="0"/>
        <v>102.625</v>
      </c>
    </row>
    <row r="9" spans="2:6">
      <c r="B9" s="78">
        <v>8.8749999999999996E-2</v>
      </c>
      <c r="C9" s="82">
        <v>102.625</v>
      </c>
      <c r="D9" s="82">
        <f t="shared" si="0"/>
        <v>102.5</v>
      </c>
      <c r="E9" s="82">
        <f t="shared" si="0"/>
        <v>102.375</v>
      </c>
      <c r="F9" s="82">
        <f t="shared" si="0"/>
        <v>102.25</v>
      </c>
    </row>
    <row r="10" spans="2:6">
      <c r="B10" s="78">
        <v>8.7499999999999994E-2</v>
      </c>
      <c r="C10" s="82">
        <v>102.375</v>
      </c>
      <c r="D10" s="82">
        <f t="shared" si="0"/>
        <v>102.25</v>
      </c>
      <c r="E10" s="82">
        <f t="shared" si="0"/>
        <v>102.125</v>
      </c>
      <c r="F10" s="82">
        <f t="shared" si="0"/>
        <v>102</v>
      </c>
    </row>
    <row r="11" spans="2:6">
      <c r="B11" s="78">
        <v>8.6249999999999993E-2</v>
      </c>
      <c r="C11" s="82">
        <v>102</v>
      </c>
      <c r="D11" s="82">
        <f t="shared" si="0"/>
        <v>101.875</v>
      </c>
      <c r="E11" s="82">
        <f t="shared" si="0"/>
        <v>101.75</v>
      </c>
      <c r="F11" s="82">
        <f t="shared" si="0"/>
        <v>101.625</v>
      </c>
    </row>
    <row r="12" spans="2:6">
      <c r="B12" s="78">
        <v>8.5000000000000006E-2</v>
      </c>
      <c r="C12" s="82">
        <v>101.5</v>
      </c>
      <c r="D12" s="82">
        <f t="shared" si="0"/>
        <v>101.375</v>
      </c>
      <c r="E12" s="82">
        <f t="shared" si="0"/>
        <v>101.25</v>
      </c>
      <c r="F12" s="82">
        <f t="shared" si="0"/>
        <v>101.125</v>
      </c>
    </row>
    <row r="13" spans="2:6">
      <c r="B13" s="78">
        <v>8.3750000000000005E-2</v>
      </c>
      <c r="C13" s="82">
        <v>101</v>
      </c>
      <c r="D13" s="82">
        <f t="shared" si="0"/>
        <v>100.875</v>
      </c>
      <c r="E13" s="82">
        <f t="shared" si="0"/>
        <v>100.75</v>
      </c>
      <c r="F13" s="82">
        <f t="shared" si="0"/>
        <v>100.625</v>
      </c>
    </row>
    <row r="14" spans="2:6" ht="16.5" thickBot="1">
      <c r="B14" s="79">
        <v>8.2500000000000004E-2</v>
      </c>
      <c r="C14" s="84">
        <v>100.625</v>
      </c>
      <c r="D14" s="84">
        <f t="shared" si="0"/>
        <v>100.5</v>
      </c>
      <c r="E14" s="84">
        <f t="shared" si="0"/>
        <v>100.375</v>
      </c>
      <c r="F14" s="84">
        <f t="shared" si="0"/>
        <v>100.25</v>
      </c>
    </row>
    <row r="15" spans="2:6">
      <c r="B15" s="78">
        <v>8.1250000000000003E-2</v>
      </c>
      <c r="C15" s="82">
        <v>100.25</v>
      </c>
      <c r="D15" s="82">
        <f t="shared" si="0"/>
        <v>100.125</v>
      </c>
      <c r="E15" s="83">
        <f t="shared" si="0"/>
        <v>100</v>
      </c>
      <c r="F15" s="82">
        <f t="shared" si="0"/>
        <v>99.875</v>
      </c>
    </row>
    <row r="16" spans="2:6">
      <c r="B16" s="78">
        <v>0.08</v>
      </c>
      <c r="C16" s="82">
        <v>99.75</v>
      </c>
      <c r="D16" s="82">
        <f t="shared" si="0"/>
        <v>99.625</v>
      </c>
      <c r="E16" s="82">
        <f t="shared" si="0"/>
        <v>99.5</v>
      </c>
      <c r="F16" s="82">
        <f t="shared" si="0"/>
        <v>99.375</v>
      </c>
    </row>
    <row r="17" spans="2:6">
      <c r="B17" s="78">
        <v>7.8750000000000001E-2</v>
      </c>
      <c r="C17" s="82">
        <v>99.125</v>
      </c>
      <c r="D17" s="82">
        <f t="shared" si="0"/>
        <v>99</v>
      </c>
      <c r="E17" s="82">
        <f t="shared" si="0"/>
        <v>98.875</v>
      </c>
      <c r="F17" s="82">
        <f t="shared" si="0"/>
        <v>98.75</v>
      </c>
    </row>
    <row r="18" spans="2:6">
      <c r="B18" s="78">
        <v>7.7499999999999999E-2</v>
      </c>
      <c r="C18" s="82">
        <v>98.625</v>
      </c>
      <c r="D18" s="82">
        <f t="shared" si="0"/>
        <v>98.5</v>
      </c>
      <c r="E18" s="82">
        <f t="shared" si="0"/>
        <v>98.375</v>
      </c>
      <c r="F18" s="82">
        <f t="shared" si="0"/>
        <v>98.25</v>
      </c>
    </row>
    <row r="19" spans="2:6">
      <c r="B19" s="78">
        <v>7.6249999999999998E-2</v>
      </c>
      <c r="C19" s="82">
        <v>98.25</v>
      </c>
      <c r="D19" s="82">
        <f t="shared" si="0"/>
        <v>98.125</v>
      </c>
      <c r="E19" s="82">
        <f t="shared" si="0"/>
        <v>98</v>
      </c>
      <c r="F19" s="82">
        <f t="shared" si="0"/>
        <v>97.875</v>
      </c>
    </row>
    <row r="20" spans="2:6">
      <c r="B20" s="129">
        <v>7.4999999999999997E-2</v>
      </c>
      <c r="C20" s="88">
        <v>97.625</v>
      </c>
      <c r="D20" s="88">
        <f t="shared" si="0"/>
        <v>97.5</v>
      </c>
      <c r="E20" s="88">
        <f t="shared" si="0"/>
        <v>97.375</v>
      </c>
      <c r="F20" s="88">
        <f t="shared" si="0"/>
        <v>97.25</v>
      </c>
    </row>
    <row r="21" spans="2:6">
      <c r="B21" s="78"/>
      <c r="C21" s="81"/>
      <c r="D21" s="81"/>
      <c r="E21" s="81"/>
      <c r="F21" s="81"/>
    </row>
  </sheetData>
  <mergeCells count="2">
    <mergeCell ref="C5:F5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3"/>
  <sheetViews>
    <sheetView workbookViewId="0">
      <selection activeCell="I23" sqref="I23"/>
    </sheetView>
  </sheetViews>
  <sheetFormatPr defaultRowHeight="15"/>
  <cols>
    <col min="1" max="2" width="9" style="116"/>
    <col min="3" max="3" width="6.75" style="116" customWidth="1"/>
    <col min="4" max="16384" width="9" style="116"/>
  </cols>
  <sheetData>
    <row r="3" spans="1:5">
      <c r="B3" s="125"/>
    </row>
    <row r="5" spans="1:5" ht="18.75">
      <c r="A5" s="120" t="s">
        <v>252</v>
      </c>
      <c r="C5" s="120"/>
      <c r="D5" s="120"/>
      <c r="E5" s="117"/>
    </row>
    <row r="6" spans="1:5" ht="8.25" customHeight="1">
      <c r="A6" s="120"/>
      <c r="C6" s="120"/>
      <c r="D6" s="120"/>
      <c r="E6" s="117"/>
    </row>
    <row r="7" spans="1:5" ht="18.75">
      <c r="A7" s="120" t="s">
        <v>251</v>
      </c>
      <c r="C7" s="120"/>
      <c r="D7" s="120"/>
      <c r="E7" s="117"/>
    </row>
    <row r="8" spans="1:5" ht="18.75">
      <c r="A8" s="120"/>
      <c r="C8" s="120"/>
      <c r="D8" s="120"/>
      <c r="E8" s="117"/>
    </row>
    <row r="9" spans="1:5" ht="18.75">
      <c r="A9" s="120" t="s">
        <v>250</v>
      </c>
      <c r="C9" s="120"/>
      <c r="D9" s="120"/>
      <c r="E9" s="117"/>
    </row>
    <row r="10" spans="1:5" ht="3" customHeight="1">
      <c r="B10" s="120"/>
      <c r="C10" s="120"/>
      <c r="D10" s="120"/>
      <c r="E10" s="117"/>
    </row>
    <row r="11" spans="1:5" ht="18.75">
      <c r="B11" s="120" t="s">
        <v>249</v>
      </c>
      <c r="C11" s="120"/>
      <c r="D11" s="120"/>
      <c r="E11" s="117"/>
    </row>
    <row r="12" spans="1:5" ht="18.75">
      <c r="B12" s="120"/>
      <c r="C12" s="124">
        <v>2000</v>
      </c>
      <c r="D12" s="120" t="s">
        <v>248</v>
      </c>
      <c r="E12" s="117"/>
    </row>
    <row r="13" spans="1:5" ht="18.75">
      <c r="B13" s="120" t="s">
        <v>247</v>
      </c>
      <c r="C13" s="124"/>
      <c r="D13" s="120"/>
      <c r="E13" s="117"/>
    </row>
    <row r="14" spans="1:5" ht="18.75">
      <c r="B14" s="120"/>
      <c r="C14" s="123">
        <v>800</v>
      </c>
      <c r="D14" s="121" t="s">
        <v>246</v>
      </c>
      <c r="E14" s="117"/>
    </row>
    <row r="15" spans="1:5" ht="18.75">
      <c r="B15" s="120"/>
      <c r="C15" s="123">
        <v>75</v>
      </c>
      <c r="D15" s="121" t="s">
        <v>245</v>
      </c>
      <c r="E15" s="117"/>
    </row>
    <row r="16" spans="1:5" ht="18.75">
      <c r="B16" s="120"/>
      <c r="C16" s="123">
        <v>50</v>
      </c>
      <c r="D16" s="121" t="s">
        <v>244</v>
      </c>
      <c r="E16" s="117"/>
    </row>
    <row r="17" spans="2:5" ht="18.75">
      <c r="B17" s="120"/>
      <c r="C17" s="123">
        <v>200</v>
      </c>
      <c r="D17" s="121" t="s">
        <v>243</v>
      </c>
      <c r="E17" s="117"/>
    </row>
    <row r="18" spans="2:5" ht="18.75">
      <c r="B18" s="120"/>
      <c r="C18" s="123">
        <v>150</v>
      </c>
      <c r="D18" s="121" t="s">
        <v>242</v>
      </c>
      <c r="E18" s="117"/>
    </row>
    <row r="19" spans="2:5" ht="18.75">
      <c r="B19" s="120"/>
      <c r="C19" s="123">
        <v>25</v>
      </c>
      <c r="D19" s="121" t="s">
        <v>241</v>
      </c>
      <c r="E19" s="117"/>
    </row>
    <row r="20" spans="2:5" ht="18.75">
      <c r="B20" s="120"/>
      <c r="C20" s="123">
        <v>200</v>
      </c>
      <c r="D20" s="121" t="s">
        <v>240</v>
      </c>
      <c r="E20" s="117"/>
    </row>
    <row r="21" spans="2:5" ht="18.75">
      <c r="B21" s="120"/>
      <c r="C21" s="122">
        <v>500</v>
      </c>
      <c r="D21" s="121" t="s">
        <v>239</v>
      </c>
      <c r="E21" s="117"/>
    </row>
    <row r="22" spans="2:5" ht="29.25" customHeight="1">
      <c r="B22" s="120"/>
      <c r="C22" s="119">
        <f>SUM(C12:C21)</f>
        <v>4000</v>
      </c>
      <c r="D22" s="118" t="s">
        <v>238</v>
      </c>
      <c r="E22" s="117"/>
    </row>
    <row r="23" spans="2:5" ht="18.75">
      <c r="B23" s="117"/>
      <c r="C23" s="117"/>
      <c r="D23" s="117"/>
      <c r="E23" s="1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T30"/>
  <sheetViews>
    <sheetView workbookViewId="0">
      <selection activeCell="L25" sqref="L25"/>
    </sheetView>
  </sheetViews>
  <sheetFormatPr defaultRowHeight="15"/>
  <cols>
    <col min="1" max="4" width="9" style="116"/>
    <col min="5" max="5" width="8.375" style="116" bestFit="1" customWidth="1"/>
    <col min="6" max="6" width="8.125" style="116" bestFit="1" customWidth="1"/>
    <col min="7" max="10" width="9" style="116"/>
    <col min="11" max="11" width="32.75" style="116" customWidth="1"/>
    <col min="12" max="12" width="12.375" style="116" customWidth="1"/>
    <col min="13" max="13" width="12.625" style="116" customWidth="1"/>
    <col min="14" max="16384" width="9" style="116"/>
  </cols>
  <sheetData>
    <row r="3" spans="2:13">
      <c r="B3" s="132" t="str">
        <f>'[1]To Matlab'!A1</f>
        <v>totalcost</v>
      </c>
      <c r="C3" s="132" t="str">
        <f>'[1]To Matlab'!B1</f>
        <v>AfAm</v>
      </c>
      <c r="D3" s="132" t="str">
        <f>'[1]To Matlab'!C1</f>
        <v>latino</v>
      </c>
      <c r="E3" s="132" t="str">
        <f>'[1]To Matlab'!D1</f>
        <v>bafrac</v>
      </c>
      <c r="F3" s="132" t="str">
        <f>'[1]To Matlab'!E1</f>
        <v>CS</v>
      </c>
      <c r="G3" s="132" t="str">
        <f>'[1]To Matlab'!F1</f>
        <v>principal</v>
      </c>
      <c r="H3" s="132" t="str">
        <f>'[1]To Matlab'!G1</f>
        <v>cash</v>
      </c>
    </row>
    <row r="4" spans="2:13">
      <c r="B4" s="130">
        <f>AVERAGE('[1]To Matlab'!A2:A1416)</f>
        <v>4.1105650176678497</v>
      </c>
      <c r="C4" s="130">
        <f>AVERAGE('[1]To Matlab'!B2:B1416)</f>
        <v>0.1088339222614841</v>
      </c>
      <c r="D4" s="130">
        <f>AVERAGE('[1]To Matlab'!C2:C1416)</f>
        <v>0.13992932862190813</v>
      </c>
      <c r="E4" s="130">
        <f>AVERAGE('[1]To Matlab'!D2:D1416)</f>
        <v>0.2108197879858654</v>
      </c>
      <c r="F4" s="130">
        <f>AVERAGE('[1]To Matlab'!E2:E1416)</f>
        <v>1.5902468536681107</v>
      </c>
      <c r="G4" s="130">
        <f>AVERAGE('[1]To Matlab'!F2:F1416)</f>
        <v>1.1290689893992942</v>
      </c>
      <c r="H4" s="130">
        <f>AVERAGE('[1]To Matlab'!G2:G1416)</f>
        <v>0.4040578299172381</v>
      </c>
    </row>
    <row r="5" spans="2:13">
      <c r="B5" s="130">
        <f>STDEV('[1]To Matlab'!A2:A1416)</f>
        <v>2.2909330615375398</v>
      </c>
      <c r="C5" s="130">
        <f>STDEV('[1]To Matlab'!B2:B1416)</f>
        <v>0.31154083461865456</v>
      </c>
      <c r="D5" s="130">
        <f>STDEV('[1]To Matlab'!C2:C1416)</f>
        <v>0.34703634411862916</v>
      </c>
      <c r="E5" s="130">
        <f>STDEV('[1]To Matlab'!D2:D1416)</f>
        <v>0.11950821270429052</v>
      </c>
      <c r="F5" s="130">
        <f>STDEV('[1]To Matlab'!E2:E1416)</f>
        <v>0.62759137718878888</v>
      </c>
      <c r="G5" s="130">
        <f>STDEV('[1]To Matlab'!F2:F1416)</f>
        <v>0.39890658126644962</v>
      </c>
      <c r="H5" s="130">
        <f>STDEV('[1]To Matlab'!G2:G1416)</f>
        <v>0.42452825910067998</v>
      </c>
    </row>
    <row r="16" spans="2:13" ht="15.75" thickBot="1">
      <c r="K16" s="146"/>
      <c r="L16" s="146"/>
      <c r="M16" s="146"/>
    </row>
    <row r="17" spans="5:20" ht="39" customHeight="1" thickTop="1">
      <c r="K17" s="145"/>
      <c r="L17" s="144" t="s">
        <v>164</v>
      </c>
      <c r="M17" s="144" t="s">
        <v>262</v>
      </c>
    </row>
    <row r="18" spans="5:20" ht="30" customHeight="1">
      <c r="E18" s="133"/>
      <c r="F18" s="133"/>
      <c r="G18" s="132"/>
      <c r="K18" s="135" t="s">
        <v>261</v>
      </c>
      <c r="L18" s="143">
        <f>1000*B4</f>
        <v>4110.56501766785</v>
      </c>
      <c r="M18" s="142">
        <f>1000*B5</f>
        <v>2290.9330615375397</v>
      </c>
    </row>
    <row r="19" spans="5:20" ht="30" customHeight="1">
      <c r="E19" s="133"/>
      <c r="F19" s="133"/>
      <c r="G19" s="132"/>
      <c r="K19" s="135" t="s">
        <v>260</v>
      </c>
      <c r="L19" s="134">
        <f>100*H4</f>
        <v>40.405782991723811</v>
      </c>
      <c r="M19" s="134">
        <f>100*H5</f>
        <v>42.452825910068</v>
      </c>
    </row>
    <row r="20" spans="5:20" ht="30" customHeight="1">
      <c r="E20" s="133"/>
      <c r="F20" s="133"/>
      <c r="G20" s="132"/>
      <c r="K20" s="135" t="s">
        <v>12</v>
      </c>
      <c r="L20" s="139">
        <f>100000*G4</f>
        <v>112906.89893992942</v>
      </c>
      <c r="M20" s="139">
        <f>100000*G5</f>
        <v>39890.658126644965</v>
      </c>
    </row>
    <row r="21" spans="5:20" ht="30" customHeight="1">
      <c r="E21" s="133"/>
      <c r="F21" s="133"/>
      <c r="G21" s="132"/>
      <c r="K21" s="135" t="s">
        <v>159</v>
      </c>
      <c r="L21" s="139">
        <f>100*F4+500</f>
        <v>659.02468536681113</v>
      </c>
      <c r="M21" s="139">
        <f>100*F5</f>
        <v>62.75913771887889</v>
      </c>
    </row>
    <row r="22" spans="5:20" ht="30" customHeight="1">
      <c r="E22" s="133"/>
      <c r="F22" s="133"/>
      <c r="G22" s="132"/>
      <c r="K22" s="135" t="s">
        <v>259</v>
      </c>
      <c r="L22" s="139">
        <f>100*C4</f>
        <v>10.883392226148409</v>
      </c>
    </row>
    <row r="23" spans="5:20" ht="30" customHeight="1">
      <c r="E23" s="133"/>
      <c r="F23" s="133"/>
      <c r="G23" s="132"/>
      <c r="K23" s="135" t="s">
        <v>258</v>
      </c>
      <c r="L23" s="139">
        <f>100*D4</f>
        <v>13.992932862190813</v>
      </c>
    </row>
    <row r="24" spans="5:20" ht="30" customHeight="1">
      <c r="E24" s="133"/>
      <c r="F24" s="133"/>
      <c r="G24" s="132"/>
      <c r="K24" s="141" t="s">
        <v>257</v>
      </c>
      <c r="L24" s="140">
        <f>100*E4</f>
        <v>21.08197879858654</v>
      </c>
      <c r="M24" s="139">
        <f>100*E5</f>
        <v>11.950821270429051</v>
      </c>
    </row>
    <row r="25" spans="5:20" ht="30" customHeight="1" thickBot="1">
      <c r="E25" s="133"/>
      <c r="F25" s="133"/>
      <c r="G25" s="132"/>
      <c r="K25" s="138" t="s">
        <v>256</v>
      </c>
      <c r="L25" s="137">
        <f>COUNT('[1]Key vars brokered'!A2:A1526)</f>
        <v>1525</v>
      </c>
      <c r="M25" s="136"/>
    </row>
    <row r="26" spans="5:20" ht="45" customHeight="1" thickTop="1">
      <c r="E26" s="133"/>
      <c r="F26" s="133"/>
      <c r="G26" s="132"/>
      <c r="K26" s="135"/>
      <c r="L26" s="134"/>
      <c r="M26" s="134"/>
    </row>
    <row r="27" spans="5:20">
      <c r="E27" s="133"/>
      <c r="F27" s="133"/>
      <c r="G27" s="132"/>
      <c r="L27" s="131"/>
      <c r="M27" s="131"/>
    </row>
    <row r="30" spans="5:20">
      <c r="Q30" s="116" t="s">
        <v>255</v>
      </c>
      <c r="T30" s="130">
        <f>CORREL([1]sorted!I2:I1526,[1]sorted!H2:H1526)</f>
        <v>0.10127109690297922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Q54"/>
  <sheetViews>
    <sheetView workbookViewId="0">
      <selection activeCell="I13" sqref="I13"/>
    </sheetView>
  </sheetViews>
  <sheetFormatPr defaultRowHeight="15"/>
  <cols>
    <col min="1" max="1" width="11.5" style="116" bestFit="1" customWidth="1"/>
    <col min="2" max="2" width="8.75" style="116" customWidth="1"/>
    <col min="3" max="7" width="9" style="116"/>
    <col min="8" max="8" width="16.625" style="116" customWidth="1"/>
    <col min="9" max="9" width="17.125" style="116" customWidth="1"/>
    <col min="10" max="12" width="9" style="116"/>
    <col min="13" max="13" width="11.375" style="116" customWidth="1"/>
    <col min="14" max="14" width="12.75" style="116" customWidth="1"/>
    <col min="15" max="15" width="16.5" style="116" customWidth="1"/>
    <col min="16" max="16" width="17.375" style="116" customWidth="1"/>
    <col min="17" max="17" width="12.875" style="116" bestFit="1" customWidth="1"/>
    <col min="18" max="16384" width="9" style="116"/>
  </cols>
  <sheetData>
    <row r="4" spans="1:9">
      <c r="A4" s="150"/>
      <c r="B4" s="147"/>
      <c r="D4" s="150"/>
      <c r="E4" s="147"/>
    </row>
    <row r="5" spans="1:9" ht="15.75" thickBot="1">
      <c r="A5" s="150"/>
      <c r="B5" s="147"/>
      <c r="D5" s="150"/>
      <c r="E5" s="147"/>
      <c r="H5" s="146"/>
      <c r="I5" s="146"/>
    </row>
    <row r="6" spans="1:9" s="159" customFormat="1" ht="39.75" customHeight="1" thickTop="1">
      <c r="A6" s="150"/>
      <c r="B6" s="147"/>
      <c r="C6" s="116"/>
      <c r="D6" s="150"/>
      <c r="E6" s="147"/>
      <c r="F6" s="116"/>
      <c r="H6" s="144" t="s">
        <v>266</v>
      </c>
      <c r="I6" s="144" t="s">
        <v>265</v>
      </c>
    </row>
    <row r="7" spans="1:9" ht="24.95" customHeight="1">
      <c r="A7" s="150"/>
      <c r="B7" s="147"/>
      <c r="D7" s="150"/>
      <c r="E7" s="147"/>
      <c r="H7" s="158">
        <v>7</v>
      </c>
      <c r="I7" s="156">
        <f>D16</f>
        <v>14.992927864214993</v>
      </c>
    </row>
    <row r="8" spans="1:9" ht="24.95" customHeight="1">
      <c r="A8" s="150"/>
      <c r="B8" s="147"/>
      <c r="D8" s="150"/>
      <c r="E8" s="147"/>
      <c r="H8" s="157" t="s">
        <v>264</v>
      </c>
      <c r="I8" s="156">
        <f>SUM(D17:D20)</f>
        <v>22.48939179632249</v>
      </c>
    </row>
    <row r="9" spans="1:9" ht="24.95" customHeight="1">
      <c r="A9" s="150"/>
      <c r="B9" s="147"/>
      <c r="D9" s="150"/>
      <c r="E9" s="147"/>
      <c r="H9" s="157" t="s">
        <v>203</v>
      </c>
      <c r="I9" s="156">
        <f>D21</f>
        <v>38.826025459688829</v>
      </c>
    </row>
    <row r="10" spans="1:9" ht="24.95" customHeight="1">
      <c r="A10" s="150"/>
      <c r="B10" s="147"/>
      <c r="D10" s="150"/>
      <c r="E10" s="147"/>
      <c r="H10" s="157" t="s">
        <v>202</v>
      </c>
      <c r="I10" s="156">
        <f>SUM(D22:D26)</f>
        <v>12.517680339462519</v>
      </c>
    </row>
    <row r="11" spans="1:9" ht="24.95" customHeight="1" thickBot="1">
      <c r="A11" s="150"/>
      <c r="B11" s="147"/>
      <c r="D11" s="150"/>
      <c r="E11" s="147"/>
      <c r="H11" s="155" t="s">
        <v>201</v>
      </c>
      <c r="I11" s="154">
        <f>SUM(D27:D32)</f>
        <v>11.173974540311173</v>
      </c>
    </row>
    <row r="12" spans="1:9" ht="24.95" customHeight="1" thickTop="1">
      <c r="A12" s="150"/>
      <c r="B12" s="147"/>
      <c r="D12" s="150"/>
      <c r="E12" s="147"/>
      <c r="H12" s="153"/>
      <c r="I12" s="152"/>
    </row>
    <row r="13" spans="1:9">
      <c r="A13" s="150"/>
      <c r="B13" s="147"/>
      <c r="D13" s="150"/>
      <c r="E13" s="147"/>
    </row>
    <row r="14" spans="1:9">
      <c r="A14" s="150"/>
      <c r="B14" s="147"/>
      <c r="D14" s="150"/>
      <c r="E14" s="147"/>
      <c r="I14" s="151"/>
    </row>
    <row r="15" spans="1:9">
      <c r="A15" s="149" t="s">
        <v>214</v>
      </c>
      <c r="B15" s="116" t="s">
        <v>263</v>
      </c>
      <c r="D15" s="150"/>
      <c r="E15" s="147"/>
    </row>
    <row r="16" spans="1:9">
      <c r="A16" s="150">
        <v>7</v>
      </c>
      <c r="B16" s="147">
        <v>212</v>
      </c>
      <c r="D16" s="150">
        <f t="shared" ref="D16:D32" si="0">100*B16/$B$33</f>
        <v>14.992927864214993</v>
      </c>
      <c r="E16" s="147"/>
    </row>
    <row r="17" spans="1:5">
      <c r="A17" s="150">
        <v>7.1</v>
      </c>
      <c r="B17" s="147">
        <v>2</v>
      </c>
      <c r="D17" s="150">
        <f t="shared" si="0"/>
        <v>0.14144271570014144</v>
      </c>
      <c r="E17" s="147"/>
    </row>
    <row r="18" spans="1:5">
      <c r="A18" s="150">
        <v>7.125</v>
      </c>
      <c r="B18" s="147">
        <v>16</v>
      </c>
      <c r="D18" s="150">
        <f t="shared" si="0"/>
        <v>1.1315417256011315</v>
      </c>
      <c r="E18" s="147"/>
    </row>
    <row r="19" spans="1:5">
      <c r="A19" s="150">
        <v>7.25</v>
      </c>
      <c r="B19" s="147">
        <v>183</v>
      </c>
      <c r="D19" s="150">
        <f t="shared" si="0"/>
        <v>12.942008486562942</v>
      </c>
      <c r="E19" s="147"/>
    </row>
    <row r="20" spans="1:5">
      <c r="A20" s="150">
        <v>7.375</v>
      </c>
      <c r="B20" s="147">
        <v>117</v>
      </c>
      <c r="D20" s="150">
        <f t="shared" si="0"/>
        <v>8.2743988684582739</v>
      </c>
      <c r="E20" s="147"/>
    </row>
    <row r="21" spans="1:5">
      <c r="A21" s="150">
        <v>7.5</v>
      </c>
      <c r="B21" s="147">
        <v>549</v>
      </c>
      <c r="D21" s="150">
        <f t="shared" si="0"/>
        <v>38.826025459688829</v>
      </c>
      <c r="E21" s="147"/>
    </row>
    <row r="22" spans="1:5">
      <c r="A22" s="150">
        <v>7.625</v>
      </c>
      <c r="B22" s="147">
        <v>18</v>
      </c>
      <c r="D22" s="150">
        <f t="shared" si="0"/>
        <v>1.272984441301273</v>
      </c>
      <c r="E22" s="147"/>
    </row>
    <row r="23" spans="1:5">
      <c r="A23" s="150">
        <v>7.75</v>
      </c>
      <c r="B23" s="147">
        <v>101</v>
      </c>
      <c r="D23" s="150">
        <f t="shared" si="0"/>
        <v>7.1428571428571432</v>
      </c>
      <c r="E23" s="147"/>
    </row>
    <row r="24" spans="1:5">
      <c r="A24" s="150">
        <v>7.85</v>
      </c>
      <c r="B24" s="147">
        <v>2</v>
      </c>
      <c r="D24" s="150">
        <f t="shared" si="0"/>
        <v>0.14144271570014144</v>
      </c>
      <c r="E24" s="147"/>
    </row>
    <row r="25" spans="1:5">
      <c r="A25" s="150">
        <v>7.875</v>
      </c>
      <c r="B25" s="147">
        <v>54</v>
      </c>
      <c r="D25" s="150">
        <f t="shared" si="0"/>
        <v>3.8189533239038189</v>
      </c>
      <c r="E25" s="147"/>
    </row>
    <row r="26" spans="1:5">
      <c r="A26" s="150">
        <v>7.9</v>
      </c>
      <c r="B26" s="147">
        <v>2</v>
      </c>
      <c r="D26" s="150">
        <f t="shared" si="0"/>
        <v>0.14144271570014144</v>
      </c>
      <c r="E26" s="147"/>
    </row>
    <row r="27" spans="1:5">
      <c r="A27" s="150">
        <v>8</v>
      </c>
      <c r="B27" s="147">
        <v>109</v>
      </c>
      <c r="D27" s="150">
        <f t="shared" si="0"/>
        <v>7.708628005657709</v>
      </c>
      <c r="E27" s="147"/>
    </row>
    <row r="28" spans="1:5">
      <c r="A28" s="150">
        <v>8.125</v>
      </c>
      <c r="B28" s="147">
        <v>2</v>
      </c>
      <c r="D28" s="150">
        <f t="shared" si="0"/>
        <v>0.14144271570014144</v>
      </c>
      <c r="E28" s="147"/>
    </row>
    <row r="29" spans="1:5">
      <c r="A29" s="150">
        <v>8.25</v>
      </c>
      <c r="B29" s="147">
        <v>20</v>
      </c>
      <c r="D29" s="150">
        <f t="shared" si="0"/>
        <v>1.4144271570014144</v>
      </c>
      <c r="E29" s="147"/>
    </row>
    <row r="30" spans="1:5">
      <c r="A30" s="150">
        <v>8.375</v>
      </c>
      <c r="B30" s="147">
        <v>9</v>
      </c>
      <c r="D30" s="150">
        <f t="shared" si="0"/>
        <v>0.63649222065063649</v>
      </c>
      <c r="E30" s="147"/>
    </row>
    <row r="31" spans="1:5">
      <c r="A31" s="150">
        <v>8.5</v>
      </c>
      <c r="B31" s="147">
        <v>17</v>
      </c>
      <c r="D31" s="150">
        <f t="shared" si="0"/>
        <v>1.2022630834512023</v>
      </c>
      <c r="E31" s="147"/>
    </row>
    <row r="32" spans="1:5">
      <c r="A32" s="150">
        <v>9</v>
      </c>
      <c r="B32" s="147">
        <v>1</v>
      </c>
      <c r="D32" s="150">
        <f t="shared" si="0"/>
        <v>7.0721357850070721E-2</v>
      </c>
      <c r="E32" s="147"/>
    </row>
    <row r="33" spans="1:17">
      <c r="A33" s="150" t="s">
        <v>188</v>
      </c>
      <c r="B33" s="147">
        <v>1414</v>
      </c>
      <c r="D33" s="150"/>
      <c r="E33" s="147"/>
    </row>
    <row r="34" spans="1:17">
      <c r="A34" s="150"/>
      <c r="B34" s="147"/>
      <c r="D34" s="150"/>
      <c r="E34" s="147"/>
    </row>
    <row r="35" spans="1:17">
      <c r="A35" s="150"/>
      <c r="B35" s="147"/>
      <c r="D35" s="150"/>
      <c r="E35" s="147"/>
    </row>
    <row r="36" spans="1:17">
      <c r="A36" s="150"/>
      <c r="B36" s="147"/>
      <c r="D36" s="150"/>
      <c r="E36" s="147"/>
    </row>
    <row r="37" spans="1:17">
      <c r="A37" s="150"/>
      <c r="B37" s="147"/>
      <c r="D37" s="150"/>
      <c r="E37" s="147"/>
    </row>
    <row r="38" spans="1:17">
      <c r="A38" s="150"/>
      <c r="B38" s="147"/>
      <c r="M38" s="148"/>
      <c r="N38" s="147"/>
      <c r="O38" s="147"/>
      <c r="P38" s="147"/>
    </row>
    <row r="39" spans="1:17">
      <c r="M39" s="148"/>
      <c r="N39" s="147"/>
      <c r="O39" s="147"/>
      <c r="P39" s="147"/>
    </row>
    <row r="40" spans="1:17">
      <c r="M40" s="148"/>
      <c r="N40" s="147"/>
      <c r="O40" s="147"/>
      <c r="P40" s="147"/>
    </row>
    <row r="41" spans="1:17">
      <c r="M41" s="148"/>
      <c r="N41" s="147"/>
      <c r="O41" s="147"/>
      <c r="P41" s="147"/>
    </row>
    <row r="42" spans="1:17">
      <c r="M42" s="148"/>
      <c r="N42" s="147"/>
      <c r="O42" s="147"/>
      <c r="P42" s="147"/>
    </row>
    <row r="43" spans="1:17">
      <c r="M43" s="148"/>
      <c r="N43" s="147"/>
      <c r="O43" s="147"/>
      <c r="P43" s="147"/>
    </row>
    <row r="47" spans="1:17">
      <c r="N47" s="149" t="s">
        <v>215</v>
      </c>
    </row>
    <row r="48" spans="1:17">
      <c r="M48" s="149" t="s">
        <v>214</v>
      </c>
      <c r="N48" s="116" t="s">
        <v>213</v>
      </c>
      <c r="O48" s="116" t="s">
        <v>212</v>
      </c>
      <c r="P48" s="116" t="s">
        <v>211</v>
      </c>
      <c r="Q48" s="116" t="s">
        <v>210</v>
      </c>
    </row>
    <row r="49" spans="13:17">
      <c r="M49" s="148">
        <v>1</v>
      </c>
      <c r="N49" s="147">
        <v>110</v>
      </c>
      <c r="O49" s="147">
        <v>6.5296443705615652E-3</v>
      </c>
      <c r="P49" s="147">
        <v>1.3083230394672464E-2</v>
      </c>
      <c r="Q49" s="147">
        <v>6.3252272727272683</v>
      </c>
    </row>
    <row r="50" spans="13:17">
      <c r="M50" s="148">
        <v>2</v>
      </c>
      <c r="N50" s="147">
        <v>531</v>
      </c>
      <c r="O50" s="147">
        <v>5.9689595578909273E-3</v>
      </c>
      <c r="P50" s="147">
        <v>1.3303181239059608E-2</v>
      </c>
      <c r="Q50" s="147">
        <v>7.1729284369114872</v>
      </c>
    </row>
    <row r="51" spans="13:17">
      <c r="M51" s="148">
        <v>3</v>
      </c>
      <c r="N51" s="147">
        <v>549</v>
      </c>
      <c r="O51" s="147">
        <v>5.9078199836069094E-3</v>
      </c>
      <c r="P51" s="147">
        <v>2.317790025644384E-2</v>
      </c>
      <c r="Q51" s="147">
        <v>7.5</v>
      </c>
    </row>
    <row r="52" spans="13:17">
      <c r="M52" s="148">
        <v>4</v>
      </c>
      <c r="N52" s="147">
        <v>177</v>
      </c>
      <c r="O52" s="147">
        <v>8.3033070655500352E-3</v>
      </c>
      <c r="P52" s="147">
        <v>2.6759526676579836E-2</v>
      </c>
      <c r="Q52" s="147">
        <v>7.7782485875706211</v>
      </c>
    </row>
    <row r="53" spans="13:17">
      <c r="M53" s="148">
        <v>5</v>
      </c>
      <c r="N53" s="147">
        <v>158</v>
      </c>
      <c r="O53" s="147">
        <v>1.1307530378916335E-2</v>
      </c>
      <c r="P53" s="147">
        <v>3.1755471187601636E-2</v>
      </c>
      <c r="Q53" s="147">
        <v>8.1147151898734169</v>
      </c>
    </row>
    <row r="54" spans="13:17">
      <c r="M54" s="148" t="s">
        <v>188</v>
      </c>
      <c r="N54" s="147">
        <v>1525</v>
      </c>
      <c r="O54" s="147">
        <v>9.5590323405300437E-3</v>
      </c>
      <c r="P54" s="147">
        <v>2.0315811469861007E-2</v>
      </c>
      <c r="Q54" s="147">
        <v>7.397360655737705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T1560"/>
  <sheetViews>
    <sheetView topLeftCell="I14" workbookViewId="0">
      <selection activeCell="M39" sqref="M39"/>
    </sheetView>
  </sheetViews>
  <sheetFormatPr defaultRowHeight="12.75"/>
  <cols>
    <col min="1" max="2" width="9" style="76"/>
    <col min="3" max="3" width="13.125" style="76" customWidth="1"/>
    <col min="4" max="4" width="13" style="76" customWidth="1"/>
    <col min="5" max="5" width="9" style="76"/>
    <col min="6" max="7" width="8" style="76" customWidth="1"/>
    <col min="8" max="8" width="9" style="76"/>
    <col min="9" max="9" width="12.125" style="76" bestFit="1" customWidth="1"/>
    <col min="10" max="10" width="21.125" style="76" bestFit="1" customWidth="1"/>
    <col min="11" max="11" width="13.25" style="76" bestFit="1" customWidth="1"/>
    <col min="12" max="12" width="20.125" style="76" bestFit="1" customWidth="1"/>
    <col min="13" max="13" width="10.375" style="76" bestFit="1" customWidth="1"/>
    <col min="14" max="16" width="9" style="76"/>
    <col min="17" max="18" width="11.5" style="76" customWidth="1"/>
    <col min="19" max="19" width="11.625" style="76" customWidth="1"/>
    <col min="20" max="20" width="10.875" style="76" customWidth="1"/>
    <col min="21" max="16384" width="9" style="76"/>
  </cols>
  <sheetData>
    <row r="3" spans="2:2">
      <c r="B3" s="86"/>
    </row>
    <row r="24" spans="17:20">
      <c r="Q24" s="127" t="s">
        <v>275</v>
      </c>
    </row>
    <row r="26" spans="17:20" ht="13.5" thickBot="1">
      <c r="Q26" s="109"/>
      <c r="R26" s="109"/>
      <c r="S26" s="109"/>
      <c r="T26" s="109"/>
    </row>
    <row r="27" spans="17:20" ht="63" customHeight="1" thickTop="1">
      <c r="Q27" s="108" t="s">
        <v>209</v>
      </c>
      <c r="R27" s="108" t="s">
        <v>208</v>
      </c>
      <c r="S27" s="108" t="s">
        <v>207</v>
      </c>
      <c r="T27" s="108" t="s">
        <v>274</v>
      </c>
    </row>
    <row r="28" spans="17:20" ht="24.95" customHeight="1">
      <c r="Q28" s="106" t="s">
        <v>204</v>
      </c>
      <c r="R28" s="105">
        <f>K65</f>
        <v>7.1729284369114872</v>
      </c>
      <c r="S28" s="105">
        <f>J65</f>
        <v>1.3303181239059623</v>
      </c>
      <c r="T28" s="105">
        <f>L65</f>
        <v>0.59689595578908949</v>
      </c>
    </row>
    <row r="29" spans="17:20" ht="24.95" customHeight="1">
      <c r="Q29" s="106" t="s">
        <v>203</v>
      </c>
      <c r="R29" s="105">
        <f>K66</f>
        <v>7.5</v>
      </c>
      <c r="S29" s="105">
        <f>J66</f>
        <v>2.3177900256443875</v>
      </c>
      <c r="T29" s="105">
        <f>L66</f>
        <v>0.59078199836068068</v>
      </c>
    </row>
    <row r="30" spans="17:20" ht="24.95" customHeight="1">
      <c r="Q30" s="106" t="s">
        <v>202</v>
      </c>
      <c r="R30" s="105">
        <f>K67</f>
        <v>7.7782485875706229</v>
      </c>
      <c r="S30" s="105">
        <f>J67</f>
        <v>2.6759526676579841</v>
      </c>
      <c r="T30" s="105">
        <f>L67</f>
        <v>0.83033070655500218</v>
      </c>
    </row>
    <row r="31" spans="17:20" ht="24.95" customHeight="1" thickBot="1">
      <c r="Q31" s="104" t="s">
        <v>201</v>
      </c>
      <c r="R31" s="103">
        <f>K68</f>
        <v>8.1147151898734169</v>
      </c>
      <c r="S31" s="103">
        <f>J68</f>
        <v>3.1755471187601647</v>
      </c>
      <c r="T31" s="103">
        <f>L68</f>
        <v>1.1307530378916339</v>
      </c>
    </row>
    <row r="32" spans="17:20" ht="20.100000000000001" customHeight="1" thickTop="1">
      <c r="R32" s="102"/>
      <c r="S32" s="102"/>
      <c r="T32" s="102"/>
    </row>
    <row r="33" spans="4:20">
      <c r="Q33" s="101"/>
      <c r="R33" s="101"/>
      <c r="S33" s="101"/>
      <c r="T33" s="101"/>
    </row>
    <row r="34" spans="4:20">
      <c r="Q34" s="101"/>
      <c r="R34" s="101"/>
      <c r="S34" s="101"/>
      <c r="T34" s="101"/>
    </row>
    <row r="35" spans="4:20">
      <c r="Q35" s="101"/>
      <c r="R35" s="101"/>
      <c r="S35" s="101"/>
      <c r="T35" s="101"/>
    </row>
    <row r="36" spans="4:20">
      <c r="Q36" s="101"/>
      <c r="R36" s="101"/>
      <c r="S36" s="101"/>
      <c r="T36" s="101"/>
    </row>
    <row r="37" spans="4:20">
      <c r="D37" s="98" t="s">
        <v>273</v>
      </c>
      <c r="E37" s="98" t="s">
        <v>272</v>
      </c>
      <c r="F37" s="98" t="s">
        <v>271</v>
      </c>
      <c r="I37" s="98" t="s">
        <v>272</v>
      </c>
      <c r="J37" s="98" t="s">
        <v>271</v>
      </c>
      <c r="Q37" s="101"/>
      <c r="R37" s="101"/>
      <c r="S37" s="101"/>
      <c r="T37" s="101"/>
    </row>
    <row r="38" spans="4:20">
      <c r="D38" s="77">
        <f>100*[2]sorted!I112/[2]sorted!D112</f>
        <v>0.57500227191989628</v>
      </c>
      <c r="E38" s="76">
        <f>[2]sorted!B112</f>
        <v>7</v>
      </c>
      <c r="F38" s="76">
        <f t="shared" ref="F38:F101" si="0">VLOOKUP(E38,$I$38:$J$54,2)</f>
        <v>1</v>
      </c>
      <c r="I38" s="87">
        <v>7</v>
      </c>
      <c r="J38" s="76">
        <v>1</v>
      </c>
      <c r="Q38" s="101"/>
      <c r="R38" s="101"/>
      <c r="S38" s="101"/>
      <c r="T38" s="101"/>
    </row>
    <row r="39" spans="4:20">
      <c r="D39" s="77">
        <f>100*[2]sorted!I113/[2]sorted!D113</f>
        <v>0.78754481577211988</v>
      </c>
      <c r="E39" s="76">
        <f>[2]sorted!B113</f>
        <v>7</v>
      </c>
      <c r="F39" s="76">
        <f t="shared" si="0"/>
        <v>1</v>
      </c>
      <c r="I39" s="87">
        <v>7.1</v>
      </c>
      <c r="J39" s="76">
        <v>1</v>
      </c>
    </row>
    <row r="40" spans="4:20">
      <c r="D40" s="77">
        <f>100*[2]sorted!I114/[2]sorted!D114</f>
        <v>0.84360407257138481</v>
      </c>
      <c r="E40" s="76">
        <f>[2]sorted!B114</f>
        <v>7</v>
      </c>
      <c r="F40" s="76">
        <f t="shared" si="0"/>
        <v>1</v>
      </c>
      <c r="I40" s="87">
        <v>7.125</v>
      </c>
      <c r="J40" s="76">
        <v>1</v>
      </c>
    </row>
    <row r="41" spans="4:20">
      <c r="D41" s="77">
        <f>100*[2]sorted!I115/[2]sorted!D115</f>
        <v>0.24963140363057673</v>
      </c>
      <c r="E41" s="76">
        <f>[2]sorted!B115</f>
        <v>7</v>
      </c>
      <c r="F41" s="76">
        <f t="shared" si="0"/>
        <v>1</v>
      </c>
      <c r="I41" s="87">
        <v>7.25</v>
      </c>
      <c r="J41" s="76">
        <v>1</v>
      </c>
    </row>
    <row r="42" spans="4:20">
      <c r="D42" s="77">
        <f>100*[2]sorted!I116/[2]sorted!D116</f>
        <v>0.12406005519406538</v>
      </c>
      <c r="E42" s="76">
        <f>[2]sorted!B116</f>
        <v>7</v>
      </c>
      <c r="F42" s="76">
        <f t="shared" si="0"/>
        <v>1</v>
      </c>
      <c r="I42" s="87">
        <v>7.375</v>
      </c>
      <c r="J42" s="76">
        <v>1</v>
      </c>
    </row>
    <row r="43" spans="4:20">
      <c r="D43" s="77">
        <f>100*[2]sorted!I117/[2]sorted!D117</f>
        <v>1.3127738604332593</v>
      </c>
      <c r="E43" s="76">
        <f>[2]sorted!B117</f>
        <v>7</v>
      </c>
      <c r="F43" s="76">
        <f t="shared" si="0"/>
        <v>1</v>
      </c>
      <c r="I43" s="87">
        <v>7.5</v>
      </c>
      <c r="J43" s="76">
        <v>2</v>
      </c>
    </row>
    <row r="44" spans="4:20">
      <c r="D44" s="77">
        <f>100*[2]sorted!I118/[2]sorted!D118</f>
        <v>1.1248475673857281</v>
      </c>
      <c r="E44" s="76">
        <f>[2]sorted!B118</f>
        <v>7</v>
      </c>
      <c r="F44" s="76">
        <f t="shared" si="0"/>
        <v>1</v>
      </c>
      <c r="I44" s="87">
        <v>7.625</v>
      </c>
      <c r="J44" s="76">
        <v>3</v>
      </c>
    </row>
    <row r="45" spans="4:20">
      <c r="D45" s="77">
        <f>100*[2]sorted!I119/[2]sorted!D119</f>
        <v>0.24984112889887092</v>
      </c>
      <c r="E45" s="76">
        <f>[2]sorted!B119</f>
        <v>7</v>
      </c>
      <c r="F45" s="76">
        <f t="shared" si="0"/>
        <v>1</v>
      </c>
      <c r="I45" s="87">
        <v>7.75</v>
      </c>
      <c r="J45" s="76">
        <v>3</v>
      </c>
    </row>
    <row r="46" spans="4:20">
      <c r="D46" s="77">
        <f>100*[2]sorted!I120/[2]sorted!D120</f>
        <v>1.4991891256174406</v>
      </c>
      <c r="E46" s="76">
        <f>[2]sorted!B120</f>
        <v>7</v>
      </c>
      <c r="F46" s="76">
        <f t="shared" si="0"/>
        <v>1</v>
      </c>
      <c r="I46" s="87">
        <v>7.85</v>
      </c>
      <c r="J46" s="76">
        <v>3</v>
      </c>
    </row>
    <row r="47" spans="4:20">
      <c r="D47" s="77">
        <f>100*[2]sorted!I121/[2]sorted!D121</f>
        <v>0.62443026435733817</v>
      </c>
      <c r="E47" s="76">
        <f>[2]sorted!B121</f>
        <v>7</v>
      </c>
      <c r="F47" s="76">
        <f t="shared" si="0"/>
        <v>1</v>
      </c>
      <c r="I47" s="87">
        <v>7.875</v>
      </c>
      <c r="J47" s="76">
        <v>3</v>
      </c>
    </row>
    <row r="48" spans="4:20">
      <c r="D48" s="77">
        <f>100*[2]sorted!I122/[2]sorted!D122</f>
        <v>0.74934375190769797</v>
      </c>
      <c r="E48" s="76">
        <f>[2]sorted!B122</f>
        <v>7</v>
      </c>
      <c r="F48" s="76">
        <f t="shared" si="0"/>
        <v>1</v>
      </c>
      <c r="I48" s="87">
        <v>7.9</v>
      </c>
      <c r="J48" s="76">
        <v>3</v>
      </c>
    </row>
    <row r="49" spans="4:13">
      <c r="D49" s="77">
        <f>100*[2]sorted!I123/[2]sorted!D123</f>
        <v>1.3749828307874705</v>
      </c>
      <c r="E49" s="76">
        <f>[2]sorted!B123</f>
        <v>7</v>
      </c>
      <c r="F49" s="76">
        <f t="shared" si="0"/>
        <v>1</v>
      </c>
      <c r="I49" s="87">
        <v>8</v>
      </c>
      <c r="J49" s="76">
        <v>4</v>
      </c>
    </row>
    <row r="50" spans="4:13">
      <c r="D50" s="77">
        <f>100*[2]sorted!I124/[2]sorted!D124</f>
        <v>1.3743421530668383</v>
      </c>
      <c r="E50" s="76">
        <f>[2]sorted!B124</f>
        <v>7</v>
      </c>
      <c r="F50" s="76">
        <f t="shared" si="0"/>
        <v>1</v>
      </c>
      <c r="I50" s="87">
        <v>8.125</v>
      </c>
      <c r="J50" s="76">
        <v>4</v>
      </c>
    </row>
    <row r="51" spans="4:13">
      <c r="D51" s="77">
        <f>100*[2]sorted!I125/[2]sorted!D125</f>
        <v>0.62470117023694749</v>
      </c>
      <c r="E51" s="76">
        <f>[2]sorted!B125</f>
        <v>7</v>
      </c>
      <c r="F51" s="76">
        <f t="shared" si="0"/>
        <v>1</v>
      </c>
      <c r="I51" s="87">
        <v>8.25</v>
      </c>
      <c r="J51" s="76">
        <v>4</v>
      </c>
    </row>
    <row r="52" spans="4:13">
      <c r="D52" s="77">
        <f>100*[2]sorted!I126/[2]sorted!D126</f>
        <v>1.374250675860988</v>
      </c>
      <c r="E52" s="76">
        <f>[2]sorted!B126</f>
        <v>7</v>
      </c>
      <c r="F52" s="76">
        <f t="shared" si="0"/>
        <v>1</v>
      </c>
      <c r="I52" s="87">
        <v>8.375</v>
      </c>
      <c r="J52" s="76">
        <v>4</v>
      </c>
    </row>
    <row r="53" spans="4:13">
      <c r="D53" s="77">
        <f>100*[2]sorted!I127/[2]sorted!D127</f>
        <v>1</v>
      </c>
      <c r="E53" s="76">
        <f>[2]sorted!B127</f>
        <v>7</v>
      </c>
      <c r="F53" s="76">
        <f t="shared" si="0"/>
        <v>1</v>
      </c>
      <c r="I53" s="87">
        <v>8.5</v>
      </c>
      <c r="J53" s="76">
        <v>4</v>
      </c>
    </row>
    <row r="54" spans="4:13">
      <c r="D54" s="77">
        <f>100*[2]sorted!I128/[2]sorted!D128</f>
        <v>0.87398982340616582</v>
      </c>
      <c r="E54" s="76">
        <f>[2]sorted!B128</f>
        <v>7</v>
      </c>
      <c r="F54" s="76">
        <f t="shared" si="0"/>
        <v>1</v>
      </c>
      <c r="I54" s="87">
        <v>9</v>
      </c>
      <c r="J54" s="76">
        <v>4</v>
      </c>
    </row>
    <row r="55" spans="4:13">
      <c r="D55" s="77">
        <f>100*[2]sorted!I129/[2]sorted!D129</f>
        <v>0.98503740648379057</v>
      </c>
      <c r="E55" s="76">
        <f>[2]sorted!B129</f>
        <v>7</v>
      </c>
      <c r="F55" s="76">
        <f t="shared" si="0"/>
        <v>1</v>
      </c>
    </row>
    <row r="56" spans="4:13">
      <c r="D56" s="77">
        <f>100*[2]sorted!I130/[2]sorted!D130</f>
        <v>1.1249962223095289</v>
      </c>
      <c r="E56" s="76">
        <f>[2]sorted!B130</f>
        <v>7</v>
      </c>
      <c r="F56" s="76">
        <f t="shared" si="0"/>
        <v>1</v>
      </c>
    </row>
    <row r="57" spans="4:13">
      <c r="D57" s="77">
        <f>100*[2]sorted!I131/[2]sorted!D131</f>
        <v>0.9854469854469855</v>
      </c>
      <c r="E57" s="76">
        <f>[2]sorted!B131</f>
        <v>7</v>
      </c>
      <c r="F57" s="76">
        <f t="shared" si="0"/>
        <v>1</v>
      </c>
    </row>
    <row r="58" spans="4:13">
      <c r="D58" s="77">
        <f>100*[2]sorted!I132/[2]sorted!D132</f>
        <v>1.39953466948542</v>
      </c>
      <c r="E58" s="76">
        <f>[2]sorted!B132</f>
        <v>7</v>
      </c>
      <c r="F58" s="76">
        <f t="shared" si="0"/>
        <v>1</v>
      </c>
    </row>
    <row r="59" spans="4:13">
      <c r="D59" s="77">
        <f>100*[2]sorted!I133/[2]sorted!D133</f>
        <v>1.6988463710436443</v>
      </c>
      <c r="E59" s="76">
        <f>[2]sorted!B133</f>
        <v>7</v>
      </c>
      <c r="F59" s="76">
        <f t="shared" si="0"/>
        <v>1</v>
      </c>
    </row>
    <row r="60" spans="4:13">
      <c r="D60" s="77">
        <f>100*[2]sorted!I134/[2]sorted!D134</f>
        <v>0.62465085572088774</v>
      </c>
      <c r="E60" s="76">
        <f>[2]sorted!B134</f>
        <v>7</v>
      </c>
      <c r="F60" s="76">
        <f t="shared" si="0"/>
        <v>1</v>
      </c>
    </row>
    <row r="61" spans="4:13">
      <c r="D61" s="77">
        <f>100*[2]sorted!I135/[2]sorted!D135</f>
        <v>1.3438003496623359</v>
      </c>
      <c r="E61" s="76">
        <f>[2]sorted!B135</f>
        <v>7</v>
      </c>
      <c r="F61" s="76">
        <f t="shared" si="0"/>
        <v>1</v>
      </c>
    </row>
    <row r="62" spans="4:13">
      <c r="D62" s="77">
        <f>100*[2]sorted!I136/[2]sorted!D136</f>
        <v>0.99978506701055947</v>
      </c>
      <c r="E62" s="76">
        <f>[2]sorted!B136</f>
        <v>7</v>
      </c>
      <c r="F62" s="76">
        <f t="shared" si="0"/>
        <v>1</v>
      </c>
    </row>
    <row r="63" spans="4:13">
      <c r="D63" s="77">
        <f>100*[2]sorted!I137/[2]sorted!D137</f>
        <v>0.87468484583855655</v>
      </c>
      <c r="E63" s="76">
        <f>[2]sorted!B137</f>
        <v>7</v>
      </c>
      <c r="F63" s="76">
        <f t="shared" si="0"/>
        <v>1</v>
      </c>
      <c r="J63" s="161" t="s">
        <v>215</v>
      </c>
    </row>
    <row r="64" spans="4:13">
      <c r="D64" s="77">
        <f>100*[2]sorted!I138/[2]sorted!D138</f>
        <v>0.49943597394563516</v>
      </c>
      <c r="E64" s="76">
        <f>[2]sorted!B138</f>
        <v>7</v>
      </c>
      <c r="F64" s="76">
        <f t="shared" si="0"/>
        <v>1</v>
      </c>
      <c r="I64" s="161" t="s">
        <v>214</v>
      </c>
      <c r="J64" s="76" t="s">
        <v>270</v>
      </c>
      <c r="K64" s="76" t="s">
        <v>210</v>
      </c>
      <c r="L64" s="76" t="s">
        <v>269</v>
      </c>
      <c r="M64" s="76" t="s">
        <v>268</v>
      </c>
    </row>
    <row r="65" spans="4:15">
      <c r="D65" s="77">
        <f>100*[2]sorted!I139/[2]sorted!D139</f>
        <v>1.4997446255281608</v>
      </c>
      <c r="E65" s="76">
        <f>[2]sorted!B139</f>
        <v>7</v>
      </c>
      <c r="F65" s="76">
        <f t="shared" si="0"/>
        <v>1</v>
      </c>
      <c r="I65" s="87">
        <v>1</v>
      </c>
      <c r="J65" s="160">
        <v>1.3303181239059623</v>
      </c>
      <c r="K65" s="160">
        <v>7.1729284369114872</v>
      </c>
      <c r="L65" s="160">
        <v>0.59689595578908949</v>
      </c>
      <c r="M65" s="160">
        <v>531</v>
      </c>
      <c r="O65" s="76">
        <f>L65/SQRT(M65)</f>
        <v>2.5903078151013181E-2</v>
      </c>
    </row>
    <row r="66" spans="4:15">
      <c r="D66" s="77">
        <f>100*[2]sorted!I140/[2]sorted!D140</f>
        <v>1.4999663684670748</v>
      </c>
      <c r="E66" s="76">
        <f>[2]sorted!B140</f>
        <v>7</v>
      </c>
      <c r="F66" s="76">
        <f t="shared" si="0"/>
        <v>1</v>
      </c>
      <c r="I66" s="87">
        <v>2</v>
      </c>
      <c r="J66" s="160">
        <v>2.3177900256443875</v>
      </c>
      <c r="K66" s="160">
        <v>7.5</v>
      </c>
      <c r="L66" s="160">
        <v>0.59078199836068068</v>
      </c>
      <c r="M66" s="160">
        <v>549</v>
      </c>
      <c r="O66" s="76">
        <f>L66/SQRT(M66)</f>
        <v>2.5213961263540943E-2</v>
      </c>
    </row>
    <row r="67" spans="4:15">
      <c r="D67" s="77">
        <f>100*[2]sorted!I141/[2]sorted!D141</f>
        <v>1.2495243893158816</v>
      </c>
      <c r="E67" s="76">
        <f>[2]sorted!B141</f>
        <v>7</v>
      </c>
      <c r="F67" s="76">
        <f t="shared" si="0"/>
        <v>1</v>
      </c>
      <c r="I67" s="87">
        <v>3</v>
      </c>
      <c r="J67" s="160">
        <v>2.6759526676579841</v>
      </c>
      <c r="K67" s="160">
        <v>7.7782485875706229</v>
      </c>
      <c r="L67" s="160">
        <v>0.83033070655500218</v>
      </c>
      <c r="M67" s="160">
        <v>177</v>
      </c>
      <c r="O67" s="76">
        <f>L67/SQRT(M67)</f>
        <v>6.2411477751084986E-2</v>
      </c>
    </row>
    <row r="68" spans="4:15">
      <c r="D68" s="77">
        <f>100*[2]sorted!I142/[2]sorted!D142</f>
        <v>0.99968472492249483</v>
      </c>
      <c r="E68" s="76">
        <f>[2]sorted!B142</f>
        <v>7</v>
      </c>
      <c r="F68" s="76">
        <f t="shared" si="0"/>
        <v>1</v>
      </c>
      <c r="I68" s="87">
        <v>4</v>
      </c>
      <c r="J68" s="160">
        <v>3.1755471187601647</v>
      </c>
      <c r="K68" s="160">
        <v>8.1147151898734169</v>
      </c>
      <c r="L68" s="160">
        <v>1.1307530378916339</v>
      </c>
      <c r="M68" s="160">
        <v>158</v>
      </c>
      <c r="O68" s="76">
        <f>L68/SQRT(M68)</f>
        <v>8.9957881589852462E-2</v>
      </c>
    </row>
    <row r="69" spans="4:15">
      <c r="D69" s="77">
        <f>100*[2]sorted!I143/[2]sorted!D143</f>
        <v>0.45436832024675183</v>
      </c>
      <c r="E69" s="76">
        <f>[2]sorted!B143</f>
        <v>7</v>
      </c>
      <c r="F69" s="76">
        <f t="shared" si="0"/>
        <v>1</v>
      </c>
      <c r="I69" s="87" t="s">
        <v>188</v>
      </c>
      <c r="J69" s="160">
        <v>2.0878061588780246</v>
      </c>
      <c r="K69" s="160">
        <v>7.4807067137809193</v>
      </c>
      <c r="L69" s="160">
        <v>0.95294843994924894</v>
      </c>
      <c r="M69" s="160">
        <v>1415</v>
      </c>
    </row>
    <row r="70" spans="4:15">
      <c r="D70" s="77">
        <f>100*[2]sorted!I144/[2]sorted!D144</f>
        <v>0.95969289827255277</v>
      </c>
      <c r="E70" s="76">
        <f>[2]sorted!B144</f>
        <v>7</v>
      </c>
      <c r="F70" s="76">
        <f t="shared" si="0"/>
        <v>1</v>
      </c>
    </row>
    <row r="71" spans="4:15">
      <c r="D71" s="77">
        <f>100*[2]sorted!I145/[2]sorted!D145</f>
        <v>0.85964819961825301</v>
      </c>
      <c r="E71" s="76">
        <f>[2]sorted!B145</f>
        <v>7</v>
      </c>
      <c r="F71" s="76">
        <f t="shared" si="0"/>
        <v>1</v>
      </c>
    </row>
    <row r="72" spans="4:15">
      <c r="D72" s="77">
        <f>100*[2]sorted!I146/[2]sorted!D146</f>
        <v>1.061448083598187</v>
      </c>
      <c r="E72" s="76">
        <f>[2]sorted!B146</f>
        <v>7</v>
      </c>
      <c r="F72" s="76">
        <f t="shared" si="0"/>
        <v>1</v>
      </c>
    </row>
    <row r="73" spans="4:15">
      <c r="D73" s="77">
        <f>100*[2]sorted!I147/[2]sorted!D147</f>
        <v>0.7496684158929704</v>
      </c>
      <c r="E73" s="76">
        <f>[2]sorted!B147</f>
        <v>7</v>
      </c>
      <c r="F73" s="76">
        <f t="shared" si="0"/>
        <v>1</v>
      </c>
    </row>
    <row r="74" spans="4:15">
      <c r="D74" s="77">
        <f>100*[2]sorted!I148/[2]sorted!D148</f>
        <v>0.99940886699507392</v>
      </c>
      <c r="E74" s="76">
        <f>[2]sorted!B148</f>
        <v>7</v>
      </c>
      <c r="F74" s="76">
        <f t="shared" si="0"/>
        <v>1</v>
      </c>
    </row>
    <row r="75" spans="4:15">
      <c r="D75" s="77">
        <f>100*[2]sorted!I149/[2]sorted!D149</f>
        <v>1.5206366940661795</v>
      </c>
      <c r="E75" s="76">
        <f>[2]sorted!B149</f>
        <v>7</v>
      </c>
      <c r="F75" s="76">
        <f t="shared" si="0"/>
        <v>1</v>
      </c>
    </row>
    <row r="76" spans="4:15">
      <c r="D76" s="77">
        <f>100*[2]sorted!I150/[2]sorted!D150</f>
        <v>0.952802497320971</v>
      </c>
      <c r="E76" s="76">
        <f>[2]sorted!B150</f>
        <v>7</v>
      </c>
      <c r="F76" s="76">
        <f t="shared" si="0"/>
        <v>1</v>
      </c>
    </row>
    <row r="77" spans="4:15">
      <c r="D77" s="77">
        <f>100*[2]sorted!I151/[2]sorted!D151</f>
        <v>0.21405355583583971</v>
      </c>
      <c r="E77" s="76">
        <f>[2]sorted!B151</f>
        <v>7</v>
      </c>
      <c r="F77" s="76">
        <f t="shared" si="0"/>
        <v>1</v>
      </c>
    </row>
    <row r="78" spans="4:15">
      <c r="D78" s="77">
        <f>100*[2]sorted!I152/[2]sorted!D152</f>
        <v>1.3862886445116696</v>
      </c>
      <c r="E78" s="76">
        <f>[2]sorted!B152</f>
        <v>7</v>
      </c>
      <c r="F78" s="76">
        <f t="shared" si="0"/>
        <v>1</v>
      </c>
    </row>
    <row r="79" spans="4:15">
      <c r="D79" s="77">
        <f>100*[2]sorted!I153/[2]sorted!D153</f>
        <v>1.3749593722431166</v>
      </c>
      <c r="E79" s="76">
        <f>[2]sorted!B153</f>
        <v>7</v>
      </c>
      <c r="F79" s="76">
        <f t="shared" si="0"/>
        <v>1</v>
      </c>
    </row>
    <row r="80" spans="4:15">
      <c r="D80" s="77">
        <f>100*[2]sorted!I154/[2]sorted!D154</f>
        <v>1.7498441013624597</v>
      </c>
      <c r="E80" s="76">
        <f>[2]sorted!B154</f>
        <v>7</v>
      </c>
      <c r="F80" s="76">
        <f t="shared" si="0"/>
        <v>1</v>
      </c>
    </row>
    <row r="81" spans="4:6">
      <c r="D81" s="77">
        <f>100*[2]sorted!I155/[2]sorted!D155</f>
        <v>0.79300291545189505</v>
      </c>
      <c r="E81" s="76">
        <f>[2]sorted!B155</f>
        <v>7</v>
      </c>
      <c r="F81" s="76">
        <f t="shared" si="0"/>
        <v>1</v>
      </c>
    </row>
    <row r="82" spans="4:6">
      <c r="D82" s="77">
        <f>100*[2]sorted!I156/[2]sorted!D156</f>
        <v>0.99996723567379842</v>
      </c>
      <c r="E82" s="76">
        <f>[2]sorted!B156</f>
        <v>7</v>
      </c>
      <c r="F82" s="76">
        <f t="shared" si="0"/>
        <v>1</v>
      </c>
    </row>
    <row r="83" spans="4:6">
      <c r="D83" s="77">
        <f>100*[2]sorted!I157/[2]sorted!D157</f>
        <v>1.499233216599144</v>
      </c>
      <c r="E83" s="76">
        <f>[2]sorted!B157</f>
        <v>7</v>
      </c>
      <c r="F83" s="76">
        <f t="shared" si="0"/>
        <v>1</v>
      </c>
    </row>
    <row r="84" spans="4:6">
      <c r="D84" s="77">
        <f>100*[2]sorted!I158/[2]sorted!D158</f>
        <v>1.4991620537301305</v>
      </c>
      <c r="E84" s="76">
        <f>[2]sorted!B158</f>
        <v>7</v>
      </c>
      <c r="F84" s="76">
        <f t="shared" si="0"/>
        <v>1</v>
      </c>
    </row>
    <row r="85" spans="4:6">
      <c r="D85" s="77">
        <f>100*[2]sorted!I159/[2]sorted!D159</f>
        <v>0.37462387161484456</v>
      </c>
      <c r="E85" s="76">
        <f>[2]sorted!B159</f>
        <v>7</v>
      </c>
      <c r="F85" s="76">
        <f t="shared" si="0"/>
        <v>1</v>
      </c>
    </row>
    <row r="86" spans="4:6">
      <c r="D86" s="77">
        <f>100*[2]sorted!I160/[2]sorted!D160</f>
        <v>1.3300678221552373</v>
      </c>
      <c r="E86" s="76">
        <f>[2]sorted!B160</f>
        <v>7</v>
      </c>
      <c r="F86" s="76">
        <f t="shared" si="0"/>
        <v>1</v>
      </c>
    </row>
    <row r="87" spans="4:6">
      <c r="D87" s="77">
        <f>100*[2]sorted!I161/[2]sorted!D161</f>
        <v>0.49942999837142393</v>
      </c>
      <c r="E87" s="76">
        <f>[2]sorted!B161</f>
        <v>7</v>
      </c>
      <c r="F87" s="76">
        <f t="shared" si="0"/>
        <v>1</v>
      </c>
    </row>
    <row r="88" spans="4:6">
      <c r="D88" s="77">
        <f>100*[2]sorted!I162/[2]sorted!D162</f>
        <v>0.62443671945410073</v>
      </c>
      <c r="E88" s="76">
        <f>[2]sorted!B162</f>
        <v>7</v>
      </c>
      <c r="F88" s="76">
        <f t="shared" si="0"/>
        <v>1</v>
      </c>
    </row>
    <row r="89" spans="4:6">
      <c r="D89" s="77">
        <f>100*[2]sorted!I163/[2]sorted!D163</f>
        <v>1.9244066803398769</v>
      </c>
      <c r="E89" s="76">
        <f>[2]sorted!B163</f>
        <v>7</v>
      </c>
      <c r="F89" s="76">
        <f t="shared" si="0"/>
        <v>1</v>
      </c>
    </row>
    <row r="90" spans="4:6">
      <c r="D90" s="77">
        <f>100*[2]sorted!I164/[2]sorted!D164</f>
        <v>0.99923560052641114</v>
      </c>
      <c r="E90" s="76">
        <f>[2]sorted!B164</f>
        <v>7</v>
      </c>
      <c r="F90" s="76">
        <f t="shared" si="0"/>
        <v>1</v>
      </c>
    </row>
    <row r="91" spans="4:6">
      <c r="D91" s="77">
        <f>100*[2]sorted!I165/[2]sorted!D165</f>
        <v>1.4990080913001806</v>
      </c>
      <c r="E91" s="76">
        <f>[2]sorted!B165</f>
        <v>7</v>
      </c>
      <c r="F91" s="76">
        <f t="shared" si="0"/>
        <v>1</v>
      </c>
    </row>
    <row r="92" spans="4:6">
      <c r="D92" s="77">
        <f>100*[2]sorted!I166/[2]sorted!D166</f>
        <v>1.3743578709555957</v>
      </c>
      <c r="E92" s="76">
        <f>[2]sorted!B166</f>
        <v>7</v>
      </c>
      <c r="F92" s="76">
        <f t="shared" si="0"/>
        <v>1</v>
      </c>
    </row>
    <row r="93" spans="4:6">
      <c r="D93" s="77">
        <f>100*[2]sorted!I167/[2]sorted!D167</f>
        <v>0.87438423645320196</v>
      </c>
      <c r="E93" s="76">
        <f>[2]sorted!B167</f>
        <v>7</v>
      </c>
      <c r="F93" s="76">
        <f t="shared" si="0"/>
        <v>1</v>
      </c>
    </row>
    <row r="94" spans="4:6">
      <c r="D94" s="77">
        <f>100*[2]sorted!I168/[2]sorted!D168</f>
        <v>0.24996256321057905</v>
      </c>
      <c r="E94" s="76">
        <f>[2]sorted!B168</f>
        <v>7</v>
      </c>
      <c r="F94" s="76">
        <f t="shared" si="0"/>
        <v>1</v>
      </c>
    </row>
    <row r="95" spans="4:6">
      <c r="D95" s="77">
        <f>100*[2]sorted!I169/[2]sorted!D169</f>
        <v>1</v>
      </c>
      <c r="E95" s="76">
        <f>[2]sorted!B169</f>
        <v>7</v>
      </c>
      <c r="F95" s="76">
        <f t="shared" si="0"/>
        <v>1</v>
      </c>
    </row>
    <row r="96" spans="4:6">
      <c r="D96" s="77">
        <f>100*[2]sorted!I170/[2]sorted!D170</f>
        <v>0.37372711409745552</v>
      </c>
      <c r="E96" s="76">
        <f>[2]sorted!B170</f>
        <v>7</v>
      </c>
      <c r="F96" s="76">
        <f t="shared" si="0"/>
        <v>1</v>
      </c>
    </row>
    <row r="97" spans="4:6">
      <c r="D97" s="77">
        <f>100*[2]sorted!I171/[2]sorted!D171</f>
        <v>1.4898013178284808</v>
      </c>
      <c r="E97" s="76">
        <f>[2]sorted!B171</f>
        <v>7</v>
      </c>
      <c r="F97" s="76">
        <f t="shared" si="0"/>
        <v>1</v>
      </c>
    </row>
    <row r="98" spans="4:6">
      <c r="D98" s="77">
        <f>100*[2]sorted!I172/[2]sorted!D172</f>
        <v>0.76834834978371536</v>
      </c>
      <c r="E98" s="76">
        <f>[2]sorted!B172</f>
        <v>7</v>
      </c>
      <c r="F98" s="76">
        <f t="shared" si="0"/>
        <v>1</v>
      </c>
    </row>
    <row r="99" spans="4:6">
      <c r="D99" s="77">
        <f>100*[2]sorted!I173/[2]sorted!D173</f>
        <v>0.12491350964099612</v>
      </c>
      <c r="E99" s="76">
        <f>[2]sorted!B173</f>
        <v>7</v>
      </c>
      <c r="F99" s="76">
        <f t="shared" si="0"/>
        <v>1</v>
      </c>
    </row>
    <row r="100" spans="4:6">
      <c r="D100" s="77">
        <f>100*[2]sorted!I174/[2]sorted!D174</f>
        <v>0.34352059059116918</v>
      </c>
      <c r="E100" s="76">
        <f>[2]sorted!B174</f>
        <v>7</v>
      </c>
      <c r="F100" s="76">
        <f t="shared" si="0"/>
        <v>1</v>
      </c>
    </row>
    <row r="101" spans="4:6">
      <c r="D101" s="77">
        <f>100*[2]sorted!I175/[2]sorted!D175</f>
        <v>1.4423583824780166</v>
      </c>
      <c r="E101" s="76">
        <f>[2]sorted!B175</f>
        <v>7</v>
      </c>
      <c r="F101" s="76">
        <f t="shared" si="0"/>
        <v>1</v>
      </c>
    </row>
    <row r="102" spans="4:6">
      <c r="D102" s="77">
        <f>100*[2]sorted!I176/[2]sorted!D176</f>
        <v>0.87471464412449429</v>
      </c>
      <c r="E102" s="76">
        <f>[2]sorted!B176</f>
        <v>7</v>
      </c>
      <c r="F102" s="76">
        <f t="shared" ref="F102:F165" si="1">VLOOKUP(E102,$I$38:$J$54,2)</f>
        <v>1</v>
      </c>
    </row>
    <row r="103" spans="4:6">
      <c r="D103" s="77">
        <f>100*[2]sorted!I177/[2]sorted!D177</f>
        <v>0.9022428723584891</v>
      </c>
      <c r="E103" s="76">
        <f>[2]sorted!B177</f>
        <v>7</v>
      </c>
      <c r="F103" s="76">
        <f t="shared" si="1"/>
        <v>1</v>
      </c>
    </row>
    <row r="104" spans="4:6">
      <c r="D104" s="77">
        <f>100*[2]sorted!I178/[2]sorted!D178</f>
        <v>0.37452655188709189</v>
      </c>
      <c r="E104" s="76">
        <f>[2]sorted!B178</f>
        <v>7</v>
      </c>
      <c r="F104" s="76">
        <f t="shared" si="1"/>
        <v>1</v>
      </c>
    </row>
    <row r="105" spans="4:6">
      <c r="D105" s="77">
        <f>100*[2]sorted!I179/[2]sorted!D179</f>
        <v>1.2415256572782891</v>
      </c>
      <c r="E105" s="76">
        <f>[2]sorted!B179</f>
        <v>7</v>
      </c>
      <c r="F105" s="76">
        <f t="shared" si="1"/>
        <v>1</v>
      </c>
    </row>
    <row r="106" spans="4:6">
      <c r="D106" s="77">
        <f>100*[2]sorted!I180/[2]sorted!D180</f>
        <v>2.1560225194535088</v>
      </c>
      <c r="E106" s="76">
        <f>[2]sorted!B180</f>
        <v>7</v>
      </c>
      <c r="F106" s="76">
        <f t="shared" si="1"/>
        <v>1</v>
      </c>
    </row>
    <row r="107" spans="4:6">
      <c r="D107" s="77">
        <f>100*[2]sorted!I181/[2]sorted!D181</f>
        <v>2.3497422095219109</v>
      </c>
      <c r="E107" s="76">
        <f>[2]sorted!B181</f>
        <v>7</v>
      </c>
      <c r="F107" s="76">
        <f t="shared" si="1"/>
        <v>1</v>
      </c>
    </row>
    <row r="108" spans="4:6">
      <c r="D108" s="77">
        <f>100*[2]sorted!I182/[2]sorted!D182</f>
        <v>2.2488284624715296</v>
      </c>
      <c r="E108" s="76">
        <f>[2]sorted!B182</f>
        <v>7</v>
      </c>
      <c r="F108" s="76">
        <f t="shared" si="1"/>
        <v>1</v>
      </c>
    </row>
    <row r="109" spans="4:6">
      <c r="D109" s="77">
        <f>100*[2]sorted!I183/[2]sorted!D183</f>
        <v>2.0810810810810811</v>
      </c>
      <c r="E109" s="76">
        <f>[2]sorted!B183</f>
        <v>7</v>
      </c>
      <c r="F109" s="76">
        <f t="shared" si="1"/>
        <v>1</v>
      </c>
    </row>
    <row r="110" spans="4:6">
      <c r="D110" s="77">
        <f>100*[2]sorted!I184/[2]sorted!D184</f>
        <v>2.3493707539815123</v>
      </c>
      <c r="E110" s="76">
        <f>[2]sorted!B184</f>
        <v>7</v>
      </c>
      <c r="F110" s="76">
        <f t="shared" si="1"/>
        <v>1</v>
      </c>
    </row>
    <row r="111" spans="4:6">
      <c r="D111" s="77">
        <f>100*[2]sorted!I185/[2]sorted!D185</f>
        <v>2.0312794169064845</v>
      </c>
      <c r="E111" s="76">
        <f>[2]sorted!B185</f>
        <v>7</v>
      </c>
      <c r="F111" s="76">
        <f t="shared" si="1"/>
        <v>1</v>
      </c>
    </row>
    <row r="112" spans="4:6">
      <c r="D112" s="77">
        <f>100*[2]sorted!I186/[2]sorted!D186</f>
        <v>0.62412163732335924</v>
      </c>
      <c r="E112" s="76">
        <f>[2]sorted!B186</f>
        <v>7</v>
      </c>
      <c r="F112" s="76">
        <f t="shared" si="1"/>
        <v>1</v>
      </c>
    </row>
    <row r="113" spans="4:6">
      <c r="D113" s="77">
        <f>100*[2]sorted!I187/[2]sorted!D187</f>
        <v>0.32467532467532467</v>
      </c>
      <c r="E113" s="76">
        <f>[2]sorted!B187</f>
        <v>7</v>
      </c>
      <c r="F113" s="76">
        <f t="shared" si="1"/>
        <v>1</v>
      </c>
    </row>
    <row r="114" spans="4:6">
      <c r="D114" s="77">
        <f>100*[2]sorted!I188/[2]sorted!D188</f>
        <v>0.99861230655729061</v>
      </c>
      <c r="E114" s="76">
        <f>[2]sorted!B188</f>
        <v>7</v>
      </c>
      <c r="F114" s="76">
        <f t="shared" si="1"/>
        <v>1</v>
      </c>
    </row>
    <row r="115" spans="4:6">
      <c r="D115" s="77">
        <f>100*[2]sorted!I189/[2]sorted!D189</f>
        <v>0.48717209570481407</v>
      </c>
      <c r="E115" s="76">
        <f>[2]sorted!B189</f>
        <v>7</v>
      </c>
      <c r="F115" s="76">
        <f t="shared" si="1"/>
        <v>1</v>
      </c>
    </row>
    <row r="116" spans="4:6">
      <c r="D116" s="77">
        <f>100*[2]sorted!I190/[2]sorted!D190</f>
        <v>1.6249232160035234</v>
      </c>
      <c r="E116" s="76">
        <f>[2]sorted!B190</f>
        <v>7</v>
      </c>
      <c r="F116" s="76">
        <f t="shared" si="1"/>
        <v>1</v>
      </c>
    </row>
    <row r="117" spans="4:6">
      <c r="D117" s="77">
        <f>100*[2]sorted!I191/[2]sorted!D191</f>
        <v>1</v>
      </c>
      <c r="E117" s="76">
        <f>[2]sorted!B191</f>
        <v>7</v>
      </c>
      <c r="F117" s="76">
        <f t="shared" si="1"/>
        <v>1</v>
      </c>
    </row>
    <row r="118" spans="4:6">
      <c r="D118" s="77">
        <f>100*[2]sorted!I192/[2]sorted!D192</f>
        <v>2.0818853028733297</v>
      </c>
      <c r="E118" s="76">
        <f>[2]sorted!B192</f>
        <v>7</v>
      </c>
      <c r="F118" s="76">
        <f t="shared" si="1"/>
        <v>1</v>
      </c>
    </row>
    <row r="119" spans="4:6">
      <c r="D119" s="77">
        <f>100*[2]sorted!I193/[2]sorted!D193</f>
        <v>0.37472106437623681</v>
      </c>
      <c r="E119" s="76">
        <f>[2]sorted!B193</f>
        <v>7</v>
      </c>
      <c r="F119" s="76">
        <f t="shared" si="1"/>
        <v>1</v>
      </c>
    </row>
    <row r="120" spans="4:6">
      <c r="D120" s="77">
        <f>100*[2]sorted!I194/[2]sorted!D194</f>
        <v>0.38781163434903049</v>
      </c>
      <c r="E120" s="76">
        <f>[2]sorted!B194</f>
        <v>7</v>
      </c>
      <c r="F120" s="76">
        <f t="shared" si="1"/>
        <v>1</v>
      </c>
    </row>
    <row r="121" spans="4:6">
      <c r="D121" s="77">
        <f>100*[2]sorted!I195/[2]sorted!D195</f>
        <v>0.74952103777586032</v>
      </c>
      <c r="E121" s="76">
        <f>[2]sorted!B195</f>
        <v>7</v>
      </c>
      <c r="F121" s="76">
        <f t="shared" si="1"/>
        <v>1</v>
      </c>
    </row>
    <row r="122" spans="4:6">
      <c r="D122" s="77">
        <f>100*[2]sorted!I196/[2]sorted!D196</f>
        <v>1.0673564346132691</v>
      </c>
      <c r="E122" s="76">
        <f>[2]sorted!B196</f>
        <v>7</v>
      </c>
      <c r="F122" s="76">
        <f t="shared" si="1"/>
        <v>1</v>
      </c>
    </row>
    <row r="123" spans="4:6">
      <c r="D123" s="77">
        <f>100*[2]sorted!I197/[2]sorted!D197</f>
        <v>1.9891304347826086</v>
      </c>
      <c r="E123" s="76">
        <f>[2]sorted!B197</f>
        <v>7</v>
      </c>
      <c r="F123" s="76">
        <f t="shared" si="1"/>
        <v>1</v>
      </c>
    </row>
    <row r="124" spans="4:6">
      <c r="D124" s="77">
        <f>100*[2]sorted!I198/[2]sorted!D198</f>
        <v>2.1095100864553316</v>
      </c>
      <c r="E124" s="76">
        <f>[2]sorted!B198</f>
        <v>7</v>
      </c>
      <c r="F124" s="76">
        <f t="shared" si="1"/>
        <v>1</v>
      </c>
    </row>
    <row r="125" spans="4:6">
      <c r="D125" s="77">
        <f>100*[2]sorted!I199/[2]sorted!D199</f>
        <v>2.0594059405940595</v>
      </c>
      <c r="E125" s="76">
        <f>[2]sorted!B199</f>
        <v>7</v>
      </c>
      <c r="F125" s="76">
        <f t="shared" si="1"/>
        <v>1</v>
      </c>
    </row>
    <row r="126" spans="4:6">
      <c r="D126" s="77">
        <f>100*[2]sorted!I200/[2]sorted!D200</f>
        <v>2.3367416496250852</v>
      </c>
      <c r="E126" s="76">
        <f>[2]sorted!B200</f>
        <v>7</v>
      </c>
      <c r="F126" s="76">
        <f t="shared" si="1"/>
        <v>1</v>
      </c>
    </row>
    <row r="127" spans="4:6">
      <c r="D127" s="77">
        <f>100*[2]sorted!I201/[2]sorted!D201</f>
        <v>1.1242053031477748</v>
      </c>
      <c r="E127" s="76">
        <f>[2]sorted!B201</f>
        <v>7</v>
      </c>
      <c r="F127" s="76">
        <f t="shared" si="1"/>
        <v>1</v>
      </c>
    </row>
    <row r="128" spans="4:6">
      <c r="D128" s="77">
        <f>100*[2]sorted!I202/[2]sorted!D202</f>
        <v>1.464537617554859</v>
      </c>
      <c r="E128" s="76">
        <f>[2]sorted!B202</f>
        <v>7</v>
      </c>
      <c r="F128" s="76">
        <f t="shared" si="1"/>
        <v>1</v>
      </c>
    </row>
    <row r="129" spans="4:6">
      <c r="D129" s="77">
        <f>100*[2]sorted!I203/[2]sorted!D203</f>
        <v>0.84595742014318609</v>
      </c>
      <c r="E129" s="76">
        <f>[2]sorted!B203</f>
        <v>7</v>
      </c>
      <c r="F129" s="76">
        <f t="shared" si="1"/>
        <v>1</v>
      </c>
    </row>
    <row r="130" spans="4:6">
      <c r="D130" s="77">
        <f>100*[2]sorted!I204/[2]sorted!D204</f>
        <v>0.32869214383455359</v>
      </c>
      <c r="E130" s="76">
        <f>[2]sorted!B204</f>
        <v>7</v>
      </c>
      <c r="F130" s="76">
        <f t="shared" si="1"/>
        <v>1</v>
      </c>
    </row>
    <row r="131" spans="4:6">
      <c r="D131" s="77">
        <f>100*[2]sorted!I205/[2]sorted!D205</f>
        <v>0.62490100934471782</v>
      </c>
      <c r="E131" s="76">
        <f>[2]sorted!B205</f>
        <v>7</v>
      </c>
      <c r="F131" s="76">
        <f t="shared" si="1"/>
        <v>1</v>
      </c>
    </row>
    <row r="132" spans="4:6">
      <c r="D132" s="77">
        <f>100*[2]sorted!I206/[2]sorted!D206</f>
        <v>0.36300662736870148</v>
      </c>
      <c r="E132" s="76">
        <f>[2]sorted!B206</f>
        <v>7</v>
      </c>
      <c r="F132" s="76">
        <f t="shared" si="1"/>
        <v>1</v>
      </c>
    </row>
    <row r="133" spans="4:6">
      <c r="D133" s="77">
        <f>100*[2]sorted!I207/[2]sorted!D207</f>
        <v>0.87485272409636927</v>
      </c>
      <c r="E133" s="76">
        <f>[2]sorted!B207</f>
        <v>7</v>
      </c>
      <c r="F133" s="76">
        <f t="shared" si="1"/>
        <v>1</v>
      </c>
    </row>
    <row r="134" spans="4:6">
      <c r="D134" s="77">
        <f>100*[2]sorted!I208/[2]sorted!D208</f>
        <v>1.25</v>
      </c>
      <c r="E134" s="76">
        <f>[2]sorted!B208</f>
        <v>7</v>
      </c>
      <c r="F134" s="76">
        <f t="shared" si="1"/>
        <v>1</v>
      </c>
    </row>
    <row r="135" spans="4:6">
      <c r="D135" s="77">
        <f>100*[2]sorted!I209/[2]sorted!D209</f>
        <v>1.4989701277517828</v>
      </c>
      <c r="E135" s="76">
        <f>[2]sorted!B209</f>
        <v>7</v>
      </c>
      <c r="F135" s="76">
        <f t="shared" si="1"/>
        <v>1</v>
      </c>
    </row>
    <row r="136" spans="4:6">
      <c r="D136" s="77">
        <f>100*[2]sorted!I210/[2]sorted!D210</f>
        <v>0.71976569077348129</v>
      </c>
      <c r="E136" s="76">
        <f>[2]sorted!B210</f>
        <v>7</v>
      </c>
      <c r="F136" s="76">
        <f t="shared" si="1"/>
        <v>1</v>
      </c>
    </row>
    <row r="137" spans="4:6">
      <c r="D137" s="77">
        <f>100*[2]sorted!I211/[2]sorted!D211</f>
        <v>2</v>
      </c>
      <c r="E137" s="76">
        <f>[2]sorted!B211</f>
        <v>7</v>
      </c>
      <c r="F137" s="76">
        <f t="shared" si="1"/>
        <v>1</v>
      </c>
    </row>
    <row r="138" spans="4:6">
      <c r="D138" s="77">
        <f>100*[2]sorted!I212/[2]sorted!D212</f>
        <v>0.87468499427262314</v>
      </c>
      <c r="E138" s="76">
        <f>[2]sorted!B212</f>
        <v>7</v>
      </c>
      <c r="F138" s="76">
        <f t="shared" si="1"/>
        <v>1</v>
      </c>
    </row>
    <row r="139" spans="4:6">
      <c r="D139" s="77">
        <f>100*[2]sorted!I213/[2]sorted!D213</f>
        <v>0.87469853496994354</v>
      </c>
      <c r="E139" s="76">
        <f>[2]sorted!B213</f>
        <v>7</v>
      </c>
      <c r="F139" s="76">
        <f t="shared" si="1"/>
        <v>1</v>
      </c>
    </row>
    <row r="140" spans="4:6">
      <c r="D140" s="77">
        <f>100*[2]sorted!I214/[2]sorted!D214</f>
        <v>0.6249040086008294</v>
      </c>
      <c r="E140" s="76">
        <f>[2]sorted!B214</f>
        <v>7</v>
      </c>
      <c r="F140" s="76">
        <f t="shared" si="1"/>
        <v>1</v>
      </c>
    </row>
    <row r="141" spans="4:6">
      <c r="D141" s="77">
        <f>100*[2]sorted!I215/[2]sorted!D215</f>
        <v>1.499519528020083</v>
      </c>
      <c r="E141" s="76">
        <f>[2]sorted!B215</f>
        <v>7</v>
      </c>
      <c r="F141" s="76">
        <f t="shared" si="1"/>
        <v>1</v>
      </c>
    </row>
    <row r="142" spans="4:6">
      <c r="D142" s="77">
        <f>100*[2]sorted!I216/[2]sorted!D216</f>
        <v>1.4992515498013277</v>
      </c>
      <c r="E142" s="76">
        <f>[2]sorted!B216</f>
        <v>7</v>
      </c>
      <c r="F142" s="76">
        <f t="shared" si="1"/>
        <v>1</v>
      </c>
    </row>
    <row r="143" spans="4:6">
      <c r="D143" s="77">
        <f>100*[2]sorted!I217/[2]sorted!D217</f>
        <v>0.65557705666368959</v>
      </c>
      <c r="E143" s="76">
        <f>[2]sorted!B217</f>
        <v>7</v>
      </c>
      <c r="F143" s="76">
        <f t="shared" si="1"/>
        <v>1</v>
      </c>
    </row>
    <row r="144" spans="4:6">
      <c r="D144" s="77">
        <f>100*[2]sorted!I218/[2]sorted!D218</f>
        <v>0.5</v>
      </c>
      <c r="E144" s="76">
        <f>[2]sorted!B218</f>
        <v>7</v>
      </c>
      <c r="F144" s="76">
        <f t="shared" si="1"/>
        <v>1</v>
      </c>
    </row>
    <row r="145" spans="4:6">
      <c r="D145" s="77">
        <f>100*[2]sorted!I219/[2]sorted!D219</f>
        <v>1.1249652700993984</v>
      </c>
      <c r="E145" s="76">
        <f>[2]sorted!B219</f>
        <v>7</v>
      </c>
      <c r="F145" s="76">
        <f t="shared" si="1"/>
        <v>1</v>
      </c>
    </row>
    <row r="146" spans="4:6">
      <c r="D146" s="77">
        <f>100*[2]sorted!I220/[2]sorted!D220</f>
        <v>0.62492941309340055</v>
      </c>
      <c r="E146" s="76">
        <f>[2]sorted!B220</f>
        <v>7</v>
      </c>
      <c r="F146" s="76">
        <f t="shared" si="1"/>
        <v>1</v>
      </c>
    </row>
    <row r="147" spans="4:6">
      <c r="D147" s="77">
        <f>100*[2]sorted!I221/[2]sorted!D221</f>
        <v>1.124497071263999</v>
      </c>
      <c r="E147" s="76">
        <f>[2]sorted!B221</f>
        <v>7</v>
      </c>
      <c r="F147" s="76">
        <f t="shared" si="1"/>
        <v>1</v>
      </c>
    </row>
    <row r="148" spans="4:6">
      <c r="D148" s="77">
        <f>100*[2]sorted!I222/[2]sorted!D222</f>
        <v>2.2494816862474085</v>
      </c>
      <c r="E148" s="76">
        <f>[2]sorted!B222</f>
        <v>7</v>
      </c>
      <c r="F148" s="76">
        <f t="shared" si="1"/>
        <v>1</v>
      </c>
    </row>
    <row r="149" spans="4:6">
      <c r="D149" s="77">
        <f>100*[2]sorted!I223/[2]sorted!D223</f>
        <v>0.74980632964471261</v>
      </c>
      <c r="E149" s="76">
        <f>[2]sorted!B223</f>
        <v>7</v>
      </c>
      <c r="F149" s="76">
        <f t="shared" si="1"/>
        <v>1</v>
      </c>
    </row>
    <row r="150" spans="4:6">
      <c r="D150" s="77">
        <f>100*[2]sorted!I224/[2]sorted!D224</f>
        <v>2.0796470087575871</v>
      </c>
      <c r="E150" s="76">
        <f>[2]sorted!B224</f>
        <v>7</v>
      </c>
      <c r="F150" s="76">
        <f t="shared" si="1"/>
        <v>1</v>
      </c>
    </row>
    <row r="151" spans="4:6">
      <c r="D151" s="77">
        <f>100*[2]sorted!I225/[2]sorted!D225</f>
        <v>1.5998007574148274</v>
      </c>
      <c r="E151" s="76">
        <f>[2]sorted!B225</f>
        <v>7</v>
      </c>
      <c r="F151" s="76">
        <f t="shared" si="1"/>
        <v>1</v>
      </c>
    </row>
    <row r="152" spans="4:6">
      <c r="D152" s="77">
        <f>100*[2]sorted!I226/[2]sorted!D226</f>
        <v>2.3496201296438279</v>
      </c>
      <c r="E152" s="76">
        <f>[2]sorted!B226</f>
        <v>7</v>
      </c>
      <c r="F152" s="76">
        <f t="shared" si="1"/>
        <v>1</v>
      </c>
    </row>
    <row r="153" spans="4:6">
      <c r="D153" s="77">
        <f>100*[2]sorted!I227/[2]sorted!D227</f>
        <v>0.6242006088883284</v>
      </c>
      <c r="E153" s="76">
        <f>[2]sorted!B227</f>
        <v>7</v>
      </c>
      <c r="F153" s="76">
        <f t="shared" si="1"/>
        <v>1</v>
      </c>
    </row>
    <row r="154" spans="4:6">
      <c r="D154" s="77">
        <f>100*[2]sorted!I228/[2]sorted!D228</f>
        <v>2.6965854243487124</v>
      </c>
      <c r="E154" s="76">
        <f>[2]sorted!B228</f>
        <v>7</v>
      </c>
      <c r="F154" s="76">
        <f t="shared" si="1"/>
        <v>1</v>
      </c>
    </row>
    <row r="155" spans="4:6">
      <c r="D155" s="77">
        <f>100*[2]sorted!I229/[2]sorted!D229</f>
        <v>2.3495193081374905</v>
      </c>
      <c r="E155" s="76">
        <f>[2]sorted!B229</f>
        <v>7</v>
      </c>
      <c r="F155" s="76">
        <f t="shared" si="1"/>
        <v>1</v>
      </c>
    </row>
    <row r="156" spans="4:6">
      <c r="D156" s="77">
        <f>100*[2]sorted!I230/[2]sorted!D230</f>
        <v>1.3735710610500884</v>
      </c>
      <c r="E156" s="76">
        <f>[2]sorted!B230</f>
        <v>7</v>
      </c>
      <c r="F156" s="76">
        <f t="shared" si="1"/>
        <v>1</v>
      </c>
    </row>
    <row r="157" spans="4:6">
      <c r="D157" s="77">
        <f>100*[2]sorted!I231/[2]sorted!D231</f>
        <v>0.47049209036250073</v>
      </c>
      <c r="E157" s="76">
        <f>[2]sorted!B231</f>
        <v>7</v>
      </c>
      <c r="F157" s="76">
        <f t="shared" si="1"/>
        <v>1</v>
      </c>
    </row>
    <row r="158" spans="4:6">
      <c r="D158" s="77">
        <f>100*[2]sorted!I232/[2]sorted!D232</f>
        <v>0.62449826412419074</v>
      </c>
      <c r="E158" s="76">
        <f>[2]sorted!B232</f>
        <v>7</v>
      </c>
      <c r="F158" s="76">
        <f t="shared" si="1"/>
        <v>1</v>
      </c>
    </row>
    <row r="159" spans="4:6">
      <c r="D159" s="77">
        <f>100*[2]sorted!I233/[2]sorted!D233</f>
        <v>0.47432122996401699</v>
      </c>
      <c r="E159" s="76">
        <f>[2]sorted!B233</f>
        <v>7</v>
      </c>
      <c r="F159" s="76">
        <f t="shared" si="1"/>
        <v>1</v>
      </c>
    </row>
    <row r="160" spans="4:6">
      <c r="D160" s="77">
        <f>100*[2]sorted!I234/[2]sorted!D234</f>
        <v>1.3595235368228153</v>
      </c>
      <c r="E160" s="76">
        <f>[2]sorted!B234</f>
        <v>7</v>
      </c>
      <c r="F160" s="76">
        <f t="shared" si="1"/>
        <v>1</v>
      </c>
    </row>
    <row r="161" spans="4:6">
      <c r="D161" s="77">
        <f>100*[2]sorted!I235/[2]sorted!D235</f>
        <v>1.2499830717352149</v>
      </c>
      <c r="E161" s="76">
        <f>[2]sorted!B235</f>
        <v>7</v>
      </c>
      <c r="F161" s="76">
        <f t="shared" si="1"/>
        <v>1</v>
      </c>
    </row>
    <row r="162" spans="4:6">
      <c r="D162" s="77">
        <f>100*[2]sorted!I236/[2]sorted!D236</f>
        <v>1.9994837662936265</v>
      </c>
      <c r="E162" s="76">
        <f>[2]sorted!B236</f>
        <v>7</v>
      </c>
      <c r="F162" s="76">
        <f t="shared" si="1"/>
        <v>1</v>
      </c>
    </row>
    <row r="163" spans="4:6">
      <c r="D163" s="77">
        <f>100*[2]sorted!I237/[2]sorted!D237</f>
        <v>2.1312915598282967</v>
      </c>
      <c r="E163" s="76">
        <f>[2]sorted!B237</f>
        <v>7</v>
      </c>
      <c r="F163" s="76">
        <f t="shared" si="1"/>
        <v>1</v>
      </c>
    </row>
    <row r="164" spans="4:6">
      <c r="D164" s="77">
        <f>100*[2]sorted!I238/[2]sorted!D238</f>
        <v>0.8019154758285193</v>
      </c>
      <c r="E164" s="76">
        <f>[2]sorted!B238</f>
        <v>7</v>
      </c>
      <c r="F164" s="76">
        <f t="shared" si="1"/>
        <v>1</v>
      </c>
    </row>
    <row r="165" spans="4:6">
      <c r="D165" s="77">
        <f>100*[2]sorted!I239/[2]sorted!D239</f>
        <v>2.1791044776119404</v>
      </c>
      <c r="E165" s="76">
        <f>[2]sorted!B239</f>
        <v>7</v>
      </c>
      <c r="F165" s="76">
        <f t="shared" si="1"/>
        <v>1</v>
      </c>
    </row>
    <row r="166" spans="4:6">
      <c r="D166" s="77">
        <f>100*[2]sorted!I240/[2]sorted!D240</f>
        <v>0.24950871072445849</v>
      </c>
      <c r="E166" s="76">
        <f>[2]sorted!B240</f>
        <v>7</v>
      </c>
      <c r="F166" s="76">
        <f t="shared" ref="F166:F229" si="2">VLOOKUP(E166,$I$38:$J$54,2)</f>
        <v>1</v>
      </c>
    </row>
    <row r="167" spans="4:6">
      <c r="D167" s="77">
        <f>100*[2]sorted!I241/[2]sorted!D241</f>
        <v>0.62477837253676904</v>
      </c>
      <c r="E167" s="76">
        <f>[2]sorted!B241</f>
        <v>7</v>
      </c>
      <c r="F167" s="76">
        <f t="shared" si="2"/>
        <v>1</v>
      </c>
    </row>
    <row r="168" spans="4:6">
      <c r="D168" s="77">
        <f>100*[2]sorted!I242/[2]sorted!D242</f>
        <v>0.62425819410207251</v>
      </c>
      <c r="E168" s="76">
        <f>[2]sorted!B242</f>
        <v>7</v>
      </c>
      <c r="F168" s="76">
        <f t="shared" si="2"/>
        <v>1</v>
      </c>
    </row>
    <row r="169" spans="4:6">
      <c r="D169" s="77">
        <f>100*[2]sorted!I243/[2]sorted!D243</f>
        <v>0.87447129795881573</v>
      </c>
      <c r="E169" s="76">
        <f>[2]sorted!B243</f>
        <v>7</v>
      </c>
      <c r="F169" s="76">
        <f t="shared" si="2"/>
        <v>1</v>
      </c>
    </row>
    <row r="170" spans="4:6">
      <c r="D170" s="77">
        <f>100*[2]sorted!I244/[2]sorted!D244</f>
        <v>0.99989466873316579</v>
      </c>
      <c r="E170" s="76">
        <f>[2]sorted!B244</f>
        <v>7</v>
      </c>
      <c r="F170" s="76">
        <f t="shared" si="2"/>
        <v>1</v>
      </c>
    </row>
    <row r="171" spans="4:6">
      <c r="D171" s="77">
        <f>100*[2]sorted!I245/[2]sorted!D245</f>
        <v>1.1876484560570071</v>
      </c>
      <c r="E171" s="76">
        <f>[2]sorted!B245</f>
        <v>7</v>
      </c>
      <c r="F171" s="76">
        <f t="shared" si="2"/>
        <v>1</v>
      </c>
    </row>
    <row r="172" spans="4:6">
      <c r="D172" s="77">
        <f>100*[2]sorted!I246/[2]sorted!D246</f>
        <v>1.2412976460260101</v>
      </c>
      <c r="E172" s="76">
        <f>[2]sorted!B246</f>
        <v>7</v>
      </c>
      <c r="F172" s="76">
        <f t="shared" si="2"/>
        <v>1</v>
      </c>
    </row>
    <row r="173" spans="4:6">
      <c r="D173" s="77">
        <f>100*[2]sorted!I247/[2]sorted!D247</f>
        <v>0.77929854576561164</v>
      </c>
      <c r="E173" s="76">
        <f>[2]sorted!B247</f>
        <v>7</v>
      </c>
      <c r="F173" s="76">
        <f t="shared" si="2"/>
        <v>1</v>
      </c>
    </row>
    <row r="174" spans="4:6">
      <c r="D174" s="77">
        <f>100*[2]sorted!I248/[2]sorted!D248</f>
        <v>0.67473348027529123</v>
      </c>
      <c r="E174" s="76">
        <f>[2]sorted!B248</f>
        <v>7</v>
      </c>
      <c r="F174" s="76">
        <f t="shared" si="2"/>
        <v>1</v>
      </c>
    </row>
    <row r="175" spans="4:6">
      <c r="D175" s="77">
        <f>100*[2]sorted!I249/[2]sorted!D249</f>
        <v>0.77793167128347185</v>
      </c>
      <c r="E175" s="76">
        <f>[2]sorted!B249</f>
        <v>7</v>
      </c>
      <c r="F175" s="76">
        <f t="shared" si="2"/>
        <v>1</v>
      </c>
    </row>
    <row r="176" spans="4:6">
      <c r="D176" s="77">
        <f>100*[2]sorted!I250/[2]sorted!D250</f>
        <v>1.2492822574030022</v>
      </c>
      <c r="E176" s="76">
        <f>[2]sorted!B250</f>
        <v>7</v>
      </c>
      <c r="F176" s="76">
        <f t="shared" si="2"/>
        <v>1</v>
      </c>
    </row>
    <row r="177" spans="4:6">
      <c r="D177" s="77">
        <f>100*[2]sorted!I251/[2]sorted!D251</f>
        <v>1.124333128355133</v>
      </c>
      <c r="E177" s="76">
        <f>[2]sorted!B251</f>
        <v>7</v>
      </c>
      <c r="F177" s="76">
        <f t="shared" si="2"/>
        <v>1</v>
      </c>
    </row>
    <row r="178" spans="4:6">
      <c r="D178" s="77">
        <f>100*[2]sorted!I252/[2]sorted!D252</f>
        <v>0.12479474548440066</v>
      </c>
      <c r="E178" s="76">
        <f>[2]sorted!B252</f>
        <v>7</v>
      </c>
      <c r="F178" s="76">
        <f t="shared" si="2"/>
        <v>1</v>
      </c>
    </row>
    <row r="179" spans="4:6">
      <c r="D179" s="77">
        <f>100*[2]sorted!I253/[2]sorted!D253</f>
        <v>0.12457390063532689</v>
      </c>
      <c r="E179" s="76">
        <f>[2]sorted!B253</f>
        <v>7</v>
      </c>
      <c r="F179" s="76">
        <f t="shared" si="2"/>
        <v>1</v>
      </c>
    </row>
    <row r="180" spans="4:6">
      <c r="D180" s="77">
        <f>100*[2]sorted!I254/[2]sorted!D254</f>
        <v>1.9453050524308866</v>
      </c>
      <c r="E180" s="76">
        <f>[2]sorted!B254</f>
        <v>7</v>
      </c>
      <c r="F180" s="76">
        <f t="shared" si="2"/>
        <v>1</v>
      </c>
    </row>
    <row r="181" spans="4:6">
      <c r="D181" s="77">
        <f>100*[2]sorted!I255/[2]sorted!D255</f>
        <v>0.49980223652511596</v>
      </c>
      <c r="E181" s="76">
        <f>[2]sorted!B255</f>
        <v>7</v>
      </c>
      <c r="F181" s="76">
        <f t="shared" si="2"/>
        <v>1</v>
      </c>
    </row>
    <row r="182" spans="4:6">
      <c r="D182" s="77">
        <f>100*[2]sorted!I256/[2]sorted!D256</f>
        <v>0.81883956057693807</v>
      </c>
      <c r="E182" s="76">
        <f>[2]sorted!B256</f>
        <v>7</v>
      </c>
      <c r="F182" s="76">
        <f t="shared" si="2"/>
        <v>1</v>
      </c>
    </row>
    <row r="183" spans="4:6">
      <c r="D183" s="77">
        <f>100*[2]sorted!I257/[2]sorted!D257</f>
        <v>1.7598529655629871</v>
      </c>
      <c r="E183" s="76">
        <f>[2]sorted!B257</f>
        <v>7</v>
      </c>
      <c r="F183" s="76">
        <f t="shared" si="2"/>
        <v>1</v>
      </c>
    </row>
    <row r="184" spans="4:6">
      <c r="D184" s="77">
        <f>100*[2]sorted!I258/[2]sorted!D258</f>
        <v>1.3937936398666106</v>
      </c>
      <c r="E184" s="76">
        <f>[2]sorted!B258</f>
        <v>7</v>
      </c>
      <c r="F184" s="76">
        <f t="shared" si="2"/>
        <v>1</v>
      </c>
    </row>
    <row r="185" spans="4:6">
      <c r="D185" s="77">
        <f>100*[2]sorted!I259/[2]sorted!D259</f>
        <v>0.87442518570923244</v>
      </c>
      <c r="E185" s="76">
        <f>[2]sorted!B259</f>
        <v>7</v>
      </c>
      <c r="F185" s="76">
        <f t="shared" si="2"/>
        <v>1</v>
      </c>
    </row>
    <row r="186" spans="4:6">
      <c r="D186" s="77">
        <f>100*[2]sorted!I260/[2]sorted!D260</f>
        <v>0.99976101330359279</v>
      </c>
      <c r="E186" s="76">
        <f>[2]sorted!B260</f>
        <v>7</v>
      </c>
      <c r="F186" s="76">
        <f t="shared" si="2"/>
        <v>1</v>
      </c>
    </row>
    <row r="187" spans="4:6">
      <c r="D187" s="77">
        <f>100*[2]sorted!I261/[2]sorted!D261</f>
        <v>1.0699629171817058</v>
      </c>
      <c r="E187" s="76">
        <f>[2]sorted!B261</f>
        <v>7</v>
      </c>
      <c r="F187" s="76">
        <f t="shared" si="2"/>
        <v>1</v>
      </c>
    </row>
    <row r="188" spans="4:6">
      <c r="D188" s="77">
        <f>100*[2]sorted!I262/[2]sorted!D262</f>
        <v>0.49914391015409615</v>
      </c>
      <c r="E188" s="76">
        <f>[2]sorted!B262</f>
        <v>7</v>
      </c>
      <c r="F188" s="76">
        <f t="shared" si="2"/>
        <v>1</v>
      </c>
    </row>
    <row r="189" spans="4:6">
      <c r="D189" s="77">
        <f>100*[2]sorted!I263/[2]sorted!D263</f>
        <v>1.6147783251231527</v>
      </c>
      <c r="E189" s="76">
        <f>[2]sorted!B263</f>
        <v>7</v>
      </c>
      <c r="F189" s="76">
        <f t="shared" si="2"/>
        <v>1</v>
      </c>
    </row>
    <row r="190" spans="4:6">
      <c r="D190" s="77">
        <f>100*[2]sorted!I264/[2]sorted!D264</f>
        <v>3.0405176119267923</v>
      </c>
      <c r="E190" s="76">
        <f>[2]sorted!B264</f>
        <v>7</v>
      </c>
      <c r="F190" s="76">
        <f t="shared" si="2"/>
        <v>1</v>
      </c>
    </row>
    <row r="191" spans="4:6">
      <c r="D191" s="77">
        <f>100*[2]sorted!I265/[2]sorted!D265</f>
        <v>0.49972068457671015</v>
      </c>
      <c r="E191" s="76">
        <f>[2]sorted!B265</f>
        <v>7</v>
      </c>
      <c r="F191" s="76">
        <f t="shared" si="2"/>
        <v>1</v>
      </c>
    </row>
    <row r="192" spans="4:6">
      <c r="D192" s="77">
        <f>100*[2]sorted!I266/[2]sorted!D266</f>
        <v>1.1244274809160306</v>
      </c>
      <c r="E192" s="76">
        <f>[2]sorted!B266</f>
        <v>7</v>
      </c>
      <c r="F192" s="76">
        <f t="shared" si="2"/>
        <v>1</v>
      </c>
    </row>
    <row r="193" spans="4:6">
      <c r="D193" s="77">
        <f>100*[2]sorted!I267/[2]sorted!D267</f>
        <v>1.3744883202196241</v>
      </c>
      <c r="E193" s="76">
        <f>[2]sorted!B267</f>
        <v>7</v>
      </c>
      <c r="F193" s="76">
        <f t="shared" si="2"/>
        <v>1</v>
      </c>
    </row>
    <row r="194" spans="4:6">
      <c r="D194" s="77">
        <f>100*[2]sorted!I268/[2]sorted!D268</f>
        <v>0.37440345927703217</v>
      </c>
      <c r="E194" s="76">
        <f>[2]sorted!B268</f>
        <v>7</v>
      </c>
      <c r="F194" s="76">
        <f t="shared" si="2"/>
        <v>1</v>
      </c>
    </row>
    <row r="195" spans="4:6">
      <c r="D195" s="77">
        <f>100*[2]sorted!I269/[2]sorted!D269</f>
        <v>1.749938747432104</v>
      </c>
      <c r="E195" s="76">
        <f>[2]sorted!B269</f>
        <v>7</v>
      </c>
      <c r="F195" s="76">
        <f t="shared" si="2"/>
        <v>1</v>
      </c>
    </row>
    <row r="196" spans="4:6">
      <c r="D196" s="77">
        <f>100*[2]sorted!I270/[2]sorted!D270</f>
        <v>0.1540436456996149</v>
      </c>
      <c r="E196" s="76">
        <f>[2]sorted!B270</f>
        <v>7</v>
      </c>
      <c r="F196" s="76">
        <f t="shared" si="2"/>
        <v>1</v>
      </c>
    </row>
    <row r="197" spans="4:6">
      <c r="D197" s="77">
        <f>100*[2]sorted!I271/[2]sorted!D271</f>
        <v>1.0795183279401623</v>
      </c>
      <c r="E197" s="76">
        <f>[2]sorted!B271</f>
        <v>7</v>
      </c>
      <c r="F197" s="76">
        <f t="shared" si="2"/>
        <v>1</v>
      </c>
    </row>
    <row r="198" spans="4:6">
      <c r="D198" s="77">
        <f>100*[2]sorted!I272/[2]sorted!D272</f>
        <v>0.71230094362243823</v>
      </c>
      <c r="E198" s="76">
        <f>[2]sorted!B272</f>
        <v>7</v>
      </c>
      <c r="F198" s="76">
        <f t="shared" si="2"/>
        <v>1</v>
      </c>
    </row>
    <row r="199" spans="4:6">
      <c r="D199" s="77">
        <f>100*[2]sorted!I273/[2]sorted!D273</f>
        <v>1.5433457500846597</v>
      </c>
      <c r="E199" s="76">
        <f>[2]sorted!B273</f>
        <v>7</v>
      </c>
      <c r="F199" s="76">
        <f t="shared" si="2"/>
        <v>1</v>
      </c>
    </row>
    <row r="200" spans="4:6">
      <c r="D200" s="77">
        <f>100*[2]sorted!I274/[2]sorted!D274</f>
        <v>0.59340992681909532</v>
      </c>
      <c r="E200" s="76">
        <f>[2]sorted!B274</f>
        <v>7</v>
      </c>
      <c r="F200" s="76">
        <f t="shared" si="2"/>
        <v>1</v>
      </c>
    </row>
    <row r="201" spans="4:6">
      <c r="D201" s="77">
        <f>100*[2]sorted!I275/[2]sorted!D275</f>
        <v>1.4999218383617321</v>
      </c>
      <c r="E201" s="76">
        <f>[2]sorted!B275</f>
        <v>7</v>
      </c>
      <c r="F201" s="76">
        <f t="shared" si="2"/>
        <v>1</v>
      </c>
    </row>
    <row r="202" spans="4:6">
      <c r="D202" s="77">
        <f>100*[2]sorted!I276/[2]sorted!D276</f>
        <v>1.0293705929461094</v>
      </c>
      <c r="E202" s="76">
        <f>[2]sorted!B276</f>
        <v>7</v>
      </c>
      <c r="F202" s="76">
        <f t="shared" si="2"/>
        <v>1</v>
      </c>
    </row>
    <row r="203" spans="4:6">
      <c r="D203" s="77">
        <f>100*[2]sorted!I277/[2]sorted!D277</f>
        <v>0.74969024962421149</v>
      </c>
      <c r="E203" s="76">
        <f>[2]sorted!B277</f>
        <v>7</v>
      </c>
      <c r="F203" s="76">
        <f t="shared" si="2"/>
        <v>1</v>
      </c>
    </row>
    <row r="204" spans="4:6">
      <c r="D204" s="77">
        <f>100*[2]sorted!I278/[2]sorted!D278</f>
        <v>0.87435609434912276</v>
      </c>
      <c r="E204" s="76">
        <f>[2]sorted!B278</f>
        <v>7</v>
      </c>
      <c r="F204" s="76">
        <f t="shared" si="2"/>
        <v>1</v>
      </c>
    </row>
    <row r="205" spans="4:6">
      <c r="D205" s="77">
        <f>100*[2]sorted!I279/[2]sorted!D279</f>
        <v>0.55604936230026669</v>
      </c>
      <c r="E205" s="76">
        <f>[2]sorted!B279</f>
        <v>7</v>
      </c>
      <c r="F205" s="76">
        <f t="shared" si="2"/>
        <v>1</v>
      </c>
    </row>
    <row r="206" spans="4:6">
      <c r="D206" s="77">
        <f>100*[2]sorted!I280/[2]sorted!D280</f>
        <v>0.37456175387209872</v>
      </c>
      <c r="E206" s="76">
        <f>[2]sorted!B280</f>
        <v>7</v>
      </c>
      <c r="F206" s="76">
        <f t="shared" si="2"/>
        <v>1</v>
      </c>
    </row>
    <row r="207" spans="4:6">
      <c r="D207" s="77">
        <f>100*[2]sorted!I281/[2]sorted!D281</f>
        <v>1.0608902603820012</v>
      </c>
      <c r="E207" s="76">
        <f>[2]sorted!B281</f>
        <v>7</v>
      </c>
      <c r="F207" s="76">
        <f t="shared" si="2"/>
        <v>1</v>
      </c>
    </row>
    <row r="208" spans="4:6">
      <c r="D208" s="77">
        <f>100*[2]sorted!I282/[2]sorted!D282</f>
        <v>1.5243146780349972</v>
      </c>
      <c r="E208" s="76">
        <f>[2]sorted!B282</f>
        <v>7</v>
      </c>
      <c r="F208" s="76">
        <f t="shared" si="2"/>
        <v>1</v>
      </c>
    </row>
    <row r="209" spans="4:6">
      <c r="D209" s="77">
        <f>100*[2]sorted!I283/[2]sorted!D283</f>
        <v>1.3997555982288807</v>
      </c>
      <c r="E209" s="76">
        <f>[2]sorted!B283</f>
        <v>7</v>
      </c>
      <c r="F209" s="76">
        <f t="shared" si="2"/>
        <v>1</v>
      </c>
    </row>
    <row r="210" spans="4:6">
      <c r="D210" s="77">
        <f>100*[2]sorted!I284/[2]sorted!D284</f>
        <v>1.0745724496893814</v>
      </c>
      <c r="E210" s="76">
        <f>[2]sorted!B284</f>
        <v>7</v>
      </c>
      <c r="F210" s="76">
        <f t="shared" si="2"/>
        <v>1</v>
      </c>
    </row>
    <row r="211" spans="4:6">
      <c r="D211" s="77">
        <f>100*[2]sorted!I285/[2]sorted!D285</f>
        <v>0.12451383642519377</v>
      </c>
      <c r="E211" s="76">
        <f>[2]sorted!B285</f>
        <v>7</v>
      </c>
      <c r="F211" s="76">
        <f t="shared" si="2"/>
        <v>1</v>
      </c>
    </row>
    <row r="212" spans="4:6">
      <c r="D212" s="77">
        <f>100*[2]sorted!I286/[2]sorted!D286</f>
        <v>0.87466618657544937</v>
      </c>
      <c r="E212" s="76">
        <f>[2]sorted!B286</f>
        <v>7</v>
      </c>
      <c r="F212" s="76">
        <f t="shared" si="2"/>
        <v>1</v>
      </c>
    </row>
    <row r="213" spans="4:6">
      <c r="D213" s="77">
        <f>100*[2]sorted!I287/[2]sorted!D287</f>
        <v>0.12426118620808886</v>
      </c>
      <c r="E213" s="76">
        <f>[2]sorted!B287</f>
        <v>7</v>
      </c>
      <c r="F213" s="76">
        <f t="shared" si="2"/>
        <v>1</v>
      </c>
    </row>
    <row r="214" spans="4:6">
      <c r="D214" s="77">
        <f>100*[2]sorted!I288/[2]sorted!D288</f>
        <v>0.2045177445363609</v>
      </c>
      <c r="E214" s="76">
        <f>[2]sorted!B288</f>
        <v>7</v>
      </c>
      <c r="F214" s="76">
        <f t="shared" si="2"/>
        <v>1</v>
      </c>
    </row>
    <row r="215" spans="4:6">
      <c r="D215" s="77">
        <f>100*[2]sorted!I289/[2]sorted!D289</f>
        <v>0.89945239024258983</v>
      </c>
      <c r="E215" s="76">
        <f>[2]sorted!B289</f>
        <v>7</v>
      </c>
      <c r="F215" s="76">
        <f t="shared" si="2"/>
        <v>1</v>
      </c>
    </row>
    <row r="216" spans="4:6">
      <c r="D216" s="77">
        <f>100*[2]sorted!I290/[2]sorted!D290</f>
        <v>2.2481510159399782</v>
      </c>
      <c r="E216" s="76">
        <f>[2]sorted!B290</f>
        <v>7</v>
      </c>
      <c r="F216" s="76">
        <f t="shared" si="2"/>
        <v>1</v>
      </c>
    </row>
    <row r="217" spans="4:6">
      <c r="D217" s="77">
        <f>100*[2]sorted!I291/[2]sorted!D291</f>
        <v>1.3743153815502653</v>
      </c>
      <c r="E217" s="76">
        <f>[2]sorted!B291</f>
        <v>7</v>
      </c>
      <c r="F217" s="76">
        <f t="shared" si="2"/>
        <v>1</v>
      </c>
    </row>
    <row r="218" spans="4:6">
      <c r="D218" s="77">
        <f>100*[2]sorted!I292/[2]sorted!D292</f>
        <v>1.3742905420042459</v>
      </c>
      <c r="E218" s="76">
        <f>[2]sorted!B292</f>
        <v>7</v>
      </c>
      <c r="F218" s="76">
        <f t="shared" si="2"/>
        <v>1</v>
      </c>
    </row>
    <row r="219" spans="4:6">
      <c r="D219" s="77">
        <f>100*[2]sorted!I293/[2]sorted!D293</f>
        <v>0.73311124708228526</v>
      </c>
      <c r="E219" s="76">
        <f>[2]sorted!B293</f>
        <v>7</v>
      </c>
      <c r="F219" s="76">
        <f t="shared" si="2"/>
        <v>1</v>
      </c>
    </row>
    <row r="220" spans="4:6">
      <c r="D220" s="77">
        <f>100*[2]sorted!I294/[2]sorted!D294</f>
        <v>1.0338001319744849</v>
      </c>
      <c r="E220" s="76">
        <f>[2]sorted!B294</f>
        <v>7</v>
      </c>
      <c r="F220" s="76">
        <f t="shared" si="2"/>
        <v>1</v>
      </c>
    </row>
    <row r="221" spans="4:6">
      <c r="D221" s="77">
        <f>100*[2]sorted!I295/[2]sorted!D295</f>
        <v>1.1559626677126476</v>
      </c>
      <c r="E221" s="76">
        <f>[2]sorted!B295</f>
        <v>7</v>
      </c>
      <c r="F221" s="76">
        <f t="shared" si="2"/>
        <v>1</v>
      </c>
    </row>
    <row r="222" spans="4:6">
      <c r="D222" s="77">
        <f>100*[2]sorted!I296/[2]sorted!D296</f>
        <v>1.8197033092430581</v>
      </c>
      <c r="E222" s="76">
        <f>[2]sorted!B296</f>
        <v>7</v>
      </c>
      <c r="F222" s="76">
        <f t="shared" si="2"/>
        <v>1</v>
      </c>
    </row>
    <row r="223" spans="4:6">
      <c r="D223" s="77">
        <f>100*[2]sorted!I297/[2]sorted!D297</f>
        <v>1.231492643679692</v>
      </c>
      <c r="E223" s="76">
        <f>[2]sorted!B297</f>
        <v>7</v>
      </c>
      <c r="F223" s="76">
        <f t="shared" si="2"/>
        <v>1</v>
      </c>
    </row>
    <row r="224" spans="4:6">
      <c r="D224" s="77">
        <f>100*[2]sorted!I298/[2]sorted!D298</f>
        <v>0.9999468819717412</v>
      </c>
      <c r="E224" s="76">
        <f>[2]sorted!B298</f>
        <v>7</v>
      </c>
      <c r="F224" s="76">
        <f t="shared" si="2"/>
        <v>1</v>
      </c>
    </row>
    <row r="225" spans="4:6">
      <c r="D225" s="77">
        <f>100*[2]sorted!I299/[2]sorted!D299</f>
        <v>1.2497238615204973</v>
      </c>
      <c r="E225" s="76">
        <f>[2]sorted!B299</f>
        <v>7</v>
      </c>
      <c r="F225" s="76">
        <f t="shared" si="2"/>
        <v>1</v>
      </c>
    </row>
    <row r="226" spans="4:6">
      <c r="D226" s="77">
        <f>100*[2]sorted!I300/[2]sorted!D300</f>
        <v>1.1246919905340458</v>
      </c>
      <c r="E226" s="76">
        <f>[2]sorted!B300</f>
        <v>7</v>
      </c>
      <c r="F226" s="76">
        <f t="shared" si="2"/>
        <v>1</v>
      </c>
    </row>
    <row r="227" spans="4:6">
      <c r="D227" s="77">
        <f>100*[2]sorted!I301/[2]sorted!D301</f>
        <v>0.99962798958370835</v>
      </c>
      <c r="E227" s="76">
        <f>[2]sorted!B301</f>
        <v>7</v>
      </c>
      <c r="F227" s="76">
        <f t="shared" si="2"/>
        <v>1</v>
      </c>
    </row>
    <row r="228" spans="4:6">
      <c r="D228" s="77">
        <f>100*[2]sorted!I302/[2]sorted!D302</f>
        <v>0.87476469936884071</v>
      </c>
      <c r="E228" s="76">
        <f>[2]sorted!B302</f>
        <v>7</v>
      </c>
      <c r="F228" s="76">
        <f t="shared" si="2"/>
        <v>1</v>
      </c>
    </row>
    <row r="229" spans="4:6">
      <c r="D229" s="77">
        <f>100*[2]sorted!I303/[2]sorted!D303</f>
        <v>1.3746789608858574</v>
      </c>
      <c r="E229" s="76">
        <f>[2]sorted!B303</f>
        <v>7</v>
      </c>
      <c r="F229" s="76">
        <f t="shared" si="2"/>
        <v>1</v>
      </c>
    </row>
    <row r="230" spans="4:6">
      <c r="D230" s="77">
        <f>100*[2]sorted!I304/[2]sorted!D304</f>
        <v>1.1499819573433612</v>
      </c>
      <c r="E230" s="76">
        <f>[2]sorted!B304</f>
        <v>7</v>
      </c>
      <c r="F230" s="76">
        <f t="shared" ref="F230:F293" si="3">VLOOKUP(E230,$I$38:$J$54,2)</f>
        <v>1</v>
      </c>
    </row>
    <row r="231" spans="4:6">
      <c r="D231" s="77">
        <f>100*[2]sorted!I305/[2]sorted!D305</f>
        <v>1.6241388109211534</v>
      </c>
      <c r="E231" s="76">
        <f>[2]sorted!B305</f>
        <v>7</v>
      </c>
      <c r="F231" s="76">
        <f t="shared" si="3"/>
        <v>1</v>
      </c>
    </row>
    <row r="232" spans="4:6">
      <c r="D232" s="77">
        <f>100*[2]sorted!I306/[2]sorted!D306</f>
        <v>1.499364324802388</v>
      </c>
      <c r="E232" s="76">
        <f>[2]sorted!B306</f>
        <v>7</v>
      </c>
      <c r="F232" s="76">
        <f t="shared" si="3"/>
        <v>1</v>
      </c>
    </row>
    <row r="233" spans="4:6">
      <c r="D233" s="77">
        <f>100*[2]sorted!I307/[2]sorted!D307</f>
        <v>0.99831965997825445</v>
      </c>
      <c r="E233" s="76">
        <f>[2]sorted!B307</f>
        <v>7</v>
      </c>
      <c r="F233" s="76">
        <f t="shared" si="3"/>
        <v>1</v>
      </c>
    </row>
    <row r="234" spans="4:6">
      <c r="D234" s="77">
        <f>100*[2]sorted!I308/[2]sorted!D308</f>
        <v>1.4996649987882935</v>
      </c>
      <c r="E234" s="76">
        <f>[2]sorted!B308</f>
        <v>7</v>
      </c>
      <c r="F234" s="76">
        <f t="shared" si="3"/>
        <v>1</v>
      </c>
    </row>
    <row r="235" spans="4:6">
      <c r="D235" s="77">
        <f>100*[2]sorted!I309/[2]sorted!D309</f>
        <v>0.87450252056248345</v>
      </c>
      <c r="E235" s="76">
        <f>[2]sorted!B309</f>
        <v>7</v>
      </c>
      <c r="F235" s="76">
        <f t="shared" si="3"/>
        <v>1</v>
      </c>
    </row>
    <row r="236" spans="4:6">
      <c r="D236" s="77">
        <f>100*[2]sorted!I310/[2]sorted!D310</f>
        <v>0.46835541612433113</v>
      </c>
      <c r="E236" s="76">
        <f>[2]sorted!B310</f>
        <v>7</v>
      </c>
      <c r="F236" s="76">
        <f t="shared" si="3"/>
        <v>1</v>
      </c>
    </row>
    <row r="237" spans="4:6">
      <c r="D237" s="77">
        <f>100*[2]sorted!I311/[2]sorted!D311</f>
        <v>1.109625572865651</v>
      </c>
      <c r="E237" s="76">
        <f>[2]sorted!B311</f>
        <v>7</v>
      </c>
      <c r="F237" s="76">
        <f t="shared" si="3"/>
        <v>1</v>
      </c>
    </row>
    <row r="238" spans="4:6">
      <c r="D238" s="77">
        <f>100*[2]sorted!I312/[2]sorted!D312</f>
        <v>0.37453659032045095</v>
      </c>
      <c r="E238" s="76">
        <f>[2]sorted!B312</f>
        <v>7</v>
      </c>
      <c r="F238" s="76">
        <f t="shared" si="3"/>
        <v>1</v>
      </c>
    </row>
    <row r="239" spans="4:6">
      <c r="D239" s="77">
        <f>100*[2]sorted!I313/[2]sorted!D313</f>
        <v>0.99918887684566404</v>
      </c>
      <c r="E239" s="76">
        <f>[2]sorted!B313</f>
        <v>7</v>
      </c>
      <c r="F239" s="76">
        <f t="shared" si="3"/>
        <v>1</v>
      </c>
    </row>
    <row r="240" spans="4:6">
      <c r="D240" s="77">
        <f>100*[2]sorted!I314/[2]sorted!D314</f>
        <v>0.6241708144494208</v>
      </c>
      <c r="E240" s="76">
        <f>[2]sorted!B314</f>
        <v>7</v>
      </c>
      <c r="F240" s="76">
        <f t="shared" si="3"/>
        <v>1</v>
      </c>
    </row>
    <row r="241" spans="4:6">
      <c r="D241" s="77">
        <f>100*[2]sorted!I315/[2]sorted!D315</f>
        <v>0.87411511234225914</v>
      </c>
      <c r="E241" s="76">
        <f>[2]sorted!B315</f>
        <v>7</v>
      </c>
      <c r="F241" s="76">
        <f t="shared" si="3"/>
        <v>1</v>
      </c>
    </row>
    <row r="242" spans="4:6">
      <c r="D242" s="77">
        <f>100*[2]sorted!I316/[2]sorted!D316</f>
        <v>1.4025894897182025</v>
      </c>
      <c r="E242" s="76">
        <f>[2]sorted!B316</f>
        <v>7</v>
      </c>
      <c r="F242" s="76">
        <f t="shared" si="3"/>
        <v>1</v>
      </c>
    </row>
    <row r="243" spans="4:6">
      <c r="D243" s="77">
        <f>100*[2]sorted!I317/[2]sorted!D317</f>
        <v>1.1244327033800718</v>
      </c>
      <c r="E243" s="76">
        <f>[2]sorted!B317</f>
        <v>7</v>
      </c>
      <c r="F243" s="76">
        <f t="shared" si="3"/>
        <v>1</v>
      </c>
    </row>
    <row r="244" spans="4:6">
      <c r="D244" s="77">
        <f>100*[2]sorted!I318/[2]sorted!D318</f>
        <v>0.24933790677457832</v>
      </c>
      <c r="E244" s="76">
        <f>[2]sorted!B318</f>
        <v>7</v>
      </c>
      <c r="F244" s="76">
        <f t="shared" si="3"/>
        <v>1</v>
      </c>
    </row>
    <row r="245" spans="4:6">
      <c r="D245" s="77">
        <f>100*[2]sorted!I319/[2]sorted!D319</f>
        <v>0.718914597708318</v>
      </c>
      <c r="E245" s="76">
        <f>[2]sorted!B319</f>
        <v>7</v>
      </c>
      <c r="F245" s="76">
        <f t="shared" si="3"/>
        <v>1</v>
      </c>
    </row>
    <row r="246" spans="4:6">
      <c r="D246" s="77">
        <f>100*[2]sorted!I320/[2]sorted!D320</f>
        <v>1.4374759440619254</v>
      </c>
      <c r="E246" s="76">
        <f>[2]sorted!B320</f>
        <v>7</v>
      </c>
      <c r="F246" s="76">
        <f t="shared" si="3"/>
        <v>1</v>
      </c>
    </row>
    <row r="247" spans="4:6">
      <c r="D247" s="77">
        <f>100*[2]sorted!I321/[2]sorted!D321</f>
        <v>0.74980894291358446</v>
      </c>
      <c r="E247" s="76">
        <f>[2]sorted!B321</f>
        <v>7</v>
      </c>
      <c r="F247" s="76">
        <f t="shared" si="3"/>
        <v>1</v>
      </c>
    </row>
    <row r="248" spans="4:6">
      <c r="D248" s="77">
        <f>100*[2]sorted!I322/[2]sorted!D322</f>
        <v>0.12465533477409609</v>
      </c>
      <c r="E248" s="76">
        <f>[2]sorted!B322</f>
        <v>7</v>
      </c>
      <c r="F248" s="76">
        <f t="shared" si="3"/>
        <v>1</v>
      </c>
    </row>
    <row r="249" spans="4:6">
      <c r="D249" s="77">
        <f>100*[2]sorted!I323/[2]sorted!D323</f>
        <v>1.8568147013782541</v>
      </c>
      <c r="E249" s="76">
        <f>[2]sorted!B323</f>
        <v>7</v>
      </c>
      <c r="F249" s="76">
        <f t="shared" si="3"/>
        <v>1</v>
      </c>
    </row>
    <row r="250" spans="4:6">
      <c r="D250" s="77">
        <f>100*[2]sorted!I324/[2]sorted!D324</f>
        <v>1.6494999253619944</v>
      </c>
      <c r="E250" s="76">
        <f>[2]sorted!B324</f>
        <v>7</v>
      </c>
      <c r="F250" s="76">
        <f t="shared" si="3"/>
        <v>1</v>
      </c>
    </row>
    <row r="251" spans="4:6">
      <c r="D251" s="77">
        <f>100*[2]sorted!I325/[2]sorted!D325</f>
        <v>2.1969992205767732</v>
      </c>
      <c r="E251" s="76">
        <f>[2]sorted!B325</f>
        <v>7.1</v>
      </c>
      <c r="F251" s="76">
        <f t="shared" si="3"/>
        <v>1</v>
      </c>
    </row>
    <row r="252" spans="4:6">
      <c r="D252" s="77">
        <f>100*[2]sorted!I326/[2]sorted!D326</f>
        <v>2.1964163732856918</v>
      </c>
      <c r="E252" s="76">
        <f>[2]sorted!B326</f>
        <v>7.1</v>
      </c>
      <c r="F252" s="76">
        <f t="shared" si="3"/>
        <v>1</v>
      </c>
    </row>
    <row r="253" spans="4:6">
      <c r="D253" s="77">
        <f>100*[2]sorted!I327/[2]sorted!D327</f>
        <v>2.2493992518517909</v>
      </c>
      <c r="E253" s="76">
        <f>[2]sorted!B327</f>
        <v>7.125</v>
      </c>
      <c r="F253" s="76">
        <f t="shared" si="3"/>
        <v>1</v>
      </c>
    </row>
    <row r="254" spans="4:6">
      <c r="D254" s="77">
        <f>100*[2]sorted!I328/[2]sorted!D328</f>
        <v>0.12485990868678967</v>
      </c>
      <c r="E254" s="76">
        <f>[2]sorted!B328</f>
        <v>7.125</v>
      </c>
      <c r="F254" s="76">
        <f t="shared" si="3"/>
        <v>1</v>
      </c>
    </row>
    <row r="255" spans="4:6">
      <c r="D255" s="77">
        <f>100*[2]sorted!I329/[2]sorted!D329</f>
        <v>1.5694351042367183</v>
      </c>
      <c r="E255" s="76">
        <f>[2]sorted!B329</f>
        <v>7.125</v>
      </c>
      <c r="F255" s="76">
        <f t="shared" si="3"/>
        <v>1</v>
      </c>
    </row>
    <row r="256" spans="4:6">
      <c r="D256" s="77">
        <f>100*[2]sorted!I330/[2]sorted!D330</f>
        <v>0.40563362072448428</v>
      </c>
      <c r="E256" s="76">
        <f>[2]sorted!B330</f>
        <v>7.125</v>
      </c>
      <c r="F256" s="76">
        <f t="shared" si="3"/>
        <v>1</v>
      </c>
    </row>
    <row r="257" spans="4:6">
      <c r="D257" s="77">
        <f>100*[2]sorted!I331/[2]sorted!D331</f>
        <v>1.82895064664447</v>
      </c>
      <c r="E257" s="76">
        <f>[2]sorted!B331</f>
        <v>7.125</v>
      </c>
      <c r="F257" s="76">
        <f t="shared" si="3"/>
        <v>1</v>
      </c>
    </row>
    <row r="258" spans="4:6">
      <c r="D258" s="77">
        <f>100*[2]sorted!I332/[2]sorted!D332</f>
        <v>1.7873323005874959</v>
      </c>
      <c r="E258" s="76">
        <f>[2]sorted!B332</f>
        <v>7.125</v>
      </c>
      <c r="F258" s="76">
        <f t="shared" si="3"/>
        <v>1</v>
      </c>
    </row>
    <row r="259" spans="4:6">
      <c r="D259" s="77">
        <f>100*[2]sorted!I333/[2]sorted!D333</f>
        <v>1.8887586922278996</v>
      </c>
      <c r="E259" s="76">
        <f>[2]sorted!B333</f>
        <v>7.125</v>
      </c>
      <c r="F259" s="76">
        <f t="shared" si="3"/>
        <v>1</v>
      </c>
    </row>
    <row r="260" spans="4:6">
      <c r="D260" s="77">
        <f>100*[2]sorted!I334/[2]sorted!D334</f>
        <v>2.1249440214957458</v>
      </c>
      <c r="E260" s="76">
        <f>[2]sorted!B334</f>
        <v>7.125</v>
      </c>
      <c r="F260" s="76">
        <f t="shared" si="3"/>
        <v>1</v>
      </c>
    </row>
    <row r="261" spans="4:6">
      <c r="D261" s="77">
        <f>100*[2]sorted!I335/[2]sorted!D335</f>
        <v>0.87416995881314619</v>
      </c>
      <c r="E261" s="76">
        <f>[2]sorted!B335</f>
        <v>7.125</v>
      </c>
      <c r="F261" s="76">
        <f t="shared" si="3"/>
        <v>1</v>
      </c>
    </row>
    <row r="262" spans="4:6">
      <c r="D262" s="77">
        <f>100*[2]sorted!I336/[2]sorted!D336</f>
        <v>1.4993946028428786</v>
      </c>
      <c r="E262" s="76">
        <f>[2]sorted!B336</f>
        <v>7.125</v>
      </c>
      <c r="F262" s="76">
        <f t="shared" si="3"/>
        <v>1</v>
      </c>
    </row>
    <row r="263" spans="4:6">
      <c r="D263" s="77">
        <f>100*[2]sorted!I337/[2]sorted!D337</f>
        <v>1.6247795208720242</v>
      </c>
      <c r="E263" s="76">
        <f>[2]sorted!B337</f>
        <v>7.125</v>
      </c>
      <c r="F263" s="76">
        <f t="shared" si="3"/>
        <v>1</v>
      </c>
    </row>
    <row r="264" spans="4:6">
      <c r="D264" s="77">
        <f>100*[2]sorted!I338/[2]sorted!D338</f>
        <v>1.9995484517103839</v>
      </c>
      <c r="E264" s="76">
        <f>[2]sorted!B338</f>
        <v>7.125</v>
      </c>
      <c r="F264" s="76">
        <f t="shared" si="3"/>
        <v>1</v>
      </c>
    </row>
    <row r="265" spans="4:6">
      <c r="D265" s="77">
        <f>100*[2]sorted!I339/[2]sorted!D339</f>
        <v>0.49161235414007032</v>
      </c>
      <c r="E265" s="76">
        <f>[2]sorted!B339</f>
        <v>7.125</v>
      </c>
      <c r="F265" s="76">
        <f t="shared" si="3"/>
        <v>1</v>
      </c>
    </row>
    <row r="266" spans="4:6">
      <c r="D266" s="77">
        <f>100*[2]sorted!I340/[2]sorted!D340</f>
        <v>0.37488457987072943</v>
      </c>
      <c r="E266" s="76">
        <f>[2]sorted!B340</f>
        <v>7.125</v>
      </c>
      <c r="F266" s="76">
        <f t="shared" si="3"/>
        <v>1</v>
      </c>
    </row>
    <row r="267" spans="4:6">
      <c r="D267" s="77">
        <f>100*[2]sorted!I341/[2]sorted!D341</f>
        <v>0.61565601667884318</v>
      </c>
      <c r="E267" s="76">
        <f>[2]sorted!B341</f>
        <v>7.125</v>
      </c>
      <c r="F267" s="76">
        <f t="shared" si="3"/>
        <v>1</v>
      </c>
    </row>
    <row r="268" spans="4:6">
      <c r="D268" s="77">
        <f>100*[2]sorted!I342/[2]sorted!D342</f>
        <v>0.99968978595230706</v>
      </c>
      <c r="E268" s="76">
        <f>[2]sorted!B342</f>
        <v>7.125</v>
      </c>
      <c r="F268" s="76">
        <f t="shared" si="3"/>
        <v>1</v>
      </c>
    </row>
    <row r="269" spans="4:6">
      <c r="D269" s="77">
        <f>100*[2]sorted!I343/[2]sorted!D343</f>
        <v>1.0242932234692428</v>
      </c>
      <c r="E269" s="76">
        <f>[2]sorted!B343</f>
        <v>7.25</v>
      </c>
      <c r="F269" s="76">
        <f t="shared" si="3"/>
        <v>1</v>
      </c>
    </row>
    <row r="270" spans="4:6">
      <c r="D270" s="77">
        <f>100*[2]sorted!I344/[2]sorted!D344</f>
        <v>1.5743366202547717</v>
      </c>
      <c r="E270" s="76">
        <f>[2]sorted!B344</f>
        <v>7.25</v>
      </c>
      <c r="F270" s="76">
        <f t="shared" si="3"/>
        <v>1</v>
      </c>
    </row>
    <row r="271" spans="4:6">
      <c r="D271" s="77">
        <f>100*[2]sorted!I345/[2]sorted!D345</f>
        <v>0.82404328834995766</v>
      </c>
      <c r="E271" s="76">
        <f>[2]sorted!B345</f>
        <v>7.25</v>
      </c>
      <c r="F271" s="76">
        <f t="shared" si="3"/>
        <v>1</v>
      </c>
    </row>
    <row r="272" spans="4:6">
      <c r="D272" s="77">
        <f>100*[2]sorted!I346/[2]sorted!D346</f>
        <v>1.7493619799394622</v>
      </c>
      <c r="E272" s="76">
        <f>[2]sorted!B346</f>
        <v>7.25</v>
      </c>
      <c r="F272" s="76">
        <f t="shared" si="3"/>
        <v>1</v>
      </c>
    </row>
    <row r="273" spans="4:6">
      <c r="D273" s="77">
        <f>100*[2]sorted!I347/[2]sorted!D347</f>
        <v>0.79324601477976842</v>
      </c>
      <c r="E273" s="76">
        <f>[2]sorted!B347</f>
        <v>7.25</v>
      </c>
      <c r="F273" s="76">
        <f t="shared" si="3"/>
        <v>1</v>
      </c>
    </row>
    <row r="274" spans="4:6">
      <c r="D274" s="77">
        <f>100*[2]sorted!I348/[2]sorted!D348</f>
        <v>0.8828814751152434</v>
      </c>
      <c r="E274" s="76">
        <f>[2]sorted!B348</f>
        <v>7.25</v>
      </c>
      <c r="F274" s="76">
        <f t="shared" si="3"/>
        <v>1</v>
      </c>
    </row>
    <row r="275" spans="4:6">
      <c r="D275" s="77">
        <f>100*[2]sorted!I349/[2]sorted!D349</f>
        <v>1.4998886910062332</v>
      </c>
      <c r="E275" s="76">
        <f>[2]sorted!B349</f>
        <v>7.25</v>
      </c>
      <c r="F275" s="76">
        <f t="shared" si="3"/>
        <v>1</v>
      </c>
    </row>
    <row r="276" spans="4:6">
      <c r="D276" s="77">
        <f>100*[2]sorted!I350/[2]sorted!D350</f>
        <v>0.99968978595230706</v>
      </c>
      <c r="E276" s="76">
        <f>[2]sorted!B350</f>
        <v>7.25</v>
      </c>
      <c r="F276" s="76">
        <f t="shared" si="3"/>
        <v>1</v>
      </c>
    </row>
    <row r="277" spans="4:6">
      <c r="D277" s="77">
        <f>100*[2]sorted!I351/[2]sorted!D351</f>
        <v>0.99955814036805712</v>
      </c>
      <c r="E277" s="76">
        <f>[2]sorted!B351</f>
        <v>7.25</v>
      </c>
      <c r="F277" s="76">
        <f t="shared" si="3"/>
        <v>1</v>
      </c>
    </row>
    <row r="278" spans="4:6">
      <c r="D278" s="77">
        <f>100*[2]sorted!I352/[2]sorted!D352</f>
        <v>0.14914766496170415</v>
      </c>
      <c r="E278" s="76">
        <f>[2]sorted!B352</f>
        <v>7.25</v>
      </c>
      <c r="F278" s="76">
        <f t="shared" si="3"/>
        <v>1</v>
      </c>
    </row>
    <row r="279" spans="4:6">
      <c r="D279" s="77">
        <f>100*[2]sorted!I353/[2]sorted!D353</f>
        <v>0.87441985605703909</v>
      </c>
      <c r="E279" s="76">
        <f>[2]sorted!B353</f>
        <v>7.25</v>
      </c>
      <c r="F279" s="76">
        <f t="shared" si="3"/>
        <v>1</v>
      </c>
    </row>
    <row r="280" spans="4:6">
      <c r="D280" s="77">
        <f>100*[2]sorted!I354/[2]sorted!D354</f>
        <v>0.99357394985870739</v>
      </c>
      <c r="E280" s="76">
        <f>[2]sorted!B354</f>
        <v>7.25</v>
      </c>
      <c r="F280" s="76">
        <f t="shared" si="3"/>
        <v>1</v>
      </c>
    </row>
    <row r="281" spans="4:6">
      <c r="D281" s="77">
        <f>100*[2]sorted!I355/[2]sorted!D355</f>
        <v>0.49979537994026835</v>
      </c>
      <c r="E281" s="76">
        <f>[2]sorted!B355</f>
        <v>7.25</v>
      </c>
      <c r="F281" s="76">
        <f t="shared" si="3"/>
        <v>1</v>
      </c>
    </row>
    <row r="282" spans="4:6">
      <c r="D282" s="77">
        <f>100*[2]sorted!I356/[2]sorted!D356</f>
        <v>1.624132218365415</v>
      </c>
      <c r="E282" s="76">
        <f>[2]sorted!B356</f>
        <v>7.25</v>
      </c>
      <c r="F282" s="76">
        <f t="shared" si="3"/>
        <v>1</v>
      </c>
    </row>
    <row r="283" spans="4:6">
      <c r="D283" s="77">
        <f>100*[2]sorted!I357/[2]sorted!D357</f>
        <v>0.99927190597185689</v>
      </c>
      <c r="E283" s="76">
        <f>[2]sorted!B357</f>
        <v>7.25</v>
      </c>
      <c r="F283" s="76">
        <f t="shared" si="3"/>
        <v>1</v>
      </c>
    </row>
    <row r="284" spans="4:6">
      <c r="D284" s="77">
        <f>100*[2]sorted!I358/[2]sorted!D358</f>
        <v>0.98518518518518516</v>
      </c>
      <c r="E284" s="76">
        <f>[2]sorted!B358</f>
        <v>7.25</v>
      </c>
      <c r="F284" s="76">
        <f t="shared" si="3"/>
        <v>1</v>
      </c>
    </row>
    <row r="285" spans="4:6">
      <c r="D285" s="77">
        <f>100*[2]sorted!I359/[2]sorted!D359</f>
        <v>1.4991294007729223</v>
      </c>
      <c r="E285" s="76">
        <f>[2]sorted!B359</f>
        <v>7.25</v>
      </c>
      <c r="F285" s="76">
        <f t="shared" si="3"/>
        <v>1</v>
      </c>
    </row>
    <row r="286" spans="4:6">
      <c r="D286" s="77">
        <f>100*[2]sorted!I360/[2]sorted!D360</f>
        <v>1.1864479993088652</v>
      </c>
      <c r="E286" s="76">
        <f>[2]sorted!B360</f>
        <v>7.25</v>
      </c>
      <c r="F286" s="76">
        <f t="shared" si="3"/>
        <v>1</v>
      </c>
    </row>
    <row r="287" spans="4:6">
      <c r="D287" s="77">
        <f>100*[2]sorted!I361/[2]sorted!D361</f>
        <v>1.7495051384256624</v>
      </c>
      <c r="E287" s="76">
        <f>[2]sorted!B361</f>
        <v>7.25</v>
      </c>
      <c r="F287" s="76">
        <f t="shared" si="3"/>
        <v>1</v>
      </c>
    </row>
    <row r="288" spans="4:6">
      <c r="D288" s="77">
        <f>100*[2]sorted!I362/[2]sorted!D362</f>
        <v>1.3996778064065853</v>
      </c>
      <c r="E288" s="76">
        <f>[2]sorted!B362</f>
        <v>7.25</v>
      </c>
      <c r="F288" s="76">
        <f t="shared" si="3"/>
        <v>1</v>
      </c>
    </row>
    <row r="289" spans="4:6">
      <c r="D289" s="77">
        <f>100*[2]sorted!I363/[2]sorted!D363</f>
        <v>1.3748296462642176</v>
      </c>
      <c r="E289" s="76">
        <f>[2]sorted!B363</f>
        <v>7.25</v>
      </c>
      <c r="F289" s="76">
        <f t="shared" si="3"/>
        <v>1</v>
      </c>
    </row>
    <row r="290" spans="4:6">
      <c r="D290" s="77">
        <f>100*[2]sorted!I364/[2]sorted!D364</f>
        <v>0.99989617330931779</v>
      </c>
      <c r="E290" s="76">
        <f>[2]sorted!B364</f>
        <v>7.25</v>
      </c>
      <c r="F290" s="76">
        <f t="shared" si="3"/>
        <v>1</v>
      </c>
    </row>
    <row r="291" spans="4:6">
      <c r="D291" s="77">
        <f>100*[2]sorted!I365/[2]sorted!D365</f>
        <v>1.3749120337790288</v>
      </c>
      <c r="E291" s="76">
        <f>[2]sorted!B365</f>
        <v>7.25</v>
      </c>
      <c r="F291" s="76">
        <f t="shared" si="3"/>
        <v>1</v>
      </c>
    </row>
    <row r="292" spans="4:6">
      <c r="D292" s="77">
        <f>100*[2]sorted!I366/[2]sorted!D366</f>
        <v>0.98863636363636365</v>
      </c>
      <c r="E292" s="76">
        <f>[2]sorted!B366</f>
        <v>7.25</v>
      </c>
      <c r="F292" s="76">
        <f t="shared" si="3"/>
        <v>1</v>
      </c>
    </row>
    <row r="293" spans="4:6">
      <c r="D293" s="77">
        <f>100*[2]sorted!I367/[2]sorted!D367</f>
        <v>1.3745938390604295</v>
      </c>
      <c r="E293" s="76">
        <f>[2]sorted!B367</f>
        <v>7.25</v>
      </c>
      <c r="F293" s="76">
        <f t="shared" si="3"/>
        <v>1</v>
      </c>
    </row>
    <row r="294" spans="4:6">
      <c r="D294" s="77">
        <f>100*[2]sorted!I368/[2]sorted!D368</f>
        <v>1.4995880734105769</v>
      </c>
      <c r="E294" s="76">
        <f>[2]sorted!B368</f>
        <v>7.25</v>
      </c>
      <c r="F294" s="76">
        <f t="shared" ref="F294:F357" si="4">VLOOKUP(E294,$I$38:$J$54,2)</f>
        <v>1</v>
      </c>
    </row>
    <row r="295" spans="4:6">
      <c r="D295" s="77">
        <f>100*[2]sorted!I369/[2]sorted!D369</f>
        <v>1.8749855681529546</v>
      </c>
      <c r="E295" s="76">
        <f>[2]sorted!B369</f>
        <v>7.25</v>
      </c>
      <c r="F295" s="76">
        <f t="shared" si="4"/>
        <v>1</v>
      </c>
    </row>
    <row r="296" spans="4:6">
      <c r="D296" s="77">
        <f>100*[2]sorted!I370/[2]sorted!D370</f>
        <v>1.8638438319250494</v>
      </c>
      <c r="E296" s="76">
        <f>[2]sorted!B370</f>
        <v>7.25</v>
      </c>
      <c r="F296" s="76">
        <f t="shared" si="4"/>
        <v>1</v>
      </c>
    </row>
    <row r="297" spans="4:6">
      <c r="D297" s="77">
        <f>100*[2]sorted!I371/[2]sorted!D371</f>
        <v>1.1111563826010022</v>
      </c>
      <c r="E297" s="76">
        <f>[2]sorted!B371</f>
        <v>7.25</v>
      </c>
      <c r="F297" s="76">
        <f t="shared" si="4"/>
        <v>1</v>
      </c>
    </row>
    <row r="298" spans="4:6">
      <c r="D298" s="77">
        <f>100*[2]sorted!I372/[2]sorted!D372</f>
        <v>0.99963004069552353</v>
      </c>
      <c r="E298" s="76">
        <f>[2]sorted!B372</f>
        <v>7.25</v>
      </c>
      <c r="F298" s="76">
        <f t="shared" si="4"/>
        <v>1</v>
      </c>
    </row>
    <row r="299" spans="4:6">
      <c r="D299" s="77">
        <f>100*[2]sorted!I373/[2]sorted!D373</f>
        <v>1.8747060272806684</v>
      </c>
      <c r="E299" s="76">
        <f>[2]sorted!B373</f>
        <v>7.25</v>
      </c>
      <c r="F299" s="76">
        <f t="shared" si="4"/>
        <v>1</v>
      </c>
    </row>
    <row r="300" spans="4:6">
      <c r="D300" s="77">
        <f>100*[2]sorted!I374/[2]sorted!D374</f>
        <v>1.3746822572445347</v>
      </c>
      <c r="E300" s="76">
        <f>[2]sorted!B374</f>
        <v>7.25</v>
      </c>
      <c r="F300" s="76">
        <f t="shared" si="4"/>
        <v>1</v>
      </c>
    </row>
    <row r="301" spans="4:6">
      <c r="D301" s="77">
        <f>100*[2]sorted!I375/[2]sorted!D375</f>
        <v>1.3172019357677078</v>
      </c>
      <c r="E301" s="76">
        <f>[2]sorted!B375</f>
        <v>7.25</v>
      </c>
      <c r="F301" s="76">
        <f t="shared" si="4"/>
        <v>1</v>
      </c>
    </row>
    <row r="302" spans="4:6">
      <c r="D302" s="77">
        <f>100*[2]sorted!I376/[2]sorted!D376</f>
        <v>0.64776669557675626</v>
      </c>
      <c r="E302" s="76">
        <f>[2]sorted!B376</f>
        <v>7.25</v>
      </c>
      <c r="F302" s="76">
        <f t="shared" si="4"/>
        <v>1</v>
      </c>
    </row>
    <row r="303" spans="4:6">
      <c r="D303" s="77">
        <f>100*[2]sorted!I377/[2]sorted!D377</f>
        <v>1.8747582608431861</v>
      </c>
      <c r="E303" s="76">
        <f>[2]sorted!B377</f>
        <v>7.25</v>
      </c>
      <c r="F303" s="76">
        <f t="shared" si="4"/>
        <v>1</v>
      </c>
    </row>
    <row r="304" spans="4:6">
      <c r="D304" s="77">
        <f>100*[2]sorted!I378/[2]sorted!D378</f>
        <v>0.99950673693501912</v>
      </c>
      <c r="E304" s="76">
        <f>[2]sorted!B378</f>
        <v>7.25</v>
      </c>
      <c r="F304" s="76">
        <f t="shared" si="4"/>
        <v>1</v>
      </c>
    </row>
    <row r="305" spans="4:6">
      <c r="D305" s="77">
        <f>100*[2]sorted!I379/[2]sorted!D379</f>
        <v>1.4995485353113964</v>
      </c>
      <c r="E305" s="76">
        <f>[2]sorted!B379</f>
        <v>7.25</v>
      </c>
      <c r="F305" s="76">
        <f t="shared" si="4"/>
        <v>1</v>
      </c>
    </row>
    <row r="306" spans="4:6">
      <c r="D306" s="77">
        <f>100*[2]sorted!I380/[2]sorted!D380</f>
        <v>1.7495816217860947</v>
      </c>
      <c r="E306" s="76">
        <f>[2]sorted!B380</f>
        <v>7.25</v>
      </c>
      <c r="F306" s="76">
        <f t="shared" si="4"/>
        <v>1</v>
      </c>
    </row>
    <row r="307" spans="4:6">
      <c r="D307" s="77">
        <f>100*[2]sorted!I381/[2]sorted!D381</f>
        <v>1.4996586142991839</v>
      </c>
      <c r="E307" s="76">
        <f>[2]sorted!B381</f>
        <v>7.25</v>
      </c>
      <c r="F307" s="76">
        <f t="shared" si="4"/>
        <v>1</v>
      </c>
    </row>
    <row r="308" spans="4:6">
      <c r="D308" s="77">
        <f>100*[2]sorted!I382/[2]sorted!D382</f>
        <v>2.249935414171305</v>
      </c>
      <c r="E308" s="76">
        <f>[2]sorted!B382</f>
        <v>7.25</v>
      </c>
      <c r="F308" s="76">
        <f t="shared" si="4"/>
        <v>1</v>
      </c>
    </row>
    <row r="309" spans="4:6">
      <c r="D309" s="77">
        <f>100*[2]sorted!I383/[2]sorted!D383</f>
        <v>2.2490264428335984</v>
      </c>
      <c r="E309" s="76">
        <f>[2]sorted!B383</f>
        <v>7.25</v>
      </c>
      <c r="F309" s="76">
        <f t="shared" si="4"/>
        <v>1</v>
      </c>
    </row>
    <row r="310" spans="4:6">
      <c r="D310" s="77">
        <f>100*[2]sorted!I384/[2]sorted!D384</f>
        <v>1.0567800621514272</v>
      </c>
      <c r="E310" s="76">
        <f>[2]sorted!B384</f>
        <v>7.25</v>
      </c>
      <c r="F310" s="76">
        <f t="shared" si="4"/>
        <v>1</v>
      </c>
    </row>
    <row r="311" spans="4:6">
      <c r="D311" s="77">
        <f>100*[2]sorted!I385/[2]sorted!D385</f>
        <v>1.4740601731339669</v>
      </c>
      <c r="E311" s="76">
        <f>[2]sorted!B385</f>
        <v>7.25</v>
      </c>
      <c r="F311" s="76">
        <f t="shared" si="4"/>
        <v>1</v>
      </c>
    </row>
    <row r="312" spans="4:6">
      <c r="D312" s="77">
        <f>100*[2]sorted!I386/[2]sorted!D386</f>
        <v>1.9984857566484746</v>
      </c>
      <c r="E312" s="76">
        <f>[2]sorted!B386</f>
        <v>7.25</v>
      </c>
      <c r="F312" s="76">
        <f t="shared" si="4"/>
        <v>1</v>
      </c>
    </row>
    <row r="313" spans="4:6">
      <c r="D313" s="77">
        <f>100*[2]sorted!I387/[2]sorted!D387</f>
        <v>0.37483978622040581</v>
      </c>
      <c r="E313" s="76">
        <f>[2]sorted!B387</f>
        <v>7.25</v>
      </c>
      <c r="F313" s="76">
        <f t="shared" si="4"/>
        <v>1</v>
      </c>
    </row>
    <row r="314" spans="4:6">
      <c r="D314" s="77">
        <f>100*[2]sorted!I388/[2]sorted!D388</f>
        <v>0.81598438063708323</v>
      </c>
      <c r="E314" s="76">
        <f>[2]sorted!B388</f>
        <v>7.25</v>
      </c>
      <c r="F314" s="76">
        <f t="shared" si="4"/>
        <v>1</v>
      </c>
    </row>
    <row r="315" spans="4:6">
      <c r="D315" s="77">
        <f>100*[2]sorted!I389/[2]sorted!D389</f>
        <v>1.1248181264223447</v>
      </c>
      <c r="E315" s="76">
        <f>[2]sorted!B389</f>
        <v>7.25</v>
      </c>
      <c r="F315" s="76">
        <f t="shared" si="4"/>
        <v>1</v>
      </c>
    </row>
    <row r="316" spans="4:6">
      <c r="D316" s="77">
        <f>100*[2]sorted!I390/[2]sorted!D390</f>
        <v>1.2494610351873723</v>
      </c>
      <c r="E316" s="76">
        <f>[2]sorted!B390</f>
        <v>7.25</v>
      </c>
      <c r="F316" s="76">
        <f t="shared" si="4"/>
        <v>1</v>
      </c>
    </row>
    <row r="317" spans="4:6">
      <c r="D317" s="77">
        <f>100*[2]sorted!I391/[2]sorted!D391</f>
        <v>1.9447672882878124</v>
      </c>
      <c r="E317" s="76">
        <f>[2]sorted!B391</f>
        <v>7.25</v>
      </c>
      <c r="F317" s="76">
        <f t="shared" si="4"/>
        <v>1</v>
      </c>
    </row>
    <row r="318" spans="4:6">
      <c r="D318" s="77">
        <f>100*[2]sorted!I392/[2]sorted!D392</f>
        <v>1.8308972507445791</v>
      </c>
      <c r="E318" s="76">
        <f>[2]sorted!B392</f>
        <v>7.25</v>
      </c>
      <c r="F318" s="76">
        <f t="shared" si="4"/>
        <v>1</v>
      </c>
    </row>
    <row r="319" spans="4:6">
      <c r="D319" s="77">
        <f>100*[2]sorted!I393/[2]sorted!D393</f>
        <v>2.3494520262285965</v>
      </c>
      <c r="E319" s="76">
        <f>[2]sorted!B393</f>
        <v>7.25</v>
      </c>
      <c r="F319" s="76">
        <f t="shared" si="4"/>
        <v>1</v>
      </c>
    </row>
    <row r="320" spans="4:6">
      <c r="D320" s="77">
        <f>100*[2]sorted!I394/[2]sorted!D394</f>
        <v>2.5182576634917635</v>
      </c>
      <c r="E320" s="76">
        <f>[2]sorted!B394</f>
        <v>7.25</v>
      </c>
      <c r="F320" s="76">
        <f t="shared" si="4"/>
        <v>1</v>
      </c>
    </row>
    <row r="321" spans="4:6">
      <c r="D321" s="77">
        <f>100*[2]sorted!I395/[2]sorted!D395</f>
        <v>0.78197631480628704</v>
      </c>
      <c r="E321" s="76">
        <f>[2]sorted!B395</f>
        <v>7.25</v>
      </c>
      <c r="F321" s="76">
        <f t="shared" si="4"/>
        <v>1</v>
      </c>
    </row>
    <row r="322" spans="4:6">
      <c r="D322" s="77">
        <f>100*[2]sorted!I396/[2]sorted!D396</f>
        <v>0.87391317249770017</v>
      </c>
      <c r="E322" s="76">
        <f>[2]sorted!B396</f>
        <v>7.25</v>
      </c>
      <c r="F322" s="76">
        <f t="shared" si="4"/>
        <v>1</v>
      </c>
    </row>
    <row r="323" spans="4:6">
      <c r="D323" s="77">
        <f>100*[2]sorted!I397/[2]sorted!D397</f>
        <v>1.4244352578692308</v>
      </c>
      <c r="E323" s="76">
        <f>[2]sorted!B397</f>
        <v>7.25</v>
      </c>
      <c r="F323" s="76">
        <f t="shared" si="4"/>
        <v>1</v>
      </c>
    </row>
    <row r="324" spans="4:6">
      <c r="D324" s="77">
        <f>100*[2]sorted!I398/[2]sorted!D398</f>
        <v>1.0682388652151071</v>
      </c>
      <c r="E324" s="76">
        <f>[2]sorted!B398</f>
        <v>7.25</v>
      </c>
      <c r="F324" s="76">
        <f t="shared" si="4"/>
        <v>1</v>
      </c>
    </row>
    <row r="325" spans="4:6">
      <c r="D325" s="77">
        <f>100*[2]sorted!I399/[2]sorted!D399</f>
        <v>2.5492551084527095</v>
      </c>
      <c r="E325" s="76">
        <f>[2]sorted!B399</f>
        <v>7.25</v>
      </c>
      <c r="F325" s="76">
        <f t="shared" si="4"/>
        <v>1</v>
      </c>
    </row>
    <row r="326" spans="4:6">
      <c r="D326" s="77">
        <f>100*[2]sorted!I400/[2]sorted!D400</f>
        <v>1.6247619766858523</v>
      </c>
      <c r="E326" s="76">
        <f>[2]sorted!B400</f>
        <v>7.25</v>
      </c>
      <c r="F326" s="76">
        <f t="shared" si="4"/>
        <v>1</v>
      </c>
    </row>
    <row r="327" spans="4:6">
      <c r="D327" s="77">
        <f>100*[2]sorted!I401/[2]sorted!D401</f>
        <v>0.24975348539265999</v>
      </c>
      <c r="E327" s="76">
        <f>[2]sorted!B401</f>
        <v>7.25</v>
      </c>
      <c r="F327" s="76">
        <f t="shared" si="4"/>
        <v>1</v>
      </c>
    </row>
    <row r="328" spans="4:6">
      <c r="D328" s="77">
        <f>100*[2]sorted!I402/[2]sorted!D402</f>
        <v>2.1245446903894649</v>
      </c>
      <c r="E328" s="76">
        <f>[2]sorted!B402</f>
        <v>7.25</v>
      </c>
      <c r="F328" s="76">
        <f t="shared" si="4"/>
        <v>1</v>
      </c>
    </row>
    <row r="329" spans="4:6">
      <c r="D329" s="77">
        <f>100*[2]sorted!I403/[2]sorted!D403</f>
        <v>1.9998938024048929</v>
      </c>
      <c r="E329" s="76">
        <f>[2]sorted!B403</f>
        <v>7.25</v>
      </c>
      <c r="F329" s="76">
        <f t="shared" si="4"/>
        <v>1</v>
      </c>
    </row>
    <row r="330" spans="4:6">
      <c r="D330" s="77">
        <f>100*[2]sorted!I404/[2]sorted!D404</f>
        <v>1.2499128483688384</v>
      </c>
      <c r="E330" s="76">
        <f>[2]sorted!B404</f>
        <v>7.25</v>
      </c>
      <c r="F330" s="76">
        <f t="shared" si="4"/>
        <v>1</v>
      </c>
    </row>
    <row r="331" spans="4:6">
      <c r="D331" s="77">
        <f>100*[2]sorted!I405/[2]sorted!D405</f>
        <v>2.2995180690723163</v>
      </c>
      <c r="E331" s="76">
        <f>[2]sorted!B405</f>
        <v>7.25</v>
      </c>
      <c r="F331" s="76">
        <f t="shared" si="4"/>
        <v>1</v>
      </c>
    </row>
    <row r="332" spans="4:6">
      <c r="D332" s="77">
        <f>100*[2]sorted!I406/[2]sorted!D406</f>
        <v>1.168633867009466</v>
      </c>
      <c r="E332" s="76">
        <f>[2]sorted!B406</f>
        <v>7.25</v>
      </c>
      <c r="F332" s="76">
        <f t="shared" si="4"/>
        <v>1</v>
      </c>
    </row>
    <row r="333" spans="4:6">
      <c r="D333" s="77">
        <f>100*[2]sorted!I407/[2]sorted!D407</f>
        <v>1.1245902214119172</v>
      </c>
      <c r="E333" s="76">
        <f>[2]sorted!B407</f>
        <v>7.25</v>
      </c>
      <c r="F333" s="76">
        <f t="shared" si="4"/>
        <v>1</v>
      </c>
    </row>
    <row r="334" spans="4:6">
      <c r="D334" s="77">
        <f>100*[2]sorted!I408/[2]sorted!D408</f>
        <v>1.8119775136390981</v>
      </c>
      <c r="E334" s="76">
        <f>[2]sorted!B408</f>
        <v>7.25</v>
      </c>
      <c r="F334" s="76">
        <f t="shared" si="4"/>
        <v>1</v>
      </c>
    </row>
    <row r="335" spans="4:6">
      <c r="D335" s="77">
        <f>100*[2]sorted!I409/[2]sorted!D409</f>
        <v>1.6243647155662622</v>
      </c>
      <c r="E335" s="76">
        <f>[2]sorted!B409</f>
        <v>7.25</v>
      </c>
      <c r="F335" s="76">
        <f t="shared" si="4"/>
        <v>1</v>
      </c>
    </row>
    <row r="336" spans="4:6">
      <c r="D336" s="77">
        <f>100*[2]sorted!I410/[2]sorted!D410</f>
        <v>1.8497274621739219</v>
      </c>
      <c r="E336" s="76">
        <f>[2]sorted!B410</f>
        <v>7.25</v>
      </c>
      <c r="F336" s="76">
        <f t="shared" si="4"/>
        <v>1</v>
      </c>
    </row>
    <row r="337" spans="4:6">
      <c r="D337" s="77">
        <f>100*[2]sorted!I411/[2]sorted!D411</f>
        <v>1.8749387675124913</v>
      </c>
      <c r="E337" s="76">
        <f>[2]sorted!B411</f>
        <v>7.25</v>
      </c>
      <c r="F337" s="76">
        <f t="shared" si="4"/>
        <v>1</v>
      </c>
    </row>
    <row r="338" spans="4:6">
      <c r="D338" s="77">
        <f>100*[2]sorted!I412/[2]sorted!D412</f>
        <v>1.9991283204110657</v>
      </c>
      <c r="E338" s="76">
        <f>[2]sorted!B412</f>
        <v>7.25</v>
      </c>
      <c r="F338" s="76">
        <f t="shared" si="4"/>
        <v>1</v>
      </c>
    </row>
    <row r="339" spans="4:6">
      <c r="D339" s="77">
        <f>100*[2]sorted!I413/[2]sorted!D413</f>
        <v>0.62492221807385284</v>
      </c>
      <c r="E339" s="76">
        <f>[2]sorted!B413</f>
        <v>7.25</v>
      </c>
      <c r="F339" s="76">
        <f t="shared" si="4"/>
        <v>1</v>
      </c>
    </row>
    <row r="340" spans="4:6">
      <c r="D340" s="77">
        <f>100*[2]sorted!I414/[2]sorted!D414</f>
        <v>1.8742322780045171</v>
      </c>
      <c r="E340" s="76">
        <f>[2]sorted!B414</f>
        <v>7.25</v>
      </c>
      <c r="F340" s="76">
        <f t="shared" si="4"/>
        <v>1</v>
      </c>
    </row>
    <row r="341" spans="4:6">
      <c r="D341" s="77">
        <f>100*[2]sorted!I415/[2]sorted!D415</f>
        <v>1.4052099597337497</v>
      </c>
      <c r="E341" s="76">
        <f>[2]sorted!B415</f>
        <v>7.25</v>
      </c>
      <c r="F341" s="76">
        <f t="shared" si="4"/>
        <v>1</v>
      </c>
    </row>
    <row r="342" spans="4:6">
      <c r="D342" s="77">
        <f>100*[2]sorted!I416/[2]sorted!D416</f>
        <v>0.99963372199499423</v>
      </c>
      <c r="E342" s="76">
        <f>[2]sorted!B416</f>
        <v>7.25</v>
      </c>
      <c r="F342" s="76">
        <f t="shared" si="4"/>
        <v>1</v>
      </c>
    </row>
    <row r="343" spans="4:6">
      <c r="D343" s="77">
        <f>100*[2]sorted!I417/[2]sorted!D417</f>
        <v>1.0873560765062313</v>
      </c>
      <c r="E343" s="76">
        <f>[2]sorted!B417</f>
        <v>7.25</v>
      </c>
      <c r="F343" s="76">
        <f t="shared" si="4"/>
        <v>1</v>
      </c>
    </row>
    <row r="344" spans="4:6">
      <c r="D344" s="77">
        <f>100*[2]sorted!I418/[2]sorted!D418</f>
        <v>1.2703388565457532</v>
      </c>
      <c r="E344" s="76">
        <f>[2]sorted!B418</f>
        <v>7.25</v>
      </c>
      <c r="F344" s="76">
        <f t="shared" si="4"/>
        <v>1</v>
      </c>
    </row>
    <row r="345" spans="4:6">
      <c r="D345" s="77">
        <f>100*[2]sorted!I419/[2]sorted!D419</f>
        <v>1.1803405572755419</v>
      </c>
      <c r="E345" s="76">
        <f>[2]sorted!B419</f>
        <v>7.25</v>
      </c>
      <c r="F345" s="76">
        <f t="shared" si="4"/>
        <v>1</v>
      </c>
    </row>
    <row r="346" spans="4:6">
      <c r="D346" s="77">
        <f>100*[2]sorted!I420/[2]sorted!D420</f>
        <v>1.2494351180812426</v>
      </c>
      <c r="E346" s="76">
        <f>[2]sorted!B420</f>
        <v>7.25</v>
      </c>
      <c r="F346" s="76">
        <f t="shared" si="4"/>
        <v>1</v>
      </c>
    </row>
    <row r="347" spans="4:6">
      <c r="D347" s="77">
        <f>100*[2]sorted!I421/[2]sorted!D421</f>
        <v>0.99989002126255588</v>
      </c>
      <c r="E347" s="76">
        <f>[2]sorted!B421</f>
        <v>7.25</v>
      </c>
      <c r="F347" s="76">
        <f t="shared" si="4"/>
        <v>1</v>
      </c>
    </row>
    <row r="348" spans="4:6">
      <c r="D348" s="77">
        <f>100*[2]sorted!I422/[2]sorted!D422</f>
        <v>1.3453354086619573</v>
      </c>
      <c r="E348" s="76">
        <f>[2]sorted!B422</f>
        <v>7.25</v>
      </c>
      <c r="F348" s="76">
        <f t="shared" si="4"/>
        <v>1</v>
      </c>
    </row>
    <row r="349" spans="4:6">
      <c r="D349" s="77">
        <f>100*[2]sorted!I423/[2]sorted!D423</f>
        <v>1.2499830717352149</v>
      </c>
      <c r="E349" s="76">
        <f>[2]sorted!B423</f>
        <v>7.25</v>
      </c>
      <c r="F349" s="76">
        <f t="shared" si="4"/>
        <v>1</v>
      </c>
    </row>
    <row r="350" spans="4:6">
      <c r="D350" s="77">
        <f>100*[2]sorted!I424/[2]sorted!D424</f>
        <v>1.7248330382653509</v>
      </c>
      <c r="E350" s="76">
        <f>[2]sorted!B424</f>
        <v>7.25</v>
      </c>
      <c r="F350" s="76">
        <f t="shared" si="4"/>
        <v>1</v>
      </c>
    </row>
    <row r="351" spans="4:6">
      <c r="D351" s="77">
        <f>100*[2]sorted!I425/[2]sorted!D425</f>
        <v>1.6242044058034815</v>
      </c>
      <c r="E351" s="76">
        <f>[2]sorted!B425</f>
        <v>7.25</v>
      </c>
      <c r="F351" s="76">
        <f t="shared" si="4"/>
        <v>1</v>
      </c>
    </row>
    <row r="352" spans="4:6">
      <c r="D352" s="77">
        <f>100*[2]sorted!I426/[2]sorted!D426</f>
        <v>1.62464078520305</v>
      </c>
      <c r="E352" s="76">
        <f>[2]sorted!B426</f>
        <v>7.25</v>
      </c>
      <c r="F352" s="76">
        <f t="shared" si="4"/>
        <v>1</v>
      </c>
    </row>
    <row r="353" spans="4:6">
      <c r="D353" s="77">
        <f>100*[2]sorted!I427/[2]sorted!D427</f>
        <v>0.49237282286082412</v>
      </c>
      <c r="E353" s="76">
        <f>[2]sorted!B427</f>
        <v>7.25</v>
      </c>
      <c r="F353" s="76">
        <f t="shared" si="4"/>
        <v>1</v>
      </c>
    </row>
    <row r="354" spans="4:6">
      <c r="D354" s="77">
        <f>100*[2]sorted!I428/[2]sorted!D428</f>
        <v>0.99980707468479413</v>
      </c>
      <c r="E354" s="76">
        <f>[2]sorted!B428</f>
        <v>7.25</v>
      </c>
      <c r="F354" s="76">
        <f t="shared" si="4"/>
        <v>1</v>
      </c>
    </row>
    <row r="355" spans="4:6">
      <c r="D355" s="77">
        <f>100*[2]sorted!I429/[2]sorted!D429</f>
        <v>1.0997807017543859</v>
      </c>
      <c r="E355" s="76">
        <f>[2]sorted!B429</f>
        <v>7.25</v>
      </c>
      <c r="F355" s="76">
        <f t="shared" si="4"/>
        <v>1</v>
      </c>
    </row>
    <row r="356" spans="4:6">
      <c r="D356" s="77">
        <f>100*[2]sorted!I430/[2]sorted!D430</f>
        <v>2.1664863029685741</v>
      </c>
      <c r="E356" s="76">
        <f>[2]sorted!B430</f>
        <v>7.25</v>
      </c>
      <c r="F356" s="76">
        <f t="shared" si="4"/>
        <v>1</v>
      </c>
    </row>
    <row r="357" spans="4:6">
      <c r="D357" s="77">
        <f>100*[2]sorted!I431/[2]sorted!D431</f>
        <v>0.78073794193623014</v>
      </c>
      <c r="E357" s="76">
        <f>[2]sorted!B431</f>
        <v>7.25</v>
      </c>
      <c r="F357" s="76">
        <f t="shared" si="4"/>
        <v>1</v>
      </c>
    </row>
    <row r="358" spans="4:6">
      <c r="D358" s="77">
        <f>100*[2]sorted!I432/[2]sorted!D432</f>
        <v>0.74913038994158843</v>
      </c>
      <c r="E358" s="76">
        <f>[2]sorted!B432</f>
        <v>7.25</v>
      </c>
      <c r="F358" s="76">
        <f t="shared" ref="F358:F421" si="5">VLOOKUP(E358,$I$38:$J$54,2)</f>
        <v>1</v>
      </c>
    </row>
    <row r="359" spans="4:6">
      <c r="D359" s="77">
        <f>100*[2]sorted!I433/[2]sorted!D433</f>
        <v>0.95020313922252075</v>
      </c>
      <c r="E359" s="76">
        <f>[2]sorted!B433</f>
        <v>7.25</v>
      </c>
      <c r="F359" s="76">
        <f t="shared" si="5"/>
        <v>1</v>
      </c>
    </row>
    <row r="360" spans="4:6">
      <c r="D360" s="77">
        <f>100*[2]sorted!I434/[2]sorted!D434</f>
        <v>1.6249189293414432</v>
      </c>
      <c r="E360" s="76">
        <f>[2]sorted!B434</f>
        <v>7.25</v>
      </c>
      <c r="F360" s="76">
        <f t="shared" si="5"/>
        <v>1</v>
      </c>
    </row>
    <row r="361" spans="4:6">
      <c r="D361" s="77">
        <f>100*[2]sorted!I435/[2]sorted!D435</f>
        <v>1.7489351606015071</v>
      </c>
      <c r="E361" s="76">
        <f>[2]sorted!B435</f>
        <v>7.25</v>
      </c>
      <c r="F361" s="76">
        <f t="shared" si="5"/>
        <v>1</v>
      </c>
    </row>
    <row r="362" spans="4:6">
      <c r="D362" s="77">
        <f>100*[2]sorted!I436/[2]sorted!D436</f>
        <v>1.7493309037070781</v>
      </c>
      <c r="E362" s="76">
        <f>[2]sorted!B436</f>
        <v>7.25</v>
      </c>
      <c r="F362" s="76">
        <f t="shared" si="5"/>
        <v>1</v>
      </c>
    </row>
    <row r="363" spans="4:6">
      <c r="D363" s="77">
        <f>100*[2]sorted!I437/[2]sorted!D437</f>
        <v>2.1241686443409216</v>
      </c>
      <c r="E363" s="76">
        <f>[2]sorted!B437</f>
        <v>7.25</v>
      </c>
      <c r="F363" s="76">
        <f t="shared" si="5"/>
        <v>1</v>
      </c>
    </row>
    <row r="364" spans="4:6">
      <c r="D364" s="77">
        <f>100*[2]sorted!I438/[2]sorted!D438</f>
        <v>1.6244629481768753</v>
      </c>
      <c r="E364" s="76">
        <f>[2]sorted!B438</f>
        <v>7.25</v>
      </c>
      <c r="F364" s="76">
        <f t="shared" si="5"/>
        <v>1</v>
      </c>
    </row>
    <row r="365" spans="4:6">
      <c r="D365" s="77">
        <f>100*[2]sorted!I439/[2]sorted!D439</f>
        <v>1.3118957579080626</v>
      </c>
      <c r="E365" s="76">
        <f>[2]sorted!B439</f>
        <v>7.25</v>
      </c>
      <c r="F365" s="76">
        <f t="shared" si="5"/>
        <v>1</v>
      </c>
    </row>
    <row r="366" spans="4:6">
      <c r="D366" s="77">
        <f>100*[2]sorted!I440/[2]sorted!D440</f>
        <v>1.6247201074787281</v>
      </c>
      <c r="E366" s="76">
        <f>[2]sorted!B440</f>
        <v>7.25</v>
      </c>
      <c r="F366" s="76">
        <f t="shared" si="5"/>
        <v>1</v>
      </c>
    </row>
    <row r="367" spans="4:6">
      <c r="D367" s="77">
        <f>100*[2]sorted!I441/[2]sorted!D441</f>
        <v>1.9988895058300944</v>
      </c>
      <c r="E367" s="76">
        <f>[2]sorted!B441</f>
        <v>7.25</v>
      </c>
      <c r="F367" s="76">
        <f t="shared" si="5"/>
        <v>1</v>
      </c>
    </row>
    <row r="368" spans="4:6">
      <c r="D368" s="77">
        <f>100*[2]sorted!I442/[2]sorted!D442</f>
        <v>1.9987182286201237</v>
      </c>
      <c r="E368" s="76">
        <f>[2]sorted!B442</f>
        <v>7.25</v>
      </c>
      <c r="F368" s="76">
        <f t="shared" si="5"/>
        <v>1</v>
      </c>
    </row>
    <row r="369" spans="4:6">
      <c r="D369" s="77">
        <f>100*[2]sorted!I443/[2]sorted!D443</f>
        <v>1.124545952132159</v>
      </c>
      <c r="E369" s="76">
        <f>[2]sorted!B443</f>
        <v>7.25</v>
      </c>
      <c r="F369" s="76">
        <f t="shared" si="5"/>
        <v>1</v>
      </c>
    </row>
    <row r="370" spans="4:6">
      <c r="D370" s="77">
        <f>100*[2]sorted!I444/[2]sorted!D444</f>
        <v>1.9073469086978949</v>
      </c>
      <c r="E370" s="76">
        <f>[2]sorted!B444</f>
        <v>7.25</v>
      </c>
      <c r="F370" s="76">
        <f t="shared" si="5"/>
        <v>1</v>
      </c>
    </row>
    <row r="371" spans="4:6">
      <c r="D371" s="77">
        <f>100*[2]sorted!I445/[2]sorted!D445</f>
        <v>1.93695269376938</v>
      </c>
      <c r="E371" s="76">
        <f>[2]sorted!B445</f>
        <v>7.25</v>
      </c>
      <c r="F371" s="76">
        <f t="shared" si="5"/>
        <v>1</v>
      </c>
    </row>
    <row r="372" spans="4:6">
      <c r="D372" s="77">
        <f>100*[2]sorted!I446/[2]sorted!D446</f>
        <v>1.4999637251819786</v>
      </c>
      <c r="E372" s="76">
        <f>[2]sorted!B446</f>
        <v>7.25</v>
      </c>
      <c r="F372" s="76">
        <f t="shared" si="5"/>
        <v>1</v>
      </c>
    </row>
    <row r="373" spans="4:6">
      <c r="D373" s="77">
        <f>100*[2]sorted!I447/[2]sorted!D447</f>
        <v>1.4994206257242177</v>
      </c>
      <c r="E373" s="76">
        <f>[2]sorted!B447</f>
        <v>7.25</v>
      </c>
      <c r="F373" s="76">
        <f t="shared" si="5"/>
        <v>1</v>
      </c>
    </row>
    <row r="374" spans="4:6">
      <c r="D374" s="77">
        <f>100*[2]sorted!I448/[2]sorted!D448</f>
        <v>1.6246153846153846</v>
      </c>
      <c r="E374" s="76">
        <f>[2]sorted!B448</f>
        <v>7.25</v>
      </c>
      <c r="F374" s="76">
        <f t="shared" si="5"/>
        <v>1</v>
      </c>
    </row>
    <row r="375" spans="4:6">
      <c r="D375" s="77">
        <f>100*[2]sorted!I449/[2]sorted!D449</f>
        <v>0.75</v>
      </c>
      <c r="E375" s="76">
        <f>[2]sorted!B449</f>
        <v>7.25</v>
      </c>
      <c r="F375" s="76">
        <f t="shared" si="5"/>
        <v>1</v>
      </c>
    </row>
    <row r="376" spans="4:6">
      <c r="D376" s="77">
        <f>100*[2]sorted!I450/[2]sorted!D450</f>
        <v>1.6243144317238314</v>
      </c>
      <c r="E376" s="76">
        <f>[2]sorted!B450</f>
        <v>7.25</v>
      </c>
      <c r="F376" s="76">
        <f t="shared" si="5"/>
        <v>1</v>
      </c>
    </row>
    <row r="377" spans="4:6">
      <c r="D377" s="77">
        <f>100*[2]sorted!I451/[2]sorted!D451</f>
        <v>9.7275294070696697E-2</v>
      </c>
      <c r="E377" s="76">
        <f>[2]sorted!B451</f>
        <v>7.25</v>
      </c>
      <c r="F377" s="76">
        <f t="shared" si="5"/>
        <v>1</v>
      </c>
    </row>
    <row r="378" spans="4:6">
      <c r="D378" s="77">
        <f>100*[2]sorted!I452/[2]sorted!D452</f>
        <v>1.5936751573642929</v>
      </c>
      <c r="E378" s="76">
        <f>[2]sorted!B452</f>
        <v>7.25</v>
      </c>
      <c r="F378" s="76">
        <f t="shared" si="5"/>
        <v>1</v>
      </c>
    </row>
    <row r="379" spans="4:6">
      <c r="D379" s="77">
        <f>100*[2]sorted!I453/[2]sorted!D453</f>
        <v>1.4991782215078955</v>
      </c>
      <c r="E379" s="76">
        <f>[2]sorted!B453</f>
        <v>7.25</v>
      </c>
      <c r="F379" s="76">
        <f t="shared" si="5"/>
        <v>1</v>
      </c>
    </row>
    <row r="380" spans="4:6">
      <c r="D380" s="77">
        <f>100*[2]sorted!I454/[2]sorted!D454</f>
        <v>1.0063481456732375</v>
      </c>
      <c r="E380" s="76">
        <f>[2]sorted!B454</f>
        <v>7.25</v>
      </c>
      <c r="F380" s="76">
        <f t="shared" si="5"/>
        <v>1</v>
      </c>
    </row>
    <row r="381" spans="4:6">
      <c r="D381" s="77">
        <f>100*[2]sorted!I455/[2]sorted!D455</f>
        <v>2.0989102282167815</v>
      </c>
      <c r="E381" s="76">
        <f>[2]sorted!B455</f>
        <v>7.25</v>
      </c>
      <c r="F381" s="76">
        <f t="shared" si="5"/>
        <v>1</v>
      </c>
    </row>
    <row r="382" spans="4:6">
      <c r="D382" s="77">
        <f>100*[2]sorted!I456/[2]sorted!D456</f>
        <v>1.3740633563940898</v>
      </c>
      <c r="E382" s="76">
        <f>[2]sorted!B456</f>
        <v>7.25</v>
      </c>
      <c r="F382" s="76">
        <f t="shared" si="5"/>
        <v>1</v>
      </c>
    </row>
    <row r="383" spans="4:6">
      <c r="D383" s="77">
        <f>100*[2]sorted!I457/[2]sorted!D457</f>
        <v>1.4878221338059248</v>
      </c>
      <c r="E383" s="76">
        <f>[2]sorted!B457</f>
        <v>7.25</v>
      </c>
      <c r="F383" s="76">
        <f t="shared" si="5"/>
        <v>1</v>
      </c>
    </row>
    <row r="384" spans="4:6">
      <c r="D384" s="77">
        <f>100*[2]sorted!I458/[2]sorted!D458</f>
        <v>0.87923713668920755</v>
      </c>
      <c r="E384" s="76">
        <f>[2]sorted!B458</f>
        <v>7.25</v>
      </c>
      <c r="F384" s="76">
        <f t="shared" si="5"/>
        <v>1</v>
      </c>
    </row>
    <row r="385" spans="4:6">
      <c r="D385" s="77">
        <f>100*[2]sorted!I459/[2]sorted!D459</f>
        <v>1.4068005192265547</v>
      </c>
      <c r="E385" s="76">
        <f>[2]sorted!B459</f>
        <v>7.25</v>
      </c>
      <c r="F385" s="76">
        <f t="shared" si="5"/>
        <v>1</v>
      </c>
    </row>
    <row r="386" spans="4:6">
      <c r="D386" s="77">
        <f>100*[2]sorted!I460/[2]sorted!D460</f>
        <v>0.12415229348000213</v>
      </c>
      <c r="E386" s="76">
        <f>[2]sorted!B460</f>
        <v>7.25</v>
      </c>
      <c r="F386" s="76">
        <f t="shared" si="5"/>
        <v>1</v>
      </c>
    </row>
    <row r="387" spans="4:6">
      <c r="D387" s="77">
        <f>100*[2]sorted!I461/[2]sorted!D461</f>
        <v>2.2492513710844184</v>
      </c>
      <c r="E387" s="76">
        <f>[2]sorted!B461</f>
        <v>7.25</v>
      </c>
      <c r="F387" s="76">
        <f t="shared" si="5"/>
        <v>1</v>
      </c>
    </row>
    <row r="388" spans="4:6">
      <c r="D388" s="77">
        <f>100*[2]sorted!I462/[2]sorted!D462</f>
        <v>1.7496150191671309</v>
      </c>
      <c r="E388" s="76">
        <f>[2]sorted!B462</f>
        <v>7.25</v>
      </c>
      <c r="F388" s="76">
        <f t="shared" si="5"/>
        <v>1</v>
      </c>
    </row>
    <row r="389" spans="4:6">
      <c r="D389" s="77">
        <f>100*[2]sorted!I463/[2]sorted!D463</f>
        <v>1.2595917185464023</v>
      </c>
      <c r="E389" s="76">
        <f>[2]sorted!B463</f>
        <v>7.25</v>
      </c>
      <c r="F389" s="76">
        <f t="shared" si="5"/>
        <v>1</v>
      </c>
    </row>
    <row r="390" spans="4:6">
      <c r="D390" s="77">
        <f>100*[2]sorted!I464/[2]sorted!D464</f>
        <v>0.70352059030007918</v>
      </c>
      <c r="E390" s="76">
        <f>[2]sorted!B464</f>
        <v>7.25</v>
      </c>
      <c r="F390" s="76">
        <f t="shared" si="5"/>
        <v>1</v>
      </c>
    </row>
    <row r="391" spans="4:6">
      <c r="D391" s="77">
        <f>100*[2]sorted!I465/[2]sorted!D465</f>
        <v>1.6487838405437398</v>
      </c>
      <c r="E391" s="76">
        <f>[2]sorted!B465</f>
        <v>7.25</v>
      </c>
      <c r="F391" s="76">
        <f t="shared" si="5"/>
        <v>1</v>
      </c>
    </row>
    <row r="392" spans="4:6">
      <c r="D392" s="77">
        <f>100*[2]sorted!I466/[2]sorted!D466</f>
        <v>1.4778325123152709</v>
      </c>
      <c r="E392" s="76">
        <f>[2]sorted!B466</f>
        <v>7.25</v>
      </c>
      <c r="F392" s="76">
        <f t="shared" si="5"/>
        <v>1</v>
      </c>
    </row>
    <row r="393" spans="4:6">
      <c r="D393" s="77">
        <f>100*[2]sorted!I467/[2]sorted!D467</f>
        <v>1.7274884193876399</v>
      </c>
      <c r="E393" s="76">
        <f>[2]sorted!B467</f>
        <v>7.25</v>
      </c>
      <c r="F393" s="76">
        <f t="shared" si="5"/>
        <v>1</v>
      </c>
    </row>
    <row r="394" spans="4:6">
      <c r="D394" s="77">
        <f>100*[2]sorted!I468/[2]sorted!D468</f>
        <v>0.99993530917593132</v>
      </c>
      <c r="E394" s="76">
        <f>[2]sorted!B468</f>
        <v>7.25</v>
      </c>
      <c r="F394" s="76">
        <f t="shared" si="5"/>
        <v>1</v>
      </c>
    </row>
    <row r="395" spans="4:6">
      <c r="D395" s="77">
        <f>100*[2]sorted!I469/[2]sorted!D469</f>
        <v>0.24960290447016112</v>
      </c>
      <c r="E395" s="76">
        <f>[2]sorted!B469</f>
        <v>7.25</v>
      </c>
      <c r="F395" s="76">
        <f t="shared" si="5"/>
        <v>1</v>
      </c>
    </row>
    <row r="396" spans="4:6">
      <c r="D396" s="77">
        <f>100*[2]sorted!I470/[2]sorted!D470</f>
        <v>0.85629632845313164</v>
      </c>
      <c r="E396" s="76">
        <f>[2]sorted!B470</f>
        <v>7.25</v>
      </c>
      <c r="F396" s="76">
        <f t="shared" si="5"/>
        <v>1</v>
      </c>
    </row>
    <row r="397" spans="4:6">
      <c r="D397" s="77">
        <f>100*[2]sorted!I471/[2]sorted!D471</f>
        <v>1.499869782418259</v>
      </c>
      <c r="E397" s="76">
        <f>[2]sorted!B471</f>
        <v>7.25</v>
      </c>
      <c r="F397" s="76">
        <f t="shared" si="5"/>
        <v>1</v>
      </c>
    </row>
    <row r="398" spans="4:6">
      <c r="D398" s="77">
        <f>100*[2]sorted!I472/[2]sorted!D472</f>
        <v>1.7496252648989508</v>
      </c>
      <c r="E398" s="76">
        <f>[2]sorted!B472</f>
        <v>7.25</v>
      </c>
      <c r="F398" s="76">
        <f t="shared" si="5"/>
        <v>1</v>
      </c>
    </row>
    <row r="399" spans="4:6">
      <c r="D399" s="77">
        <f>100*[2]sorted!I473/[2]sorted!D473</f>
        <v>0.93550870290381904</v>
      </c>
      <c r="E399" s="76">
        <f>[2]sorted!B473</f>
        <v>7.25</v>
      </c>
      <c r="F399" s="76">
        <f t="shared" si="5"/>
        <v>1</v>
      </c>
    </row>
    <row r="400" spans="4:6">
      <c r="D400" s="77">
        <f>100*[2]sorted!I474/[2]sorted!D474</f>
        <v>1.3746188130424584</v>
      </c>
      <c r="E400" s="76">
        <f>[2]sorted!B474</f>
        <v>7.25</v>
      </c>
      <c r="F400" s="76">
        <f t="shared" si="5"/>
        <v>1</v>
      </c>
    </row>
    <row r="401" spans="4:6">
      <c r="D401" s="77">
        <f>100*[2]sorted!I475/[2]sorted!D475</f>
        <v>0.87412220941201135</v>
      </c>
      <c r="E401" s="76">
        <f>[2]sorted!B475</f>
        <v>7.25</v>
      </c>
      <c r="F401" s="76">
        <f t="shared" si="5"/>
        <v>1</v>
      </c>
    </row>
    <row r="402" spans="4:6">
      <c r="D402" s="77">
        <f>100*[2]sorted!I476/[2]sorted!D476</f>
        <v>0.9306730907818066</v>
      </c>
      <c r="E402" s="76">
        <f>[2]sorted!B476</f>
        <v>7.25</v>
      </c>
      <c r="F402" s="76">
        <f t="shared" si="5"/>
        <v>1</v>
      </c>
    </row>
    <row r="403" spans="4:6">
      <c r="D403" s="77">
        <f>100*[2]sorted!I477/[2]sorted!D477</f>
        <v>1.7498343490149599</v>
      </c>
      <c r="E403" s="76">
        <f>[2]sorted!B477</f>
        <v>7.25</v>
      </c>
      <c r="F403" s="76">
        <f t="shared" si="5"/>
        <v>1</v>
      </c>
    </row>
    <row r="404" spans="4:6">
      <c r="D404" s="77">
        <f>100*[2]sorted!I478/[2]sorted!D478</f>
        <v>2.3747583304901627</v>
      </c>
      <c r="E404" s="76">
        <f>[2]sorted!B478</f>
        <v>7.25</v>
      </c>
      <c r="F404" s="76">
        <f t="shared" si="5"/>
        <v>1</v>
      </c>
    </row>
    <row r="405" spans="4:6">
      <c r="D405" s="77">
        <f>100*[2]sorted!I479/[2]sorted!D479</f>
        <v>1.9999711923486878</v>
      </c>
      <c r="E405" s="76">
        <f>[2]sorted!B479</f>
        <v>7.25</v>
      </c>
      <c r="F405" s="76">
        <f t="shared" si="5"/>
        <v>1</v>
      </c>
    </row>
    <row r="406" spans="4:6">
      <c r="D406" s="77">
        <f>100*[2]sorted!I480/[2]sorted!D480</f>
        <v>0.87437780639771656</v>
      </c>
      <c r="E406" s="76">
        <f>[2]sorted!B480</f>
        <v>7.25</v>
      </c>
      <c r="F406" s="76">
        <f t="shared" si="5"/>
        <v>1</v>
      </c>
    </row>
    <row r="407" spans="4:6">
      <c r="D407" s="77">
        <f>100*[2]sorted!I481/[2]sorted!D481</f>
        <v>1.7496563175090607</v>
      </c>
      <c r="E407" s="76">
        <f>[2]sorted!B481</f>
        <v>7.25</v>
      </c>
      <c r="F407" s="76">
        <f t="shared" si="5"/>
        <v>1</v>
      </c>
    </row>
    <row r="408" spans="4:6">
      <c r="D408" s="77">
        <f>100*[2]sorted!I482/[2]sorted!D482</f>
        <v>0.92472680958547837</v>
      </c>
      <c r="E408" s="76">
        <f>[2]sorted!B482</f>
        <v>7.25</v>
      </c>
      <c r="F408" s="76">
        <f t="shared" si="5"/>
        <v>1</v>
      </c>
    </row>
    <row r="409" spans="4:6">
      <c r="D409" s="77">
        <f>100*[2]sorted!I483/[2]sorted!D483</f>
        <v>1.1246237000547346</v>
      </c>
      <c r="E409" s="76">
        <f>[2]sorted!B483</f>
        <v>7.25</v>
      </c>
      <c r="F409" s="76">
        <f t="shared" si="5"/>
        <v>1</v>
      </c>
    </row>
    <row r="410" spans="4:6">
      <c r="D410" s="77">
        <f>100*[2]sorted!I484/[2]sorted!D484</f>
        <v>1.3745875614766856</v>
      </c>
      <c r="E410" s="76">
        <f>[2]sorted!B484</f>
        <v>7.25</v>
      </c>
      <c r="F410" s="76">
        <f t="shared" si="5"/>
        <v>1</v>
      </c>
    </row>
    <row r="411" spans="4:6">
      <c r="D411" s="77">
        <f>100*[2]sorted!I485/[2]sorted!D485</f>
        <v>1.1249740210111359</v>
      </c>
      <c r="E411" s="76">
        <f>[2]sorted!B485</f>
        <v>7.25</v>
      </c>
      <c r="F411" s="76">
        <f t="shared" si="5"/>
        <v>1</v>
      </c>
    </row>
    <row r="412" spans="4:6">
      <c r="D412" s="77">
        <f>100*[2]sorted!I486/[2]sorted!D486</f>
        <v>1.124965317773275</v>
      </c>
      <c r="E412" s="76">
        <f>[2]sorted!B486</f>
        <v>7.25</v>
      </c>
      <c r="F412" s="76">
        <f t="shared" si="5"/>
        <v>1</v>
      </c>
    </row>
    <row r="413" spans="4:6">
      <c r="D413" s="77">
        <f>100*[2]sorted!I487/[2]sorted!D487</f>
        <v>1.2494820680447494</v>
      </c>
      <c r="E413" s="76">
        <f>[2]sorted!B487</f>
        <v>7.25</v>
      </c>
      <c r="F413" s="76">
        <f t="shared" si="5"/>
        <v>1</v>
      </c>
    </row>
    <row r="414" spans="4:6">
      <c r="D414" s="77">
        <f>100*[2]sorted!I488/[2]sorted!D488</f>
        <v>1.4992341652401118</v>
      </c>
      <c r="E414" s="76">
        <f>[2]sorted!B488</f>
        <v>7.25</v>
      </c>
      <c r="F414" s="76">
        <f t="shared" si="5"/>
        <v>1</v>
      </c>
    </row>
    <row r="415" spans="4:6">
      <c r="D415" s="77">
        <f>100*[2]sorted!I489/[2]sorted!D489</f>
        <v>1.6249367204162759</v>
      </c>
      <c r="E415" s="76">
        <f>[2]sorted!B489</f>
        <v>7.25</v>
      </c>
      <c r="F415" s="76">
        <f t="shared" si="5"/>
        <v>1</v>
      </c>
    </row>
    <row r="416" spans="4:6">
      <c r="D416" s="77">
        <f>100*[2]sorted!I490/[2]sorted!D490</f>
        <v>0.87448750820606191</v>
      </c>
      <c r="E416" s="76">
        <f>[2]sorted!B490</f>
        <v>7.25</v>
      </c>
      <c r="F416" s="76">
        <f t="shared" si="5"/>
        <v>1</v>
      </c>
    </row>
    <row r="417" spans="4:6">
      <c r="D417" s="77">
        <f>100*[2]sorted!I491/[2]sorted!D491</f>
        <v>1.6244552930768978</v>
      </c>
      <c r="E417" s="76">
        <f>[2]sorted!B491</f>
        <v>7.25</v>
      </c>
      <c r="F417" s="76">
        <f t="shared" si="5"/>
        <v>1</v>
      </c>
    </row>
    <row r="418" spans="4:6">
      <c r="D418" s="77">
        <f>100*[2]sorted!I492/[2]sorted!D492</f>
        <v>1.7495817732812873</v>
      </c>
      <c r="E418" s="76">
        <f>[2]sorted!B492</f>
        <v>7.25</v>
      </c>
      <c r="F418" s="76">
        <f t="shared" si="5"/>
        <v>1</v>
      </c>
    </row>
    <row r="419" spans="4:6">
      <c r="D419" s="77">
        <f>100*[2]sorted!I493/[2]sorted!D493</f>
        <v>1.998112444384522</v>
      </c>
      <c r="E419" s="76">
        <f>[2]sorted!B493</f>
        <v>7.25</v>
      </c>
      <c r="F419" s="76">
        <f t="shared" si="5"/>
        <v>1</v>
      </c>
    </row>
    <row r="420" spans="4:6">
      <c r="D420" s="77">
        <f>100*[2]sorted!I494/[2]sorted!D494</f>
        <v>0.87477467924928431</v>
      </c>
      <c r="E420" s="76">
        <f>[2]sorted!B494</f>
        <v>7.25</v>
      </c>
      <c r="F420" s="76">
        <f t="shared" si="5"/>
        <v>1</v>
      </c>
    </row>
    <row r="421" spans="4:6">
      <c r="D421" s="77">
        <f>100*[2]sorted!I495/[2]sorted!D495</f>
        <v>2.5504660605020875</v>
      </c>
      <c r="E421" s="76">
        <f>[2]sorted!B495</f>
        <v>7.25</v>
      </c>
      <c r="F421" s="76">
        <f t="shared" si="5"/>
        <v>1</v>
      </c>
    </row>
    <row r="422" spans="4:6">
      <c r="D422" s="77">
        <f>100*[2]sorted!I496/[2]sorted!D496</f>
        <v>1.3746291797394796</v>
      </c>
      <c r="E422" s="76">
        <f>[2]sorted!B496</f>
        <v>7.25</v>
      </c>
      <c r="F422" s="76">
        <f t="shared" ref="F422:F485" si="6">VLOOKUP(E422,$I$38:$J$54,2)</f>
        <v>1</v>
      </c>
    </row>
    <row r="423" spans="4:6">
      <c r="D423" s="77">
        <f>100*[2]sorted!I497/[2]sorted!D497</f>
        <v>1.4656097517593838</v>
      </c>
      <c r="E423" s="76">
        <f>[2]sorted!B497</f>
        <v>7.25</v>
      </c>
      <c r="F423" s="76">
        <f t="shared" si="6"/>
        <v>1</v>
      </c>
    </row>
    <row r="424" spans="4:6">
      <c r="D424" s="77">
        <f>100*[2]sorted!I498/[2]sorted!D498</f>
        <v>0.87413067978778969</v>
      </c>
      <c r="E424" s="76">
        <f>[2]sorted!B498</f>
        <v>7.25</v>
      </c>
      <c r="F424" s="76">
        <f t="shared" si="6"/>
        <v>1</v>
      </c>
    </row>
    <row r="425" spans="4:6">
      <c r="D425" s="77">
        <f>100*[2]sorted!I499/[2]sorted!D499</f>
        <v>1.4995653981331016</v>
      </c>
      <c r="E425" s="76">
        <f>[2]sorted!B499</f>
        <v>7.25</v>
      </c>
      <c r="F425" s="76">
        <f t="shared" si="6"/>
        <v>1</v>
      </c>
    </row>
    <row r="426" spans="4:6">
      <c r="D426" s="77">
        <f>100*[2]sorted!I500/[2]sorted!D500</f>
        <v>1.7496679021635129</v>
      </c>
      <c r="E426" s="76">
        <f>[2]sorted!B500</f>
        <v>7.25</v>
      </c>
      <c r="F426" s="76">
        <f t="shared" si="6"/>
        <v>1</v>
      </c>
    </row>
    <row r="427" spans="4:6">
      <c r="D427" s="77">
        <f>100*[2]sorted!I501/[2]sorted!D501</f>
        <v>1.1726548518190687</v>
      </c>
      <c r="E427" s="76">
        <f>[2]sorted!B501</f>
        <v>7.25</v>
      </c>
      <c r="F427" s="76">
        <f t="shared" si="6"/>
        <v>1</v>
      </c>
    </row>
    <row r="428" spans="4:6">
      <c r="D428" s="77">
        <f>100*[2]sorted!I502/[2]sorted!D502</f>
        <v>0.99924135688739568</v>
      </c>
      <c r="E428" s="76">
        <f>[2]sorted!B502</f>
        <v>7.25</v>
      </c>
      <c r="F428" s="76">
        <f t="shared" si="6"/>
        <v>1</v>
      </c>
    </row>
    <row r="429" spans="4:6">
      <c r="D429" s="77">
        <f>100*[2]sorted!I503/[2]sorted!D503</f>
        <v>1.2904428784527544</v>
      </c>
      <c r="E429" s="76">
        <f>[2]sorted!B503</f>
        <v>7.25</v>
      </c>
      <c r="F429" s="76">
        <f t="shared" si="6"/>
        <v>1</v>
      </c>
    </row>
    <row r="430" spans="4:6">
      <c r="D430" s="77">
        <f>100*[2]sorted!I504/[2]sorted!D504</f>
        <v>1.4989629463534953</v>
      </c>
      <c r="E430" s="76">
        <f>[2]sorted!B504</f>
        <v>7.25</v>
      </c>
      <c r="F430" s="76">
        <f t="shared" si="6"/>
        <v>1</v>
      </c>
    </row>
    <row r="431" spans="4:6">
      <c r="D431" s="77">
        <f>100*[2]sorted!I505/[2]sorted!D505</f>
        <v>1.7493433329500934</v>
      </c>
      <c r="E431" s="76">
        <f>[2]sorted!B505</f>
        <v>7.25</v>
      </c>
      <c r="F431" s="76">
        <f t="shared" si="6"/>
        <v>1</v>
      </c>
    </row>
    <row r="432" spans="4:6">
      <c r="D432" s="77">
        <f>100*[2]sorted!I506/[2]sorted!D506</f>
        <v>1.9683381752347269</v>
      </c>
      <c r="E432" s="76">
        <f>[2]sorted!B506</f>
        <v>7.25</v>
      </c>
      <c r="F432" s="76">
        <f t="shared" si="6"/>
        <v>1</v>
      </c>
    </row>
    <row r="433" spans="4:6">
      <c r="D433" s="77">
        <f>100*[2]sorted!I507/[2]sorted!D507</f>
        <v>1.6246867594842793</v>
      </c>
      <c r="E433" s="76">
        <f>[2]sorted!B507</f>
        <v>7.25</v>
      </c>
      <c r="F433" s="76">
        <f t="shared" si="6"/>
        <v>1</v>
      </c>
    </row>
    <row r="434" spans="4:6">
      <c r="D434" s="77">
        <f>100*[2]sorted!I508/[2]sorted!D508</f>
        <v>2.2062930552969653</v>
      </c>
      <c r="E434" s="76">
        <f>[2]sorted!B508</f>
        <v>7.25</v>
      </c>
      <c r="F434" s="76">
        <f t="shared" si="6"/>
        <v>1</v>
      </c>
    </row>
    <row r="435" spans="4:6">
      <c r="D435" s="77">
        <f>100*[2]sorted!I509/[2]sorted!D509</f>
        <v>2.2724344154810541</v>
      </c>
      <c r="E435" s="76">
        <f>[2]sorted!B509</f>
        <v>7.25</v>
      </c>
      <c r="F435" s="76">
        <f t="shared" si="6"/>
        <v>1</v>
      </c>
    </row>
    <row r="436" spans="4:6">
      <c r="D436" s="77">
        <f>100*[2]sorted!I510/[2]sorted!D510</f>
        <v>0.76887371604827359</v>
      </c>
      <c r="E436" s="76">
        <f>[2]sorted!B510</f>
        <v>7.25</v>
      </c>
      <c r="F436" s="76">
        <f t="shared" si="6"/>
        <v>1</v>
      </c>
    </row>
    <row r="437" spans="4:6">
      <c r="D437" s="77">
        <f>100*[2]sorted!I511/[2]sorted!D511</f>
        <v>1.3746167315020956</v>
      </c>
      <c r="E437" s="76">
        <f>[2]sorted!B511</f>
        <v>7.25</v>
      </c>
      <c r="F437" s="76">
        <f t="shared" si="6"/>
        <v>1</v>
      </c>
    </row>
    <row r="438" spans="4:6">
      <c r="D438" s="77">
        <f>100*[2]sorted!I512/[2]sorted!D512</f>
        <v>1.8066549912434327</v>
      </c>
      <c r="E438" s="76">
        <f>[2]sorted!B512</f>
        <v>7.25</v>
      </c>
      <c r="F438" s="76">
        <f t="shared" si="6"/>
        <v>1</v>
      </c>
    </row>
    <row r="439" spans="4:6">
      <c r="D439" s="77">
        <f>100*[2]sorted!I513/[2]sorted!D513</f>
        <v>1.4999064896203478</v>
      </c>
      <c r="E439" s="76">
        <f>[2]sorted!B513</f>
        <v>7.25</v>
      </c>
      <c r="F439" s="76">
        <f t="shared" si="6"/>
        <v>1</v>
      </c>
    </row>
    <row r="440" spans="4:6">
      <c r="D440" s="77">
        <f>100*[2]sorted!I514/[2]sorted!D514</f>
        <v>0.49928214798465725</v>
      </c>
      <c r="E440" s="76">
        <f>[2]sorted!B514</f>
        <v>7.25</v>
      </c>
      <c r="F440" s="76">
        <f t="shared" si="6"/>
        <v>1</v>
      </c>
    </row>
    <row r="441" spans="4:6">
      <c r="D441" s="77">
        <f>100*[2]sorted!I515/[2]sorted!D515</f>
        <v>1.4841284707713145</v>
      </c>
      <c r="E441" s="76">
        <f>[2]sorted!B515</f>
        <v>7.25</v>
      </c>
      <c r="F441" s="76">
        <f t="shared" si="6"/>
        <v>1</v>
      </c>
    </row>
    <row r="442" spans="4:6">
      <c r="D442" s="77">
        <f>100*[2]sorted!I516/[2]sorted!D516</f>
        <v>0.96864801076821905</v>
      </c>
      <c r="E442" s="76">
        <f>[2]sorted!B516</f>
        <v>7.25</v>
      </c>
      <c r="F442" s="76">
        <f t="shared" si="6"/>
        <v>1</v>
      </c>
    </row>
    <row r="443" spans="4:6">
      <c r="D443" s="77">
        <f>100*[2]sorted!I517/[2]sorted!D517</f>
        <v>1.6555786907724341</v>
      </c>
      <c r="E443" s="76">
        <f>[2]sorted!B517</f>
        <v>7.25</v>
      </c>
      <c r="F443" s="76">
        <f t="shared" si="6"/>
        <v>1</v>
      </c>
    </row>
    <row r="444" spans="4:6">
      <c r="D444" s="77">
        <f>100*[2]sorted!I518/[2]sorted!D518</f>
        <v>1.3745737708882493</v>
      </c>
      <c r="E444" s="76">
        <f>[2]sorted!B518</f>
        <v>7.25</v>
      </c>
      <c r="F444" s="76">
        <f t="shared" si="6"/>
        <v>1</v>
      </c>
    </row>
    <row r="445" spans="4:6">
      <c r="D445" s="77">
        <f>100*[2]sorted!I519/[2]sorted!D519</f>
        <v>0.37465744236407889</v>
      </c>
      <c r="E445" s="76">
        <f>[2]sorted!B519</f>
        <v>7.25</v>
      </c>
      <c r="F445" s="76">
        <f t="shared" si="6"/>
        <v>1</v>
      </c>
    </row>
    <row r="446" spans="4:6">
      <c r="D446" s="77">
        <f>100*[2]sorted!I520/[2]sorted!D520</f>
        <v>1.0433979686057249</v>
      </c>
      <c r="E446" s="76">
        <f>[2]sorted!B520</f>
        <v>7.25</v>
      </c>
      <c r="F446" s="76">
        <f t="shared" si="6"/>
        <v>1</v>
      </c>
    </row>
    <row r="447" spans="4:6">
      <c r="D447" s="77">
        <f>100*[2]sorted!I521/[2]sorted!D521</f>
        <v>0.92959176274381838</v>
      </c>
      <c r="E447" s="76">
        <f>[2]sorted!B521</f>
        <v>7.25</v>
      </c>
      <c r="F447" s="76">
        <f t="shared" si="6"/>
        <v>1</v>
      </c>
    </row>
    <row r="448" spans="4:6">
      <c r="D448" s="77">
        <f>100*[2]sorted!I522/[2]sorted!D522</f>
        <v>1.8714011516314779</v>
      </c>
      <c r="E448" s="76">
        <f>[2]sorted!B522</f>
        <v>7.25</v>
      </c>
      <c r="F448" s="76">
        <f t="shared" si="6"/>
        <v>1</v>
      </c>
    </row>
    <row r="449" spans="4:6">
      <c r="D449" s="77">
        <f>100*[2]sorted!I523/[2]sorted!D523</f>
        <v>1.8749085588880761</v>
      </c>
      <c r="E449" s="76">
        <f>[2]sorted!B523</f>
        <v>7.25</v>
      </c>
      <c r="F449" s="76">
        <f t="shared" si="6"/>
        <v>1</v>
      </c>
    </row>
    <row r="450" spans="4:6">
      <c r="D450" s="77">
        <f>100*[2]sorted!I524/[2]sorted!D524</f>
        <v>2.1246973365617432</v>
      </c>
      <c r="E450" s="76">
        <f>[2]sorted!B524</f>
        <v>7.25</v>
      </c>
      <c r="F450" s="76">
        <f t="shared" si="6"/>
        <v>1</v>
      </c>
    </row>
    <row r="451" spans="4:6">
      <c r="D451" s="77">
        <f>100*[2]sorted!I525/[2]sorted!D525</f>
        <v>1.5446581679450198</v>
      </c>
      <c r="E451" s="76">
        <f>[2]sorted!B525</f>
        <v>7.25</v>
      </c>
      <c r="F451" s="76">
        <f t="shared" si="6"/>
        <v>1</v>
      </c>
    </row>
    <row r="452" spans="4:6">
      <c r="D452" s="77">
        <f>100*[2]sorted!I526/[2]sorted!D526</f>
        <v>1.9999475767345547</v>
      </c>
      <c r="E452" s="76">
        <f>[2]sorted!B526</f>
        <v>7.375</v>
      </c>
      <c r="F452" s="76">
        <f t="shared" si="6"/>
        <v>1</v>
      </c>
    </row>
    <row r="453" spans="4:6">
      <c r="D453" s="77">
        <f>100*[2]sorted!I527/[2]sorted!D527</f>
        <v>2.0077410274454608</v>
      </c>
      <c r="E453" s="76">
        <f>[2]sorted!B527</f>
        <v>7.375</v>
      </c>
      <c r="F453" s="76">
        <f t="shared" si="6"/>
        <v>1</v>
      </c>
    </row>
    <row r="454" spans="4:6">
      <c r="D454" s="77">
        <f>100*[2]sorted!I528/[2]sorted!D528</f>
        <v>2.1244442115010003</v>
      </c>
      <c r="E454" s="76">
        <f>[2]sorted!B528</f>
        <v>7.375</v>
      </c>
      <c r="F454" s="76">
        <f t="shared" si="6"/>
        <v>1</v>
      </c>
    </row>
    <row r="455" spans="4:6">
      <c r="D455" s="77">
        <f>100*[2]sorted!I529/[2]sorted!D529</f>
        <v>1.7491660832681299</v>
      </c>
      <c r="E455" s="76">
        <f>[2]sorted!B529</f>
        <v>7.375</v>
      </c>
      <c r="F455" s="76">
        <f t="shared" si="6"/>
        <v>1</v>
      </c>
    </row>
    <row r="456" spans="4:6">
      <c r="D456" s="77">
        <f>100*[2]sorted!I530/[2]sorted!D530</f>
        <v>2.1245020078408965</v>
      </c>
      <c r="E456" s="76">
        <f>[2]sorted!B530</f>
        <v>7.375</v>
      </c>
      <c r="F456" s="76">
        <f t="shared" si="6"/>
        <v>1</v>
      </c>
    </row>
    <row r="457" spans="4:6">
      <c r="D457" s="77">
        <f>100*[2]sorted!I531/[2]sorted!D531</f>
        <v>1.9442675466527721</v>
      </c>
      <c r="E457" s="76">
        <f>[2]sorted!B531</f>
        <v>7.375</v>
      </c>
      <c r="F457" s="76">
        <f t="shared" si="6"/>
        <v>1</v>
      </c>
    </row>
    <row r="458" spans="4:6">
      <c r="D458" s="77">
        <f>100*[2]sorted!I532/[2]sorted!D532</f>
        <v>2.2495749131017049</v>
      </c>
      <c r="E458" s="76">
        <f>[2]sorted!B532</f>
        <v>7.375</v>
      </c>
      <c r="F458" s="76">
        <f t="shared" si="6"/>
        <v>1</v>
      </c>
    </row>
    <row r="459" spans="4:6">
      <c r="D459" s="77">
        <f>100*[2]sorted!I533/[2]sorted!D533</f>
        <v>1.2483973277549092</v>
      </c>
      <c r="E459" s="76">
        <f>[2]sorted!B533</f>
        <v>7.375</v>
      </c>
      <c r="F459" s="76">
        <f t="shared" si="6"/>
        <v>1</v>
      </c>
    </row>
    <row r="460" spans="4:6">
      <c r="D460" s="77">
        <f>100*[2]sorted!I534/[2]sorted!D534</f>
        <v>1.6556692293722379</v>
      </c>
      <c r="E460" s="76">
        <f>[2]sorted!B534</f>
        <v>7.375</v>
      </c>
      <c r="F460" s="76">
        <f t="shared" si="6"/>
        <v>1</v>
      </c>
    </row>
    <row r="461" spans="4:6">
      <c r="D461" s="77">
        <f>100*[2]sorted!I535/[2]sorted!D535</f>
        <v>2.1246507190077013</v>
      </c>
      <c r="E461" s="76">
        <f>[2]sorted!B535</f>
        <v>7.375</v>
      </c>
      <c r="F461" s="76">
        <f t="shared" si="6"/>
        <v>1</v>
      </c>
    </row>
    <row r="462" spans="4:6">
      <c r="D462" s="77">
        <f>100*[2]sorted!I536/[2]sorted!D536</f>
        <v>3.0459770114942528</v>
      </c>
      <c r="E462" s="76">
        <f>[2]sorted!B536</f>
        <v>7.375</v>
      </c>
      <c r="F462" s="76">
        <f t="shared" si="6"/>
        <v>1</v>
      </c>
    </row>
    <row r="463" spans="4:6">
      <c r="D463" s="77">
        <f>100*[2]sorted!I537/[2]sorted!D537</f>
        <v>1.874988316373901</v>
      </c>
      <c r="E463" s="76">
        <f>[2]sorted!B537</f>
        <v>7.375</v>
      </c>
      <c r="F463" s="76">
        <f t="shared" si="6"/>
        <v>1</v>
      </c>
    </row>
    <row r="464" spans="4:6">
      <c r="D464" s="77">
        <f>100*[2]sorted!I538/[2]sorted!D538</f>
        <v>1.7494613727300707</v>
      </c>
      <c r="E464" s="76">
        <f>[2]sorted!B538</f>
        <v>7.375</v>
      </c>
      <c r="F464" s="76">
        <f t="shared" si="6"/>
        <v>1</v>
      </c>
    </row>
    <row r="465" spans="4:6">
      <c r="D465" s="77">
        <f>100*[2]sorted!I539/[2]sorted!D539</f>
        <v>2.6875492331217274</v>
      </c>
      <c r="E465" s="76">
        <f>[2]sorted!B539</f>
        <v>7.375</v>
      </c>
      <c r="F465" s="76">
        <f t="shared" si="6"/>
        <v>1</v>
      </c>
    </row>
    <row r="466" spans="4:6">
      <c r="D466" s="77">
        <f>100*[2]sorted!I540/[2]sorted!D540</f>
        <v>1.749403612404862</v>
      </c>
      <c r="E466" s="76">
        <f>[2]sorted!B540</f>
        <v>7.375</v>
      </c>
      <c r="F466" s="76">
        <f t="shared" si="6"/>
        <v>1</v>
      </c>
    </row>
    <row r="467" spans="4:6">
      <c r="D467" s="77">
        <f>100*[2]sorted!I541/[2]sorted!D541</f>
        <v>1.9998774155699739</v>
      </c>
      <c r="E467" s="76">
        <f>[2]sorted!B541</f>
        <v>7.375</v>
      </c>
      <c r="F467" s="76">
        <f t="shared" si="6"/>
        <v>1</v>
      </c>
    </row>
    <row r="468" spans="4:6">
      <c r="D468" s="77">
        <f>100*[2]sorted!I542/[2]sorted!D542</f>
        <v>1.9998788476682503</v>
      </c>
      <c r="E468" s="76">
        <f>[2]sorted!B542</f>
        <v>7.375</v>
      </c>
      <c r="F468" s="76">
        <f t="shared" si="6"/>
        <v>1</v>
      </c>
    </row>
    <row r="469" spans="4:6">
      <c r="D469" s="77">
        <f>100*[2]sorted!I543/[2]sorted!D543</f>
        <v>2.1244690674053555</v>
      </c>
      <c r="E469" s="76">
        <f>[2]sorted!B543</f>
        <v>7.375</v>
      </c>
      <c r="F469" s="76">
        <f t="shared" si="6"/>
        <v>1</v>
      </c>
    </row>
    <row r="470" spans="4:6">
      <c r="D470" s="77">
        <f>100*[2]sorted!I544/[2]sorted!D544</f>
        <v>1.9672146291668784</v>
      </c>
      <c r="E470" s="76">
        <f>[2]sorted!B544</f>
        <v>7.375</v>
      </c>
      <c r="F470" s="76">
        <f t="shared" si="6"/>
        <v>1</v>
      </c>
    </row>
    <row r="471" spans="4:6">
      <c r="D471" s="77">
        <f>100*[2]sorted!I545/[2]sorted!D545</f>
        <v>0.42460841668239291</v>
      </c>
      <c r="E471" s="76">
        <f>[2]sorted!B545</f>
        <v>7.375</v>
      </c>
      <c r="F471" s="76">
        <f t="shared" si="6"/>
        <v>1</v>
      </c>
    </row>
    <row r="472" spans="4:6">
      <c r="D472" s="77">
        <f>100*[2]sorted!I546/[2]sorted!D546</f>
        <v>2.3965844402277039</v>
      </c>
      <c r="E472" s="76">
        <f>[2]sorted!B546</f>
        <v>7.375</v>
      </c>
      <c r="F472" s="76">
        <f t="shared" si="6"/>
        <v>1</v>
      </c>
    </row>
    <row r="473" spans="4:6">
      <c r="D473" s="77">
        <f>100*[2]sorted!I547/[2]sorted!D547</f>
        <v>1.9990835147210448</v>
      </c>
      <c r="E473" s="76">
        <f>[2]sorted!B547</f>
        <v>7.375</v>
      </c>
      <c r="F473" s="76">
        <f t="shared" si="6"/>
        <v>1</v>
      </c>
    </row>
    <row r="474" spans="4:6">
      <c r="D474" s="77">
        <f>100*[2]sorted!I548/[2]sorted!D548</f>
        <v>2.3743703796082669</v>
      </c>
      <c r="E474" s="76">
        <f>[2]sorted!B548</f>
        <v>7.375</v>
      </c>
      <c r="F474" s="76">
        <f t="shared" si="6"/>
        <v>1</v>
      </c>
    </row>
    <row r="475" spans="4:6">
      <c r="D475" s="77">
        <f>100*[2]sorted!I549/[2]sorted!D549</f>
        <v>1.2497987192350093</v>
      </c>
      <c r="E475" s="76">
        <f>[2]sorted!B549</f>
        <v>7.375</v>
      </c>
      <c r="F475" s="76">
        <f t="shared" si="6"/>
        <v>1</v>
      </c>
    </row>
    <row r="476" spans="4:6">
      <c r="D476" s="77">
        <f>100*[2]sorted!I550/[2]sorted!D550</f>
        <v>2.5809081095371331</v>
      </c>
      <c r="E476" s="76">
        <f>[2]sorted!B550</f>
        <v>7.375</v>
      </c>
      <c r="F476" s="76">
        <f t="shared" si="6"/>
        <v>1</v>
      </c>
    </row>
    <row r="477" spans="4:6">
      <c r="D477" s="77">
        <f>100*[2]sorted!I551/[2]sorted!D551</f>
        <v>1.7647270567484385</v>
      </c>
      <c r="E477" s="76">
        <f>[2]sorted!B551</f>
        <v>7.375</v>
      </c>
      <c r="F477" s="76">
        <f t="shared" si="6"/>
        <v>1</v>
      </c>
    </row>
    <row r="478" spans="4:6">
      <c r="D478" s="77">
        <f>100*[2]sorted!I552/[2]sorted!D552</f>
        <v>0.87468881263396681</v>
      </c>
      <c r="E478" s="76">
        <f>[2]sorted!B552</f>
        <v>7.375</v>
      </c>
      <c r="F478" s="76">
        <f t="shared" si="6"/>
        <v>1</v>
      </c>
    </row>
    <row r="479" spans="4:6">
      <c r="D479" s="77">
        <f>100*[2]sorted!I553/[2]sorted!D553</f>
        <v>1.8737054398779025</v>
      </c>
      <c r="E479" s="76">
        <f>[2]sorted!B553</f>
        <v>7.375</v>
      </c>
      <c r="F479" s="76">
        <f t="shared" si="6"/>
        <v>1</v>
      </c>
    </row>
    <row r="480" spans="4:6">
      <c r="D480" s="77">
        <f>100*[2]sorted!I554/[2]sorted!D554</f>
        <v>1.4993954050785974</v>
      </c>
      <c r="E480" s="76">
        <f>[2]sorted!B554</f>
        <v>7.375</v>
      </c>
      <c r="F480" s="76">
        <f t="shared" si="6"/>
        <v>1</v>
      </c>
    </row>
    <row r="481" spans="4:6">
      <c r="D481" s="77">
        <f>100*[2]sorted!I555/[2]sorted!D555</f>
        <v>1.6246158003174924</v>
      </c>
      <c r="E481" s="76">
        <f>[2]sorted!B555</f>
        <v>7.375</v>
      </c>
      <c r="F481" s="76">
        <f t="shared" si="6"/>
        <v>1</v>
      </c>
    </row>
    <row r="482" spans="4:6">
      <c r="D482" s="77">
        <f>100*[2]sorted!I556/[2]sorted!D556</f>
        <v>2.3493728521717832</v>
      </c>
      <c r="E482" s="76">
        <f>[2]sorted!B556</f>
        <v>7.375</v>
      </c>
      <c r="F482" s="76">
        <f t="shared" si="6"/>
        <v>1</v>
      </c>
    </row>
    <row r="483" spans="4:6">
      <c r="D483" s="77">
        <f>100*[2]sorted!I557/[2]sorted!D557</f>
        <v>2.0290858725761773</v>
      </c>
      <c r="E483" s="76">
        <f>[2]sorted!B557</f>
        <v>7.375</v>
      </c>
      <c r="F483" s="76">
        <f t="shared" si="6"/>
        <v>1</v>
      </c>
    </row>
    <row r="484" spans="4:6">
      <c r="D484" s="77">
        <f>100*[2]sorted!I558/[2]sorted!D558</f>
        <v>1.7182641929092233</v>
      </c>
      <c r="E484" s="76">
        <f>[2]sorted!B558</f>
        <v>7.375</v>
      </c>
      <c r="F484" s="76">
        <f t="shared" si="6"/>
        <v>1</v>
      </c>
    </row>
    <row r="485" spans="4:6">
      <c r="D485" s="77">
        <f>100*[2]sorted!I559/[2]sorted!D559</f>
        <v>2.5496563239466918</v>
      </c>
      <c r="E485" s="76">
        <f>[2]sorted!B559</f>
        <v>7.375</v>
      </c>
      <c r="F485" s="76">
        <f t="shared" si="6"/>
        <v>1</v>
      </c>
    </row>
    <row r="486" spans="4:6">
      <c r="D486" s="77">
        <f>100*[2]sorted!I560/[2]sorted!D560</f>
        <v>1.1809854161476399</v>
      </c>
      <c r="E486" s="76">
        <f>[2]sorted!B560</f>
        <v>7.375</v>
      </c>
      <c r="F486" s="76">
        <f t="shared" ref="F486:F549" si="7">VLOOKUP(E486,$I$38:$J$54,2)</f>
        <v>1</v>
      </c>
    </row>
    <row r="487" spans="4:6">
      <c r="D487" s="77">
        <f>100*[2]sorted!I561/[2]sorted!D561</f>
        <v>1.6867376372737974</v>
      </c>
      <c r="E487" s="76">
        <f>[2]sorted!B561</f>
        <v>7.375</v>
      </c>
      <c r="F487" s="76">
        <f t="shared" si="7"/>
        <v>1</v>
      </c>
    </row>
    <row r="488" spans="4:6">
      <c r="D488" s="77">
        <f>100*[2]sorted!I562/[2]sorted!D562</f>
        <v>1.637240221809027</v>
      </c>
      <c r="E488" s="76">
        <f>[2]sorted!B562</f>
        <v>7.375</v>
      </c>
      <c r="F488" s="76">
        <f t="shared" si="7"/>
        <v>1</v>
      </c>
    </row>
    <row r="489" spans="4:6">
      <c r="D489" s="77">
        <f>100*[2]sorted!I563/[2]sorted!D563</f>
        <v>0.87501604552650725</v>
      </c>
      <c r="E489" s="76">
        <f>[2]sorted!B563</f>
        <v>7.375</v>
      </c>
      <c r="F489" s="76">
        <f t="shared" si="7"/>
        <v>1</v>
      </c>
    </row>
    <row r="490" spans="4:6">
      <c r="D490" s="77">
        <f>100*[2]sorted!I564/[2]sorted!D564</f>
        <v>1.8860701807686464</v>
      </c>
      <c r="E490" s="76">
        <f>[2]sorted!B564</f>
        <v>7.375</v>
      </c>
      <c r="F490" s="76">
        <f t="shared" si="7"/>
        <v>1</v>
      </c>
    </row>
    <row r="491" spans="4:6">
      <c r="D491" s="77">
        <f>100*[2]sorted!I565/[2]sorted!D565</f>
        <v>2.434123222748815</v>
      </c>
      <c r="E491" s="76">
        <f>[2]sorted!B565</f>
        <v>7.375</v>
      </c>
      <c r="F491" s="76">
        <f t="shared" si="7"/>
        <v>1</v>
      </c>
    </row>
    <row r="492" spans="4:6">
      <c r="D492" s="77">
        <f>100*[2]sorted!I566/[2]sorted!D566</f>
        <v>2.309047747240645</v>
      </c>
      <c r="E492" s="76">
        <f>[2]sorted!B566</f>
        <v>7.375</v>
      </c>
      <c r="F492" s="76">
        <f t="shared" si="7"/>
        <v>1</v>
      </c>
    </row>
    <row r="493" spans="4:6">
      <c r="D493" s="77">
        <f>100*[2]sorted!I567/[2]sorted!D567</f>
        <v>1.4988985039812242</v>
      </c>
      <c r="E493" s="76">
        <f>[2]sorted!B567</f>
        <v>7.375</v>
      </c>
      <c r="F493" s="76">
        <f t="shared" si="7"/>
        <v>1</v>
      </c>
    </row>
    <row r="494" spans="4:6">
      <c r="D494" s="77">
        <f>100*[2]sorted!I568/[2]sorted!D568</f>
        <v>1.9740552735476593</v>
      </c>
      <c r="E494" s="76">
        <f>[2]sorted!B568</f>
        <v>7.375</v>
      </c>
      <c r="F494" s="76">
        <f t="shared" si="7"/>
        <v>1</v>
      </c>
    </row>
    <row r="495" spans="4:6">
      <c r="D495" s="77">
        <f>100*[2]sorted!I569/[2]sorted!D569</f>
        <v>1.5437302423603794</v>
      </c>
      <c r="E495" s="76">
        <f>[2]sorted!B569</f>
        <v>7.375</v>
      </c>
      <c r="F495" s="76">
        <f t="shared" si="7"/>
        <v>1</v>
      </c>
    </row>
    <row r="496" spans="4:6">
      <c r="D496" s="77">
        <f>100*[2]sorted!I570/[2]sorted!D570</f>
        <v>0.49992608619693324</v>
      </c>
      <c r="E496" s="76">
        <f>[2]sorted!B570</f>
        <v>7.375</v>
      </c>
      <c r="F496" s="76">
        <f t="shared" si="7"/>
        <v>1</v>
      </c>
    </row>
    <row r="497" spans="4:6">
      <c r="D497" s="77">
        <f>100*[2]sorted!I571/[2]sorted!D571</f>
        <v>2.0546903338286744</v>
      </c>
      <c r="E497" s="76">
        <f>[2]sorted!B571</f>
        <v>7.375</v>
      </c>
      <c r="F497" s="76">
        <f t="shared" si="7"/>
        <v>1</v>
      </c>
    </row>
    <row r="498" spans="4:6">
      <c r="D498" s="77">
        <f>100*[2]sorted!I572/[2]sorted!D572</f>
        <v>0.4987401164306195</v>
      </c>
      <c r="E498" s="76">
        <f>[2]sorted!B572</f>
        <v>7.375</v>
      </c>
      <c r="F498" s="76">
        <f t="shared" si="7"/>
        <v>1</v>
      </c>
    </row>
    <row r="499" spans="4:6">
      <c r="D499" s="77">
        <f>100*[2]sorted!I573/[2]sorted!D573</f>
        <v>1.7556945321016697</v>
      </c>
      <c r="E499" s="76">
        <f>[2]sorted!B573</f>
        <v>7.375</v>
      </c>
      <c r="F499" s="76">
        <f t="shared" si="7"/>
        <v>1</v>
      </c>
    </row>
    <row r="500" spans="4:6">
      <c r="D500" s="77">
        <f>100*[2]sorted!I574/[2]sorted!D574</f>
        <v>1.5793491745395554</v>
      </c>
      <c r="E500" s="76">
        <f>[2]sorted!B574</f>
        <v>7.375</v>
      </c>
      <c r="F500" s="76">
        <f t="shared" si="7"/>
        <v>1</v>
      </c>
    </row>
    <row r="501" spans="4:6">
      <c r="D501" s="77">
        <f>100*[2]sorted!I575/[2]sorted!D575</f>
        <v>1.5693791117732729</v>
      </c>
      <c r="E501" s="76">
        <f>[2]sorted!B575</f>
        <v>7.375</v>
      </c>
      <c r="F501" s="76">
        <f t="shared" si="7"/>
        <v>1</v>
      </c>
    </row>
    <row r="502" spans="4:6">
      <c r="D502" s="77">
        <f>100*[2]sorted!I576/[2]sorted!D576</f>
        <v>1.8196034372817538</v>
      </c>
      <c r="E502" s="76">
        <f>[2]sorted!B576</f>
        <v>7.375</v>
      </c>
      <c r="F502" s="76">
        <f t="shared" si="7"/>
        <v>1</v>
      </c>
    </row>
    <row r="503" spans="4:6">
      <c r="D503" s="77">
        <f>100*[2]sorted!I577/[2]sorted!D577</f>
        <v>1.6245630759453449</v>
      </c>
      <c r="E503" s="76">
        <f>[2]sorted!B577</f>
        <v>7.375</v>
      </c>
      <c r="F503" s="76">
        <f t="shared" si="7"/>
        <v>1</v>
      </c>
    </row>
    <row r="504" spans="4:6">
      <c r="D504" s="77">
        <f>100*[2]sorted!I578/[2]sorted!D578</f>
        <v>0.99973882004701242</v>
      </c>
      <c r="E504" s="76">
        <f>[2]sorted!B578</f>
        <v>7.375</v>
      </c>
      <c r="F504" s="76">
        <f t="shared" si="7"/>
        <v>1</v>
      </c>
    </row>
    <row r="505" spans="4:6">
      <c r="D505" s="77">
        <f>100*[2]sorted!I579/[2]sorted!D579</f>
        <v>1.0996195370883237</v>
      </c>
      <c r="E505" s="76">
        <f>[2]sorted!B579</f>
        <v>7.375</v>
      </c>
      <c r="F505" s="76">
        <f t="shared" si="7"/>
        <v>1</v>
      </c>
    </row>
    <row r="506" spans="4:6">
      <c r="D506" s="77">
        <f>100*[2]sorted!I580/[2]sorted!D580</f>
        <v>1.7257301165877872</v>
      </c>
      <c r="E506" s="76">
        <f>[2]sorted!B580</f>
        <v>7.375</v>
      </c>
      <c r="F506" s="76">
        <f t="shared" si="7"/>
        <v>1</v>
      </c>
    </row>
    <row r="507" spans="4:6">
      <c r="D507" s="77">
        <f>100*[2]sorted!I581/[2]sorted!D581</f>
        <v>1.4993330725797556</v>
      </c>
      <c r="E507" s="76">
        <f>[2]sorted!B581</f>
        <v>7.375</v>
      </c>
      <c r="F507" s="76">
        <f t="shared" si="7"/>
        <v>1</v>
      </c>
    </row>
    <row r="508" spans="4:6">
      <c r="D508" s="77">
        <f>100*[2]sorted!I582/[2]sorted!D582</f>
        <v>1.3742737249838606</v>
      </c>
      <c r="E508" s="76">
        <f>[2]sorted!B582</f>
        <v>7.375</v>
      </c>
      <c r="F508" s="76">
        <f t="shared" si="7"/>
        <v>1</v>
      </c>
    </row>
    <row r="509" spans="4:6">
      <c r="D509" s="77">
        <f>100*[2]sorted!I583/[2]sorted!D583</f>
        <v>1.7384067686901845</v>
      </c>
      <c r="E509" s="76">
        <f>[2]sorted!B583</f>
        <v>7.375</v>
      </c>
      <c r="F509" s="76">
        <f t="shared" si="7"/>
        <v>1</v>
      </c>
    </row>
    <row r="510" spans="4:6">
      <c r="D510" s="77">
        <f>100*[2]sorted!I584/[2]sorted!D584</f>
        <v>2.1249271205937506</v>
      </c>
      <c r="E510" s="76">
        <f>[2]sorted!B584</f>
        <v>7.375</v>
      </c>
      <c r="F510" s="76">
        <f t="shared" si="7"/>
        <v>1</v>
      </c>
    </row>
    <row r="511" spans="4:6">
      <c r="D511" s="77">
        <f>100*[2]sorted!I585/[2]sorted!D585</f>
        <v>0.49203751930123757</v>
      </c>
      <c r="E511" s="76">
        <f>[2]sorted!B585</f>
        <v>7.375</v>
      </c>
      <c r="F511" s="76">
        <f t="shared" si="7"/>
        <v>1</v>
      </c>
    </row>
    <row r="512" spans="4:6">
      <c r="D512" s="77">
        <f>100*[2]sorted!I586/[2]sorted!D586</f>
        <v>1.998593640128135</v>
      </c>
      <c r="E512" s="76">
        <f>[2]sorted!B586</f>
        <v>7.375</v>
      </c>
      <c r="F512" s="76">
        <f t="shared" si="7"/>
        <v>1</v>
      </c>
    </row>
    <row r="513" spans="4:6">
      <c r="D513" s="77">
        <f>100*[2]sorted!I587/[2]sorted!D587</f>
        <v>1.6308057334156727</v>
      </c>
      <c r="E513" s="76">
        <f>[2]sorted!B587</f>
        <v>7.375</v>
      </c>
      <c r="F513" s="76">
        <f t="shared" si="7"/>
        <v>1</v>
      </c>
    </row>
    <row r="514" spans="4:6">
      <c r="D514" s="77">
        <f>100*[2]sorted!I588/[2]sorted!D588</f>
        <v>1.4540478125133645</v>
      </c>
      <c r="E514" s="76">
        <f>[2]sorted!B588</f>
        <v>7.375</v>
      </c>
      <c r="F514" s="76">
        <f t="shared" si="7"/>
        <v>1</v>
      </c>
    </row>
    <row r="515" spans="4:6">
      <c r="D515" s="77">
        <f>100*[2]sorted!I589/[2]sorted!D589</f>
        <v>1.6496594437443892</v>
      </c>
      <c r="E515" s="76">
        <f>[2]sorted!B589</f>
        <v>7.375</v>
      </c>
      <c r="F515" s="76">
        <f t="shared" si="7"/>
        <v>1</v>
      </c>
    </row>
    <row r="516" spans="4:6">
      <c r="D516" s="77">
        <f>100*[2]sorted!I590/[2]sorted!D590</f>
        <v>1.6243953828203763</v>
      </c>
      <c r="E516" s="76">
        <f>[2]sorted!B590</f>
        <v>7.375</v>
      </c>
      <c r="F516" s="76">
        <f t="shared" si="7"/>
        <v>1</v>
      </c>
    </row>
    <row r="517" spans="4:6">
      <c r="D517" s="77">
        <f>100*[2]sorted!I591/[2]sorted!D591</f>
        <v>1.7498223169864962</v>
      </c>
      <c r="E517" s="76">
        <f>[2]sorted!B591</f>
        <v>7.375</v>
      </c>
      <c r="F517" s="76">
        <f t="shared" si="7"/>
        <v>1</v>
      </c>
    </row>
    <row r="518" spans="4:6">
      <c r="D518" s="77">
        <f>100*[2]sorted!I592/[2]sorted!D592</f>
        <v>1.619924155866004</v>
      </c>
      <c r="E518" s="76">
        <f>[2]sorted!B592</f>
        <v>7.375</v>
      </c>
      <c r="F518" s="76">
        <f t="shared" si="7"/>
        <v>1</v>
      </c>
    </row>
    <row r="519" spans="4:6">
      <c r="D519" s="77">
        <f>100*[2]sorted!I593/[2]sorted!D593</f>
        <v>2.8851330203442878</v>
      </c>
      <c r="E519" s="76">
        <f>[2]sorted!B593</f>
        <v>7.375</v>
      </c>
      <c r="F519" s="76">
        <f t="shared" si="7"/>
        <v>1</v>
      </c>
    </row>
    <row r="520" spans="4:6">
      <c r="D520" s="77">
        <f>100*[2]sorted!I594/[2]sorted!D594</f>
        <v>0.87432438570195758</v>
      </c>
      <c r="E520" s="76">
        <f>[2]sorted!B594</f>
        <v>7.375</v>
      </c>
      <c r="F520" s="76">
        <f t="shared" si="7"/>
        <v>1</v>
      </c>
    </row>
    <row r="521" spans="4:6">
      <c r="D521" s="77">
        <f>100*[2]sorted!I595/[2]sorted!D595</f>
        <v>1.8742669661405431</v>
      </c>
      <c r="E521" s="76">
        <f>[2]sorted!B595</f>
        <v>7.375</v>
      </c>
      <c r="F521" s="76">
        <f t="shared" si="7"/>
        <v>1</v>
      </c>
    </row>
    <row r="522" spans="4:6">
      <c r="D522" s="77">
        <f>100*[2]sorted!I596/[2]sorted!D596</f>
        <v>1.1238622872971904</v>
      </c>
      <c r="E522" s="76">
        <f>[2]sorted!B596</f>
        <v>7.375</v>
      </c>
      <c r="F522" s="76">
        <f t="shared" si="7"/>
        <v>1</v>
      </c>
    </row>
    <row r="523" spans="4:6">
      <c r="D523" s="77">
        <f>100*[2]sorted!I597/[2]sorted!D597</f>
        <v>1.6246431451173535</v>
      </c>
      <c r="E523" s="76">
        <f>[2]sorted!B597</f>
        <v>7.375</v>
      </c>
      <c r="F523" s="76">
        <f t="shared" si="7"/>
        <v>1</v>
      </c>
    </row>
    <row r="524" spans="4:6">
      <c r="D524" s="77">
        <f>100*[2]sorted!I598/[2]sorted!D598</f>
        <v>1.6249961432053563</v>
      </c>
      <c r="E524" s="76">
        <f>[2]sorted!B598</f>
        <v>7.375</v>
      </c>
      <c r="F524" s="76">
        <f t="shared" si="7"/>
        <v>1</v>
      </c>
    </row>
    <row r="525" spans="4:6">
      <c r="D525" s="77">
        <f>100*[2]sorted!I599/[2]sorted!D599</f>
        <v>2.1246736014833592</v>
      </c>
      <c r="E525" s="76">
        <f>[2]sorted!B599</f>
        <v>7.375</v>
      </c>
      <c r="F525" s="76">
        <f t="shared" si="7"/>
        <v>1</v>
      </c>
    </row>
    <row r="526" spans="4:6">
      <c r="D526" s="77">
        <f>100*[2]sorted!I600/[2]sorted!D600</f>
        <v>1.7490032163872709</v>
      </c>
      <c r="E526" s="76">
        <f>[2]sorted!B600</f>
        <v>7.375</v>
      </c>
      <c r="F526" s="76">
        <f t="shared" si="7"/>
        <v>1</v>
      </c>
    </row>
    <row r="527" spans="4:6">
      <c r="D527" s="77">
        <f>100*[2]sorted!I601/[2]sorted!D601</f>
        <v>1.4778927563499529</v>
      </c>
      <c r="E527" s="76">
        <f>[2]sorted!B601</f>
        <v>7.375</v>
      </c>
      <c r="F527" s="76">
        <f t="shared" si="7"/>
        <v>1</v>
      </c>
    </row>
    <row r="528" spans="4:6">
      <c r="D528" s="77">
        <f>100*[2]sorted!I602/[2]sorted!D602</f>
        <v>1.8748220749115458</v>
      </c>
      <c r="E528" s="76">
        <f>[2]sorted!B602</f>
        <v>7.375</v>
      </c>
      <c r="F528" s="76">
        <f t="shared" si="7"/>
        <v>1</v>
      </c>
    </row>
    <row r="529" spans="4:6">
      <c r="D529" s="77">
        <f>100*[2]sorted!I603/[2]sorted!D603</f>
        <v>2.2245158061817301</v>
      </c>
      <c r="E529" s="76">
        <f>[2]sorted!B603</f>
        <v>7.375</v>
      </c>
      <c r="F529" s="76">
        <f t="shared" si="7"/>
        <v>1</v>
      </c>
    </row>
    <row r="530" spans="4:6">
      <c r="D530" s="77">
        <f>100*[2]sorted!I604/[2]sorted!D604</f>
        <v>0.54995417048579287</v>
      </c>
      <c r="E530" s="76">
        <f>[2]sorted!B604</f>
        <v>7.375</v>
      </c>
      <c r="F530" s="76">
        <f t="shared" si="7"/>
        <v>1</v>
      </c>
    </row>
    <row r="531" spans="4:6">
      <c r="D531" s="77">
        <f>100*[2]sorted!I605/[2]sorted!D605</f>
        <v>1.8745612331774932</v>
      </c>
      <c r="E531" s="76">
        <f>[2]sorted!B605</f>
        <v>7.375</v>
      </c>
      <c r="F531" s="76">
        <f t="shared" si="7"/>
        <v>1</v>
      </c>
    </row>
    <row r="532" spans="4:6">
      <c r="D532" s="77">
        <f>100*[2]sorted!I606/[2]sorted!D606</f>
        <v>0.87411511234225914</v>
      </c>
      <c r="E532" s="76">
        <f>[2]sorted!B606</f>
        <v>7.375</v>
      </c>
      <c r="F532" s="76">
        <f t="shared" si="7"/>
        <v>1</v>
      </c>
    </row>
    <row r="533" spans="4:6">
      <c r="D533" s="77">
        <f>100*[2]sorted!I607/[2]sorted!D607</f>
        <v>1.4994111954481328</v>
      </c>
      <c r="E533" s="76">
        <f>[2]sorted!B607</f>
        <v>7.375</v>
      </c>
      <c r="F533" s="76">
        <f t="shared" si="7"/>
        <v>1</v>
      </c>
    </row>
    <row r="534" spans="4:6">
      <c r="D534" s="77">
        <f>100*[2]sorted!I608/[2]sorted!D608</f>
        <v>0.24914924647544967</v>
      </c>
      <c r="E534" s="76">
        <f>[2]sorted!B608</f>
        <v>7.375</v>
      </c>
      <c r="F534" s="76">
        <f t="shared" si="7"/>
        <v>1</v>
      </c>
    </row>
    <row r="535" spans="4:6">
      <c r="D535" s="77">
        <f>100*[2]sorted!I609/[2]sorted!D609</f>
        <v>2.4516213389121337</v>
      </c>
      <c r="E535" s="76">
        <f>[2]sorted!B609</f>
        <v>7.375</v>
      </c>
      <c r="F535" s="76">
        <f t="shared" si="7"/>
        <v>1</v>
      </c>
    </row>
    <row r="536" spans="4:6">
      <c r="D536" s="77">
        <f>100*[2]sorted!I610/[2]sorted!D610</f>
        <v>0.87480750958356546</v>
      </c>
      <c r="E536" s="76">
        <f>[2]sorted!B610</f>
        <v>7.375</v>
      </c>
      <c r="F536" s="76">
        <f t="shared" si="7"/>
        <v>1</v>
      </c>
    </row>
    <row r="537" spans="4:6">
      <c r="D537" s="77">
        <f>100*[2]sorted!I611/[2]sorted!D611</f>
        <v>0.74887395096039322</v>
      </c>
      <c r="E537" s="76">
        <f>[2]sorted!B611</f>
        <v>7.375</v>
      </c>
      <c r="F537" s="76">
        <f t="shared" si="7"/>
        <v>1</v>
      </c>
    </row>
    <row r="538" spans="4:6">
      <c r="D538" s="77">
        <f>100*[2]sorted!I612/[2]sorted!D612</f>
        <v>1.3497449478610228</v>
      </c>
      <c r="E538" s="76">
        <f>[2]sorted!B612</f>
        <v>7.375</v>
      </c>
      <c r="F538" s="76">
        <f t="shared" si="7"/>
        <v>1</v>
      </c>
    </row>
    <row r="539" spans="4:6">
      <c r="D539" s="77">
        <f>100*[2]sorted!I613/[2]sorted!D613</f>
        <v>1.1246537396121883</v>
      </c>
      <c r="E539" s="76">
        <f>[2]sorted!B613</f>
        <v>7.375</v>
      </c>
      <c r="F539" s="76">
        <f t="shared" si="7"/>
        <v>1</v>
      </c>
    </row>
    <row r="540" spans="4:6">
      <c r="D540" s="77">
        <f>100*[2]sorted!I614/[2]sorted!D614</f>
        <v>1.7411890488372981</v>
      </c>
      <c r="E540" s="76">
        <f>[2]sorted!B614</f>
        <v>7.375</v>
      </c>
      <c r="F540" s="76">
        <f t="shared" si="7"/>
        <v>1</v>
      </c>
    </row>
    <row r="541" spans="4:6">
      <c r="D541" s="77">
        <f>100*[2]sorted!I615/[2]sorted!D615</f>
        <v>1.649334718847419</v>
      </c>
      <c r="E541" s="76">
        <f>[2]sorted!B615</f>
        <v>7.375</v>
      </c>
      <c r="F541" s="76">
        <f t="shared" si="7"/>
        <v>1</v>
      </c>
    </row>
    <row r="542" spans="4:6">
      <c r="D542" s="77">
        <f>100*[2]sorted!I616/[2]sorted!D616</f>
        <v>0.62474463233646582</v>
      </c>
      <c r="E542" s="76">
        <f>[2]sorted!B616</f>
        <v>7.375</v>
      </c>
      <c r="F542" s="76">
        <f t="shared" si="7"/>
        <v>1</v>
      </c>
    </row>
    <row r="543" spans="4:6">
      <c r="D543" s="77">
        <f>100*[2]sorted!I617/[2]sorted!D617</f>
        <v>1.7496489901717247</v>
      </c>
      <c r="E543" s="76">
        <f>[2]sorted!B617</f>
        <v>7.375</v>
      </c>
      <c r="F543" s="76">
        <f t="shared" si="7"/>
        <v>1</v>
      </c>
    </row>
    <row r="544" spans="4:6">
      <c r="D544" s="77">
        <f>100*[2]sorted!I618/[2]sorted!D618</f>
        <v>1.7494331065759636</v>
      </c>
      <c r="E544" s="76">
        <f>[2]sorted!B618</f>
        <v>7.375</v>
      </c>
      <c r="F544" s="76">
        <f t="shared" si="7"/>
        <v>1</v>
      </c>
    </row>
    <row r="545" spans="4:6">
      <c r="D545" s="77">
        <f>100*[2]sorted!I619/[2]sorted!D619</f>
        <v>2.1497842840812713</v>
      </c>
      <c r="E545" s="76">
        <f>[2]sorted!B619</f>
        <v>7.375</v>
      </c>
      <c r="F545" s="76">
        <f t="shared" si="7"/>
        <v>1</v>
      </c>
    </row>
    <row r="546" spans="4:6">
      <c r="D546" s="77">
        <f>100*[2]sorted!I620/[2]sorted!D620</f>
        <v>1.6050181931825791</v>
      </c>
      <c r="E546" s="76">
        <f>[2]sorted!B620</f>
        <v>7.375</v>
      </c>
      <c r="F546" s="76">
        <f t="shared" si="7"/>
        <v>1</v>
      </c>
    </row>
    <row r="547" spans="4:6">
      <c r="D547" s="77">
        <f>100*[2]sorted!I621/[2]sorted!D621</f>
        <v>3.1249316944867433</v>
      </c>
      <c r="E547" s="76">
        <f>[2]sorted!B621</f>
        <v>7.375</v>
      </c>
      <c r="F547" s="76">
        <f t="shared" si="7"/>
        <v>1</v>
      </c>
    </row>
    <row r="548" spans="4:6">
      <c r="D548" s="77">
        <f>100*[2]sorted!I622/[2]sorted!D622</f>
        <v>0.74952016699589519</v>
      </c>
      <c r="E548" s="76">
        <f>[2]sorted!B622</f>
        <v>7.375</v>
      </c>
      <c r="F548" s="76">
        <f t="shared" si="7"/>
        <v>1</v>
      </c>
    </row>
    <row r="549" spans="4:6">
      <c r="D549" s="77">
        <f>100*[2]sorted!I623/[2]sorted!D623</f>
        <v>1.0247525873587426</v>
      </c>
      <c r="E549" s="76">
        <f>[2]sorted!B623</f>
        <v>7.375</v>
      </c>
      <c r="F549" s="76">
        <f t="shared" si="7"/>
        <v>1</v>
      </c>
    </row>
    <row r="550" spans="4:6">
      <c r="D550" s="77">
        <f>100*[2]sorted!I624/[2]sorted!D624</f>
        <v>0.74996598339989917</v>
      </c>
      <c r="E550" s="76">
        <f>[2]sorted!B624</f>
        <v>7.375</v>
      </c>
      <c r="F550" s="76">
        <f t="shared" ref="F550:F613" si="8">VLOOKUP(E550,$I$38:$J$54,2)</f>
        <v>1</v>
      </c>
    </row>
    <row r="551" spans="4:6">
      <c r="D551" s="77">
        <f>100*[2]sorted!I625/[2]sorted!D625</f>
        <v>1.7887320281829291</v>
      </c>
      <c r="E551" s="76">
        <f>[2]sorted!B625</f>
        <v>7.375</v>
      </c>
      <c r="F551" s="76">
        <f t="shared" si="8"/>
        <v>1</v>
      </c>
    </row>
    <row r="552" spans="4:6">
      <c r="D552" s="77">
        <f>100*[2]sorted!I626/[2]sorted!D626</f>
        <v>1.4997436733932983</v>
      </c>
      <c r="E552" s="76">
        <f>[2]sorted!B626</f>
        <v>7.375</v>
      </c>
      <c r="F552" s="76">
        <f t="shared" si="8"/>
        <v>1</v>
      </c>
    </row>
    <row r="553" spans="4:6">
      <c r="D553" s="77">
        <f>100*[2]sorted!I627/[2]sorted!D627</f>
        <v>1.7498021140523539</v>
      </c>
      <c r="E553" s="76">
        <f>[2]sorted!B627</f>
        <v>7.375</v>
      </c>
      <c r="F553" s="76">
        <f t="shared" si="8"/>
        <v>1</v>
      </c>
    </row>
    <row r="554" spans="4:6">
      <c r="D554" s="77">
        <f>100*[2]sorted!I628/[2]sorted!D628</f>
        <v>1.7491408569087872</v>
      </c>
      <c r="E554" s="76">
        <f>[2]sorted!B628</f>
        <v>7.375</v>
      </c>
      <c r="F554" s="76">
        <f t="shared" si="8"/>
        <v>1</v>
      </c>
    </row>
    <row r="555" spans="4:6">
      <c r="D555" s="77">
        <f>100*[2]sorted!I629/[2]sorted!D629</f>
        <v>1.874938566888372</v>
      </c>
      <c r="E555" s="76">
        <f>[2]sorted!B629</f>
        <v>7.375</v>
      </c>
      <c r="F555" s="76">
        <f t="shared" si="8"/>
        <v>1</v>
      </c>
    </row>
    <row r="556" spans="4:6">
      <c r="D556" s="77">
        <f>100*[2]sorted!I630/[2]sorted!D630</f>
        <v>1.4991572784529406</v>
      </c>
      <c r="E556" s="76">
        <f>[2]sorted!B630</f>
        <v>7.375</v>
      </c>
      <c r="F556" s="76">
        <f t="shared" si="8"/>
        <v>1</v>
      </c>
    </row>
    <row r="557" spans="4:6">
      <c r="D557" s="77">
        <f>100*[2]sorted!I631/[2]sorted!D631</f>
        <v>1.4992360580595874</v>
      </c>
      <c r="E557" s="76">
        <f>[2]sorted!B631</f>
        <v>7.375</v>
      </c>
      <c r="F557" s="76">
        <f t="shared" si="8"/>
        <v>1</v>
      </c>
    </row>
    <row r="558" spans="4:6">
      <c r="D558" s="77">
        <f>100*[2]sorted!I632/[2]sorted!D632</f>
        <v>1.4745407211442183</v>
      </c>
      <c r="E558" s="76">
        <f>[2]sorted!B632</f>
        <v>7.375</v>
      </c>
      <c r="F558" s="76">
        <f t="shared" si="8"/>
        <v>1</v>
      </c>
    </row>
    <row r="559" spans="4:6">
      <c r="D559" s="77">
        <f>100*[2]sorted!I633/[2]sorted!D633</f>
        <v>1.749474589611886</v>
      </c>
      <c r="E559" s="76">
        <f>[2]sorted!B633</f>
        <v>7.375</v>
      </c>
      <c r="F559" s="76">
        <f t="shared" si="8"/>
        <v>1</v>
      </c>
    </row>
    <row r="560" spans="4:6">
      <c r="D560" s="77">
        <f>100*[2]sorted!I634/[2]sorted!D634</f>
        <v>1.9495380442460373</v>
      </c>
      <c r="E560" s="76">
        <f>[2]sorted!B634</f>
        <v>7.375</v>
      </c>
      <c r="F560" s="76">
        <f t="shared" si="8"/>
        <v>1</v>
      </c>
    </row>
    <row r="561" spans="4:6">
      <c r="D561" s="77">
        <f>100*[2]sorted!I635/[2]sorted!D635</f>
        <v>1.4689369347297931</v>
      </c>
      <c r="E561" s="76">
        <f>[2]sorted!B635</f>
        <v>7.375</v>
      </c>
      <c r="F561" s="76">
        <f t="shared" si="8"/>
        <v>1</v>
      </c>
    </row>
    <row r="562" spans="4:6">
      <c r="D562" s="77">
        <f>100*[2]sorted!I636/[2]sorted!D636</f>
        <v>1.7488673139158577</v>
      </c>
      <c r="E562" s="76">
        <f>[2]sorted!B636</f>
        <v>7.375</v>
      </c>
      <c r="F562" s="76">
        <f t="shared" si="8"/>
        <v>1</v>
      </c>
    </row>
    <row r="563" spans="4:6">
      <c r="D563" s="77">
        <f>100*[2]sorted!I637/[2]sorted!D637</f>
        <v>1.736685257326495</v>
      </c>
      <c r="E563" s="76">
        <f>[2]sorted!B637</f>
        <v>7.375</v>
      </c>
      <c r="F563" s="76">
        <f t="shared" si="8"/>
        <v>1</v>
      </c>
    </row>
    <row r="564" spans="4:6">
      <c r="D564" s="77">
        <f>100*[2]sorted!I638/[2]sorted!D638</f>
        <v>2.7149948695193986</v>
      </c>
      <c r="E564" s="76">
        <f>[2]sorted!B638</f>
        <v>7.375</v>
      </c>
      <c r="F564" s="76">
        <f t="shared" si="8"/>
        <v>1</v>
      </c>
    </row>
    <row r="565" spans="4:6">
      <c r="D565" s="77">
        <f>100*[2]sorted!I639/[2]sorted!D639</f>
        <v>1.249990396508939</v>
      </c>
      <c r="E565" s="76">
        <f>[2]sorted!B639</f>
        <v>7.375</v>
      </c>
      <c r="F565" s="76">
        <f t="shared" si="8"/>
        <v>1</v>
      </c>
    </row>
    <row r="566" spans="4:6">
      <c r="D566" s="77">
        <f>100*[2]sorted!I640/[2]sorted!D640</f>
        <v>1.2497156043813176</v>
      </c>
      <c r="E566" s="76">
        <f>[2]sorted!B640</f>
        <v>7.375</v>
      </c>
      <c r="F566" s="76">
        <f t="shared" si="8"/>
        <v>1</v>
      </c>
    </row>
    <row r="567" spans="4:6">
      <c r="D567" s="77">
        <f>100*[2]sorted!I641/[2]sorted!D641</f>
        <v>2.1926396852855174</v>
      </c>
      <c r="E567" s="76">
        <f>[2]sorted!B641</f>
        <v>7.375</v>
      </c>
      <c r="F567" s="76">
        <f t="shared" si="8"/>
        <v>1</v>
      </c>
    </row>
    <row r="568" spans="4:6">
      <c r="D568" s="77">
        <f>100*[2]sorted!I642/[2]sorted!D642</f>
        <v>1.999552171965965</v>
      </c>
      <c r="E568" s="76">
        <f>[2]sorted!B642</f>
        <v>7.375</v>
      </c>
      <c r="F568" s="76">
        <f t="shared" si="8"/>
        <v>1</v>
      </c>
    </row>
    <row r="569" spans="4:6">
      <c r="D569" s="77">
        <f>100*[2]sorted!I643/[2]sorted!D643</f>
        <v>1.3541543202560151</v>
      </c>
      <c r="E569" s="76">
        <f>[2]sorted!B643</f>
        <v>7.5</v>
      </c>
      <c r="F569" s="76">
        <f t="shared" si="8"/>
        <v>2</v>
      </c>
    </row>
    <row r="570" spans="4:6">
      <c r="D570" s="77">
        <f>100*[2]sorted!I644/[2]sorted!D644</f>
        <v>1.9741943685247569</v>
      </c>
      <c r="E570" s="76">
        <f>[2]sorted!B644</f>
        <v>7.5</v>
      </c>
      <c r="F570" s="76">
        <f t="shared" si="8"/>
        <v>2</v>
      </c>
    </row>
    <row r="571" spans="4:6">
      <c r="D571" s="77">
        <f>100*[2]sorted!I645/[2]sorted!D645</f>
        <v>2.3134586916123343</v>
      </c>
      <c r="E571" s="76">
        <f>[2]sorted!B645</f>
        <v>7.5</v>
      </c>
      <c r="F571" s="76">
        <f t="shared" si="8"/>
        <v>2</v>
      </c>
    </row>
    <row r="572" spans="4:6">
      <c r="D572" s="77">
        <f>100*[2]sorted!I646/[2]sorted!D646</f>
        <v>1.8741775081034773</v>
      </c>
      <c r="E572" s="76">
        <f>[2]sorted!B646</f>
        <v>7.5</v>
      </c>
      <c r="F572" s="76">
        <f t="shared" si="8"/>
        <v>2</v>
      </c>
    </row>
    <row r="573" spans="4:6">
      <c r="D573" s="77">
        <f>100*[2]sorted!I647/[2]sorted!D647</f>
        <v>2.0209851656587583</v>
      </c>
      <c r="E573" s="76">
        <f>[2]sorted!B647</f>
        <v>7.5</v>
      </c>
      <c r="F573" s="76">
        <f t="shared" si="8"/>
        <v>2</v>
      </c>
    </row>
    <row r="574" spans="4:6">
      <c r="D574" s="77">
        <f>100*[2]sorted!I648/[2]sorted!D648</f>
        <v>1.4996952915926975</v>
      </c>
      <c r="E574" s="76">
        <f>[2]sorted!B648</f>
        <v>7.5</v>
      </c>
      <c r="F574" s="76">
        <f t="shared" si="8"/>
        <v>2</v>
      </c>
    </row>
    <row r="575" spans="4:6">
      <c r="D575" s="77">
        <f>100*[2]sorted!I649/[2]sorted!D649</f>
        <v>2.8487555839183152</v>
      </c>
      <c r="E575" s="76">
        <f>[2]sorted!B649</f>
        <v>7.5</v>
      </c>
      <c r="F575" s="76">
        <f t="shared" si="8"/>
        <v>2</v>
      </c>
    </row>
    <row r="576" spans="4:6">
      <c r="D576" s="77">
        <f>100*[2]sorted!I650/[2]sorted!D650</f>
        <v>1.749523644552226</v>
      </c>
      <c r="E576" s="76">
        <f>[2]sorted!B650</f>
        <v>7.5</v>
      </c>
      <c r="F576" s="76">
        <f t="shared" si="8"/>
        <v>2</v>
      </c>
    </row>
    <row r="577" spans="4:6">
      <c r="D577" s="77">
        <f>100*[2]sorted!I651/[2]sorted!D651</f>
        <v>2.503174072836619</v>
      </c>
      <c r="E577" s="76">
        <f>[2]sorted!B651</f>
        <v>7.5</v>
      </c>
      <c r="F577" s="76">
        <f t="shared" si="8"/>
        <v>2</v>
      </c>
    </row>
    <row r="578" spans="4:6">
      <c r="D578" s="77">
        <f>100*[2]sorted!I652/[2]sorted!D652</f>
        <v>0.16798581911122104</v>
      </c>
      <c r="E578" s="76">
        <f>[2]sorted!B652</f>
        <v>7.5</v>
      </c>
      <c r="F578" s="76">
        <f t="shared" si="8"/>
        <v>2</v>
      </c>
    </row>
    <row r="579" spans="4:6">
      <c r="D579" s="77">
        <f>100*[2]sorted!I653/[2]sorted!D653</f>
        <v>2.3739663910376101</v>
      </c>
      <c r="E579" s="76">
        <f>[2]sorted!B653</f>
        <v>7.5</v>
      </c>
      <c r="F579" s="76">
        <f t="shared" si="8"/>
        <v>2</v>
      </c>
    </row>
    <row r="580" spans="4:6">
      <c r="D580" s="77">
        <f>100*[2]sorted!I654/[2]sorted!D654</f>
        <v>1.9993817483274083</v>
      </c>
      <c r="E580" s="76">
        <f>[2]sorted!B654</f>
        <v>7.5</v>
      </c>
      <c r="F580" s="76">
        <f t="shared" si="8"/>
        <v>2</v>
      </c>
    </row>
    <row r="581" spans="4:6">
      <c r="D581" s="77">
        <f>100*[2]sorted!I655/[2]sorted!D655</f>
        <v>1.9997074787922124</v>
      </c>
      <c r="E581" s="76">
        <f>[2]sorted!B655</f>
        <v>7.5</v>
      </c>
      <c r="F581" s="76">
        <f t="shared" si="8"/>
        <v>2</v>
      </c>
    </row>
    <row r="582" spans="4:6">
      <c r="D582" s="77">
        <f>100*[2]sorted!I656/[2]sorted!D656</f>
        <v>2.2988665022309673</v>
      </c>
      <c r="E582" s="76">
        <f>[2]sorted!B656</f>
        <v>7.5</v>
      </c>
      <c r="F582" s="76">
        <f t="shared" si="8"/>
        <v>2</v>
      </c>
    </row>
    <row r="583" spans="4:6">
      <c r="D583" s="77">
        <f>100*[2]sorted!I657/[2]sorted!D657</f>
        <v>2.1244066201941583</v>
      </c>
      <c r="E583" s="76">
        <f>[2]sorted!B657</f>
        <v>7.5</v>
      </c>
      <c r="F583" s="76">
        <f t="shared" si="8"/>
        <v>2</v>
      </c>
    </row>
    <row r="584" spans="4:6">
      <c r="D584" s="77">
        <f>100*[2]sorted!I658/[2]sorted!D658</f>
        <v>1.874168519795298</v>
      </c>
      <c r="E584" s="76">
        <f>[2]sorted!B658</f>
        <v>7.5</v>
      </c>
      <c r="F584" s="76">
        <f t="shared" si="8"/>
        <v>2</v>
      </c>
    </row>
    <row r="585" spans="4:6">
      <c r="D585" s="77">
        <f>100*[2]sorted!I659/[2]sorted!D659</f>
        <v>2.2491050037803912</v>
      </c>
      <c r="E585" s="76">
        <f>[2]sorted!B659</f>
        <v>7.5</v>
      </c>
      <c r="F585" s="76">
        <f t="shared" si="8"/>
        <v>2</v>
      </c>
    </row>
    <row r="586" spans="4:6">
      <c r="D586" s="77">
        <f>100*[2]sorted!I660/[2]sorted!D660</f>
        <v>1.9997671681175542</v>
      </c>
      <c r="E586" s="76">
        <f>[2]sorted!B660</f>
        <v>7.5</v>
      </c>
      <c r="F586" s="76">
        <f t="shared" si="8"/>
        <v>2</v>
      </c>
    </row>
    <row r="587" spans="4:6">
      <c r="D587" s="77">
        <f>100*[2]sorted!I661/[2]sorted!D661</f>
        <v>1.499513995828009</v>
      </c>
      <c r="E587" s="76">
        <f>[2]sorted!B661</f>
        <v>7.5</v>
      </c>
      <c r="F587" s="76">
        <f t="shared" si="8"/>
        <v>2</v>
      </c>
    </row>
    <row r="588" spans="4:6">
      <c r="D588" s="77">
        <f>100*[2]sorted!I662/[2]sorted!D662</f>
        <v>2.1280543668603369</v>
      </c>
      <c r="E588" s="76">
        <f>[2]sorted!B662</f>
        <v>7.5</v>
      </c>
      <c r="F588" s="76">
        <f t="shared" si="8"/>
        <v>2</v>
      </c>
    </row>
    <row r="589" spans="4:6">
      <c r="D589" s="77">
        <f>100*[2]sorted!I663/[2]sorted!D663</f>
        <v>1.7498143711735945</v>
      </c>
      <c r="E589" s="76">
        <f>[2]sorted!B663</f>
        <v>7.5</v>
      </c>
      <c r="F589" s="76">
        <f t="shared" si="8"/>
        <v>2</v>
      </c>
    </row>
    <row r="590" spans="4:6">
      <c r="D590" s="77">
        <f>100*[2]sorted!I664/[2]sorted!D664</f>
        <v>3.2078103207810322</v>
      </c>
      <c r="E590" s="76">
        <f>[2]sorted!B664</f>
        <v>7.5</v>
      </c>
      <c r="F590" s="76">
        <f t="shared" si="8"/>
        <v>2</v>
      </c>
    </row>
    <row r="591" spans="4:6">
      <c r="D591" s="77">
        <f>100*[2]sorted!I665/[2]sorted!D665</f>
        <v>1.9990811278621266</v>
      </c>
      <c r="E591" s="76">
        <f>[2]sorted!B665</f>
        <v>7.5</v>
      </c>
      <c r="F591" s="76">
        <f t="shared" si="8"/>
        <v>2</v>
      </c>
    </row>
    <row r="592" spans="4:6">
      <c r="D592" s="77">
        <f>100*[2]sorted!I666/[2]sorted!D666</f>
        <v>2.2497701141478323</v>
      </c>
      <c r="E592" s="76">
        <f>[2]sorted!B666</f>
        <v>7.5</v>
      </c>
      <c r="F592" s="76">
        <f t="shared" si="8"/>
        <v>2</v>
      </c>
    </row>
    <row r="593" spans="4:6">
      <c r="D593" s="77">
        <f>100*[2]sorted!I667/[2]sorted!D667</f>
        <v>2.7499027263760825</v>
      </c>
      <c r="E593" s="76">
        <f>[2]sorted!B667</f>
        <v>7.5</v>
      </c>
      <c r="F593" s="76">
        <f t="shared" si="8"/>
        <v>2</v>
      </c>
    </row>
    <row r="594" spans="4:6">
      <c r="D594" s="77">
        <f>100*[2]sorted!I668/[2]sorted!D668</f>
        <v>2.7499276096713481</v>
      </c>
      <c r="E594" s="76">
        <f>[2]sorted!B668</f>
        <v>7.5</v>
      </c>
      <c r="F594" s="76">
        <f t="shared" si="8"/>
        <v>2</v>
      </c>
    </row>
    <row r="595" spans="4:6">
      <c r="D595" s="77">
        <f>100*[2]sorted!I669/[2]sorted!D669</f>
        <v>2.1249433760243792</v>
      </c>
      <c r="E595" s="76">
        <f>[2]sorted!B669</f>
        <v>7.5</v>
      </c>
      <c r="F595" s="76">
        <f t="shared" si="8"/>
        <v>2</v>
      </c>
    </row>
    <row r="596" spans="4:6">
      <c r="D596" s="77">
        <f>100*[2]sorted!I670/[2]sorted!D670</f>
        <v>2.3746629244400417</v>
      </c>
      <c r="E596" s="76">
        <f>[2]sorted!B670</f>
        <v>7.5</v>
      </c>
      <c r="F596" s="76">
        <f t="shared" si="8"/>
        <v>2</v>
      </c>
    </row>
    <row r="597" spans="4:6">
      <c r="D597" s="77">
        <f>100*[2]sorted!I671/[2]sorted!D671</f>
        <v>1.8742799081911294</v>
      </c>
      <c r="E597" s="76">
        <f>[2]sorted!B671</f>
        <v>7.5</v>
      </c>
      <c r="F597" s="76">
        <f t="shared" si="8"/>
        <v>2</v>
      </c>
    </row>
    <row r="598" spans="4:6">
      <c r="D598" s="77">
        <f>100*[2]sorted!I672/[2]sorted!D672</f>
        <v>1.9545379431907901</v>
      </c>
      <c r="E598" s="76">
        <f>[2]sorted!B672</f>
        <v>7.5</v>
      </c>
      <c r="F598" s="76">
        <f t="shared" si="8"/>
        <v>2</v>
      </c>
    </row>
    <row r="599" spans="4:6">
      <c r="D599" s="77">
        <f>100*[2]sorted!I673/[2]sorted!D673</f>
        <v>1.749141930373779</v>
      </c>
      <c r="E599" s="76">
        <f>[2]sorted!B673</f>
        <v>7.5</v>
      </c>
      <c r="F599" s="76">
        <f t="shared" si="8"/>
        <v>2</v>
      </c>
    </row>
    <row r="600" spans="4:6">
      <c r="D600" s="77">
        <f>100*[2]sorted!I674/[2]sorted!D674</f>
        <v>2.999443634545365</v>
      </c>
      <c r="E600" s="76">
        <f>[2]sorted!B674</f>
        <v>7.5</v>
      </c>
      <c r="F600" s="76">
        <f t="shared" si="8"/>
        <v>2</v>
      </c>
    </row>
    <row r="601" spans="4:6">
      <c r="D601" s="77">
        <f>100*[2]sorted!I675/[2]sorted!D675</f>
        <v>1.7498980205618202</v>
      </c>
      <c r="E601" s="76">
        <f>[2]sorted!B675</f>
        <v>7.5</v>
      </c>
      <c r="F601" s="76">
        <f t="shared" si="8"/>
        <v>2</v>
      </c>
    </row>
    <row r="602" spans="4:6">
      <c r="D602" s="77">
        <f>100*[2]sorted!I676/[2]sorted!D676</f>
        <v>2.3749109840497247</v>
      </c>
      <c r="E602" s="76">
        <f>[2]sorted!B676</f>
        <v>7.5</v>
      </c>
      <c r="F602" s="76">
        <f t="shared" si="8"/>
        <v>2</v>
      </c>
    </row>
    <row r="603" spans="4:6">
      <c r="D603" s="77">
        <f>100*[2]sorted!I677/[2]sorted!D677</f>
        <v>2.8713995943204869</v>
      </c>
      <c r="E603" s="76">
        <f>[2]sorted!B677</f>
        <v>7.5</v>
      </c>
      <c r="F603" s="76">
        <f t="shared" si="8"/>
        <v>2</v>
      </c>
    </row>
    <row r="604" spans="4:6">
      <c r="D604" s="77">
        <f>100*[2]sorted!I678/[2]sorted!D678</f>
        <v>2.2488573373529124</v>
      </c>
      <c r="E604" s="76">
        <f>[2]sorted!B678</f>
        <v>7.5</v>
      </c>
      <c r="F604" s="76">
        <f t="shared" si="8"/>
        <v>2</v>
      </c>
    </row>
    <row r="605" spans="4:6">
      <c r="D605" s="77">
        <f>100*[2]sorted!I679/[2]sorted!D679</f>
        <v>2.6419199431654197</v>
      </c>
      <c r="E605" s="76">
        <f>[2]sorted!B679</f>
        <v>7.5</v>
      </c>
      <c r="F605" s="76">
        <f t="shared" si="8"/>
        <v>2</v>
      </c>
    </row>
    <row r="606" spans="4:6">
      <c r="D606" s="77">
        <f>100*[2]sorted!I680/[2]sorted!D680</f>
        <v>2.9999674976435791</v>
      </c>
      <c r="E606" s="76">
        <f>[2]sorted!B680</f>
        <v>7.5</v>
      </c>
      <c r="F606" s="76">
        <f t="shared" si="8"/>
        <v>2</v>
      </c>
    </row>
    <row r="607" spans="4:6">
      <c r="D607" s="77">
        <f>100*[2]sorted!I681/[2]sorted!D681</f>
        <v>0.87441882419579431</v>
      </c>
      <c r="E607" s="76">
        <f>[2]sorted!B681</f>
        <v>7.5</v>
      </c>
      <c r="F607" s="76">
        <f t="shared" si="8"/>
        <v>2</v>
      </c>
    </row>
    <row r="608" spans="4:6">
      <c r="D608" s="77">
        <f>100*[2]sorted!I682/[2]sorted!D682</f>
        <v>2.8439408895183327</v>
      </c>
      <c r="E608" s="76">
        <f>[2]sorted!B682</f>
        <v>7.5</v>
      </c>
      <c r="F608" s="76">
        <f t="shared" si="8"/>
        <v>2</v>
      </c>
    </row>
    <row r="609" spans="4:6">
      <c r="D609" s="77">
        <f>100*[2]sorted!I683/[2]sorted!D683</f>
        <v>2.2499516881539354</v>
      </c>
      <c r="E609" s="76">
        <f>[2]sorted!B683</f>
        <v>7.5</v>
      </c>
      <c r="F609" s="76">
        <f t="shared" si="8"/>
        <v>2</v>
      </c>
    </row>
    <row r="610" spans="4:6">
      <c r="D610" s="77">
        <f>100*[2]sorted!I684/[2]sorted!D684</f>
        <v>2.7991066038874806</v>
      </c>
      <c r="E610" s="76">
        <f>[2]sorted!B684</f>
        <v>7.5</v>
      </c>
      <c r="F610" s="76">
        <f t="shared" si="8"/>
        <v>2</v>
      </c>
    </row>
    <row r="611" spans="4:6">
      <c r="D611" s="77">
        <f>100*[2]sorted!I685/[2]sorted!D685</f>
        <v>2.4994799251092159</v>
      </c>
      <c r="E611" s="76">
        <f>[2]sorted!B685</f>
        <v>7.5</v>
      </c>
      <c r="F611" s="76">
        <f t="shared" si="8"/>
        <v>2</v>
      </c>
    </row>
    <row r="612" spans="4:6">
      <c r="D612" s="77">
        <f>100*[2]sorted!I686/[2]sorted!D686</f>
        <v>0.49981890619340819</v>
      </c>
      <c r="E612" s="76">
        <f>[2]sorted!B686</f>
        <v>7.5</v>
      </c>
      <c r="F612" s="76">
        <f t="shared" si="8"/>
        <v>2</v>
      </c>
    </row>
    <row r="613" spans="4:6">
      <c r="D613" s="77">
        <f>100*[2]sorted!I687/[2]sorted!D687</f>
        <v>1.7499190851224511</v>
      </c>
      <c r="E613" s="76">
        <f>[2]sorted!B687</f>
        <v>7.5</v>
      </c>
      <c r="F613" s="76">
        <f t="shared" si="8"/>
        <v>2</v>
      </c>
    </row>
    <row r="614" spans="4:6">
      <c r="D614" s="77">
        <f>100*[2]sorted!I688/[2]sorted!D688</f>
        <v>2.4992602091142238</v>
      </c>
      <c r="E614" s="76">
        <f>[2]sorted!B688</f>
        <v>7.5</v>
      </c>
      <c r="F614" s="76">
        <f t="shared" ref="F614:F677" si="9">VLOOKUP(E614,$I$38:$J$54,2)</f>
        <v>2</v>
      </c>
    </row>
    <row r="615" spans="4:6">
      <c r="D615" s="77">
        <f>100*[2]sorted!I689/[2]sorted!D689</f>
        <v>2.5242214268622369</v>
      </c>
      <c r="E615" s="76">
        <f>[2]sorted!B689</f>
        <v>7.5</v>
      </c>
      <c r="F615" s="76">
        <f t="shared" si="9"/>
        <v>2</v>
      </c>
    </row>
    <row r="616" spans="4:6">
      <c r="D616" s="77">
        <f>100*[2]sorted!I690/[2]sorted!D690</f>
        <v>1.5247381596792793</v>
      </c>
      <c r="E616" s="76">
        <f>[2]sorted!B690</f>
        <v>7.5</v>
      </c>
      <c r="F616" s="76">
        <f t="shared" si="9"/>
        <v>2</v>
      </c>
    </row>
    <row r="617" spans="4:6">
      <c r="D617" s="77">
        <f>100*[2]sorted!I691/[2]sorted!D691</f>
        <v>1.7488397121140782</v>
      </c>
      <c r="E617" s="76">
        <f>[2]sorted!B691</f>
        <v>7.5</v>
      </c>
      <c r="F617" s="76">
        <f t="shared" si="9"/>
        <v>2</v>
      </c>
    </row>
    <row r="618" spans="4:6">
      <c r="D618" s="77">
        <f>100*[2]sorted!I692/[2]sorted!D692</f>
        <v>2.2816569554557899</v>
      </c>
      <c r="E618" s="76">
        <f>[2]sorted!B692</f>
        <v>7.5</v>
      </c>
      <c r="F618" s="76">
        <f t="shared" si="9"/>
        <v>2</v>
      </c>
    </row>
    <row r="619" spans="4:6">
      <c r="D619" s="77">
        <f>100*[2]sorted!I693/[2]sorted!D693</f>
        <v>1.8745274182080827</v>
      </c>
      <c r="E619" s="76">
        <f>[2]sorted!B693</f>
        <v>7.5</v>
      </c>
      <c r="F619" s="76">
        <f t="shared" si="9"/>
        <v>2</v>
      </c>
    </row>
    <row r="620" spans="4:6">
      <c r="D620" s="77">
        <f>100*[2]sorted!I694/[2]sorted!D694</f>
        <v>1.873617134259669</v>
      </c>
      <c r="E620" s="76">
        <f>[2]sorted!B694</f>
        <v>7.5</v>
      </c>
      <c r="F620" s="76">
        <f t="shared" si="9"/>
        <v>2</v>
      </c>
    </row>
    <row r="621" spans="4:6">
      <c r="D621" s="77">
        <f>100*[2]sorted!I695/[2]sorted!D695</f>
        <v>2.4996013649264919</v>
      </c>
      <c r="E621" s="76">
        <f>[2]sorted!B695</f>
        <v>7.5</v>
      </c>
      <c r="F621" s="76">
        <f t="shared" si="9"/>
        <v>2</v>
      </c>
    </row>
    <row r="622" spans="4:6">
      <c r="D622" s="77">
        <f>100*[2]sorted!I696/[2]sorted!D696</f>
        <v>2.4249594189341623</v>
      </c>
      <c r="E622" s="76">
        <f>[2]sorted!B696</f>
        <v>7.5</v>
      </c>
      <c r="F622" s="76">
        <f t="shared" si="9"/>
        <v>2</v>
      </c>
    </row>
    <row r="623" spans="4:6">
      <c r="D623" s="77">
        <f>100*[2]sorted!I697/[2]sorted!D697</f>
        <v>1.7241809932148358</v>
      </c>
      <c r="E623" s="76">
        <f>[2]sorted!B697</f>
        <v>7.5</v>
      </c>
      <c r="F623" s="76">
        <f t="shared" si="9"/>
        <v>2</v>
      </c>
    </row>
    <row r="624" spans="4:6">
      <c r="D624" s="77">
        <f>100*[2]sorted!I698/[2]sorted!D698</f>
        <v>1.2491984096447351</v>
      </c>
      <c r="E624" s="76">
        <f>[2]sorted!B698</f>
        <v>7.5</v>
      </c>
      <c r="F624" s="76">
        <f t="shared" si="9"/>
        <v>2</v>
      </c>
    </row>
    <row r="625" spans="4:6">
      <c r="D625" s="77">
        <f>100*[2]sorted!I699/[2]sorted!D699</f>
        <v>2.8995621237000546</v>
      </c>
      <c r="E625" s="76">
        <f>[2]sorted!B699</f>
        <v>7.5</v>
      </c>
      <c r="F625" s="76">
        <f t="shared" si="9"/>
        <v>2</v>
      </c>
    </row>
    <row r="626" spans="4:6">
      <c r="D626" s="77">
        <f>100*[2]sorted!I700/[2]sorted!D700</f>
        <v>2.1244938596945762</v>
      </c>
      <c r="E626" s="76">
        <f>[2]sorted!B700</f>
        <v>7.5</v>
      </c>
      <c r="F626" s="76">
        <f t="shared" si="9"/>
        <v>2</v>
      </c>
    </row>
    <row r="627" spans="4:6">
      <c r="D627" s="77">
        <f>100*[2]sorted!I701/[2]sorted!D701</f>
        <v>2.374146459973431</v>
      </c>
      <c r="E627" s="76">
        <f>[2]sorted!B701</f>
        <v>7.5</v>
      </c>
      <c r="F627" s="76">
        <f t="shared" si="9"/>
        <v>2</v>
      </c>
    </row>
    <row r="628" spans="4:6">
      <c r="D628" s="77">
        <f>100*[2]sorted!I702/[2]sorted!D702</f>
        <v>2.2498992582421682</v>
      </c>
      <c r="E628" s="76">
        <f>[2]sorted!B702</f>
        <v>7.5</v>
      </c>
      <c r="F628" s="76">
        <f t="shared" si="9"/>
        <v>2</v>
      </c>
    </row>
    <row r="629" spans="4:6">
      <c r="D629" s="77">
        <f>100*[2]sorted!I703/[2]sorted!D703</f>
        <v>1.8745926063879319</v>
      </c>
      <c r="E629" s="76">
        <f>[2]sorted!B703</f>
        <v>7.5</v>
      </c>
      <c r="F629" s="76">
        <f t="shared" si="9"/>
        <v>2</v>
      </c>
    </row>
    <row r="630" spans="4:6">
      <c r="D630" s="77">
        <f>100*[2]sorted!I704/[2]sorted!D704</f>
        <v>2.5249327212284314</v>
      </c>
      <c r="E630" s="76">
        <f>[2]sorted!B704</f>
        <v>7.5</v>
      </c>
      <c r="F630" s="76">
        <f t="shared" si="9"/>
        <v>2</v>
      </c>
    </row>
    <row r="631" spans="4:6">
      <c r="D631" s="77">
        <f>100*[2]sorted!I705/[2]sorted!D705</f>
        <v>2.1244900377499025</v>
      </c>
      <c r="E631" s="76">
        <f>[2]sorted!B705</f>
        <v>7.5</v>
      </c>
      <c r="F631" s="76">
        <f t="shared" si="9"/>
        <v>2</v>
      </c>
    </row>
    <row r="632" spans="4:6">
      <c r="D632" s="77">
        <f>100*[2]sorted!I706/[2]sorted!D706</f>
        <v>1.9998450161626002</v>
      </c>
      <c r="E632" s="76">
        <f>[2]sorted!B706</f>
        <v>7.5</v>
      </c>
      <c r="F632" s="76">
        <f t="shared" si="9"/>
        <v>2</v>
      </c>
    </row>
    <row r="633" spans="4:6">
      <c r="D633" s="77">
        <f>100*[2]sorted!I707/[2]sorted!D707</f>
        <v>0.9995643545186117</v>
      </c>
      <c r="E633" s="76">
        <f>[2]sorted!B707</f>
        <v>7.5</v>
      </c>
      <c r="F633" s="76">
        <f t="shared" si="9"/>
        <v>2</v>
      </c>
    </row>
    <row r="634" spans="4:6">
      <c r="D634" s="77">
        <f>100*[2]sorted!I708/[2]sorted!D708</f>
        <v>2.875</v>
      </c>
      <c r="E634" s="76">
        <f>[2]sorted!B708</f>
        <v>7.5</v>
      </c>
      <c r="F634" s="76">
        <f t="shared" si="9"/>
        <v>2</v>
      </c>
    </row>
    <row r="635" spans="4:6">
      <c r="D635" s="77">
        <f>100*[2]sorted!I709/[2]sorted!D709</f>
        <v>1.4999508535106976</v>
      </c>
      <c r="E635" s="76">
        <f>[2]sorted!B709</f>
        <v>7.5</v>
      </c>
      <c r="F635" s="76">
        <f t="shared" si="9"/>
        <v>2</v>
      </c>
    </row>
    <row r="636" spans="4:6">
      <c r="D636" s="77">
        <f>100*[2]sorted!I710/[2]sorted!D710</f>
        <v>2.4995888834073345</v>
      </c>
      <c r="E636" s="76">
        <f>[2]sorted!B710</f>
        <v>7.5</v>
      </c>
      <c r="F636" s="76">
        <f t="shared" si="9"/>
        <v>2</v>
      </c>
    </row>
    <row r="637" spans="4:6">
      <c r="D637" s="77">
        <f>100*[2]sorted!I711/[2]sorted!D711</f>
        <v>2.7497531690820161</v>
      </c>
      <c r="E637" s="76">
        <f>[2]sorted!B711</f>
        <v>7.5</v>
      </c>
      <c r="F637" s="76">
        <f t="shared" si="9"/>
        <v>2</v>
      </c>
    </row>
    <row r="638" spans="4:6">
      <c r="D638" s="77">
        <f>100*[2]sorted!I712/[2]sorted!D712</f>
        <v>2.2499230532471528</v>
      </c>
      <c r="E638" s="76">
        <f>[2]sorted!B712</f>
        <v>7.5</v>
      </c>
      <c r="F638" s="76">
        <f t="shared" si="9"/>
        <v>2</v>
      </c>
    </row>
    <row r="639" spans="4:6">
      <c r="D639" s="77">
        <f>100*[2]sorted!I713/[2]sorted!D713</f>
        <v>1.8997050974019152</v>
      </c>
      <c r="E639" s="76">
        <f>[2]sorted!B713</f>
        <v>7.5</v>
      </c>
      <c r="F639" s="76">
        <f t="shared" si="9"/>
        <v>2</v>
      </c>
    </row>
    <row r="640" spans="4:6">
      <c r="D640" s="77">
        <f>100*[2]sorted!I714/[2]sorted!D714</f>
        <v>2.7497548952234347</v>
      </c>
      <c r="E640" s="76">
        <f>[2]sorted!B714</f>
        <v>7.5</v>
      </c>
      <c r="F640" s="76">
        <f t="shared" si="9"/>
        <v>2</v>
      </c>
    </row>
    <row r="641" spans="4:6">
      <c r="D641" s="77">
        <f>100*[2]sorted!I715/[2]sorted!D715</f>
        <v>0.98458159857253968</v>
      </c>
      <c r="E641" s="76">
        <f>[2]sorted!B715</f>
        <v>7.5</v>
      </c>
      <c r="F641" s="76">
        <f t="shared" si="9"/>
        <v>2</v>
      </c>
    </row>
    <row r="642" spans="4:6">
      <c r="D642" s="77">
        <f>100*[2]sorted!I716/[2]sorted!D716</f>
        <v>1.1239939560270129</v>
      </c>
      <c r="E642" s="76">
        <f>[2]sorted!B716</f>
        <v>7.5</v>
      </c>
      <c r="F642" s="76">
        <f t="shared" si="9"/>
        <v>2</v>
      </c>
    </row>
    <row r="643" spans="4:6">
      <c r="D643" s="77">
        <f>100*[2]sorted!I717/[2]sorted!D717</f>
        <v>2.2497628162173995</v>
      </c>
      <c r="E643" s="76">
        <f>[2]sorted!B717</f>
        <v>7.5</v>
      </c>
      <c r="F643" s="76">
        <f t="shared" si="9"/>
        <v>2</v>
      </c>
    </row>
    <row r="644" spans="4:6">
      <c r="D644" s="77">
        <f>100*[2]sorted!I718/[2]sorted!D718</f>
        <v>1.3743406179351922</v>
      </c>
      <c r="E644" s="76">
        <f>[2]sorted!B718</f>
        <v>7.5</v>
      </c>
      <c r="F644" s="76">
        <f t="shared" si="9"/>
        <v>2</v>
      </c>
    </row>
    <row r="645" spans="4:6">
      <c r="D645" s="77">
        <f>100*[2]sorted!I719/[2]sorted!D719</f>
        <v>1.7888914440638579</v>
      </c>
      <c r="E645" s="76">
        <f>[2]sorted!B719</f>
        <v>7.5</v>
      </c>
      <c r="F645" s="76">
        <f t="shared" si="9"/>
        <v>2</v>
      </c>
    </row>
    <row r="646" spans="4:6">
      <c r="D646" s="77">
        <f>100*[2]sorted!I720/[2]sorted!D720</f>
        <v>2.4890965732087227</v>
      </c>
      <c r="E646" s="76">
        <f>[2]sorted!B720</f>
        <v>7.5</v>
      </c>
      <c r="F646" s="76">
        <f t="shared" si="9"/>
        <v>2</v>
      </c>
    </row>
    <row r="647" spans="4:6">
      <c r="D647" s="77">
        <f>100*[2]sorted!I721/[2]sorted!D721</f>
        <v>3.2289690069576218</v>
      </c>
      <c r="E647" s="76">
        <f>[2]sorted!B721</f>
        <v>7.5</v>
      </c>
      <c r="F647" s="76">
        <f t="shared" si="9"/>
        <v>2</v>
      </c>
    </row>
    <row r="648" spans="4:6">
      <c r="D648" s="77">
        <f>100*[2]sorted!I722/[2]sorted!D722</f>
        <v>1.7721086498490974</v>
      </c>
      <c r="E648" s="76">
        <f>[2]sorted!B722</f>
        <v>7.5</v>
      </c>
      <c r="F648" s="76">
        <f t="shared" si="9"/>
        <v>2</v>
      </c>
    </row>
    <row r="649" spans="4:6">
      <c r="D649" s="77">
        <f>100*[2]sorted!I723/[2]sorted!D723</f>
        <v>1.6745170046303688</v>
      </c>
      <c r="E649" s="76">
        <f>[2]sorted!B723</f>
        <v>7.5</v>
      </c>
      <c r="F649" s="76">
        <f t="shared" si="9"/>
        <v>2</v>
      </c>
    </row>
    <row r="650" spans="4:6">
      <c r="D650" s="77">
        <f>100*[2]sorted!I724/[2]sorted!D724</f>
        <v>2.6245659371719294</v>
      </c>
      <c r="E650" s="76">
        <f>[2]sorted!B724</f>
        <v>7.5</v>
      </c>
      <c r="F650" s="76">
        <f t="shared" si="9"/>
        <v>2</v>
      </c>
    </row>
    <row r="651" spans="4:6">
      <c r="D651" s="77">
        <f>100*[2]sorted!I725/[2]sorted!D725</f>
        <v>3.1245987823254744</v>
      </c>
      <c r="E651" s="76">
        <f>[2]sorted!B725</f>
        <v>7.5</v>
      </c>
      <c r="F651" s="76">
        <f t="shared" si="9"/>
        <v>2</v>
      </c>
    </row>
    <row r="652" spans="4:6">
      <c r="D652" s="77">
        <f>100*[2]sorted!I726/[2]sorted!D726</f>
        <v>2.7577353813465537</v>
      </c>
      <c r="E652" s="76">
        <f>[2]sorted!B726</f>
        <v>7.5</v>
      </c>
      <c r="F652" s="76">
        <f t="shared" si="9"/>
        <v>2</v>
      </c>
    </row>
    <row r="653" spans="4:6">
      <c r="D653" s="77">
        <f>100*[2]sorted!I727/[2]sorted!D727</f>
        <v>1.5662805190996407</v>
      </c>
      <c r="E653" s="76">
        <f>[2]sorted!B727</f>
        <v>7.5</v>
      </c>
      <c r="F653" s="76">
        <f t="shared" si="9"/>
        <v>2</v>
      </c>
    </row>
    <row r="654" spans="4:6">
      <c r="D654" s="77">
        <f>100*[2]sorted!I728/[2]sorted!D728</f>
        <v>2.2866549838033032</v>
      </c>
      <c r="E654" s="76">
        <f>[2]sorted!B728</f>
        <v>7.5</v>
      </c>
      <c r="F654" s="76">
        <f t="shared" si="9"/>
        <v>2</v>
      </c>
    </row>
    <row r="655" spans="4:6">
      <c r="D655" s="77">
        <f>100*[2]sorted!I729/[2]sorted!D729</f>
        <v>2.3280649295173004</v>
      </c>
      <c r="E655" s="76">
        <f>[2]sorted!B729</f>
        <v>7.5</v>
      </c>
      <c r="F655" s="76">
        <f t="shared" si="9"/>
        <v>2</v>
      </c>
    </row>
    <row r="656" spans="4:6">
      <c r="D656" s="77">
        <f>100*[2]sorted!I730/[2]sorted!D730</f>
        <v>1.7758905463578312</v>
      </c>
      <c r="E656" s="76">
        <f>[2]sorted!B730</f>
        <v>7.5</v>
      </c>
      <c r="F656" s="76">
        <f t="shared" si="9"/>
        <v>2</v>
      </c>
    </row>
    <row r="657" spans="4:6">
      <c r="D657" s="77">
        <f>100*[2]sorted!I731/[2]sorted!D731</f>
        <v>1.6247595326817497</v>
      </c>
      <c r="E657" s="76">
        <f>[2]sorted!B731</f>
        <v>7.5</v>
      </c>
      <c r="F657" s="76">
        <f t="shared" si="9"/>
        <v>2</v>
      </c>
    </row>
    <row r="658" spans="4:6">
      <c r="D658" s="77">
        <f>100*[2]sorted!I732/[2]sorted!D732</f>
        <v>1.7608765252036569</v>
      </c>
      <c r="E658" s="76">
        <f>[2]sorted!B732</f>
        <v>7.5</v>
      </c>
      <c r="F658" s="76">
        <f t="shared" si="9"/>
        <v>2</v>
      </c>
    </row>
    <row r="659" spans="4:6">
      <c r="D659" s="77">
        <f>100*[2]sorted!I733/[2]sorted!D733</f>
        <v>2.4742154169025365</v>
      </c>
      <c r="E659" s="76">
        <f>[2]sorted!B733</f>
        <v>7.5</v>
      </c>
      <c r="F659" s="76">
        <f t="shared" si="9"/>
        <v>2</v>
      </c>
    </row>
    <row r="660" spans="4:6">
      <c r="D660" s="77">
        <f>100*[2]sorted!I734/[2]sorted!D734</f>
        <v>2.2372229313103351</v>
      </c>
      <c r="E660" s="76">
        <f>[2]sorted!B734</f>
        <v>7.5</v>
      </c>
      <c r="F660" s="76">
        <f t="shared" si="9"/>
        <v>2</v>
      </c>
    </row>
    <row r="661" spans="4:6">
      <c r="D661" s="77">
        <f>100*[2]sorted!I735/[2]sorted!D735</f>
        <v>2.6434412304346839</v>
      </c>
      <c r="E661" s="76">
        <f>[2]sorted!B735</f>
        <v>7.5</v>
      </c>
      <c r="F661" s="76">
        <f t="shared" si="9"/>
        <v>2</v>
      </c>
    </row>
    <row r="662" spans="4:6">
      <c r="D662" s="77">
        <f>100*[2]sorted!I736/[2]sorted!D736</f>
        <v>2.7689663254941794</v>
      </c>
      <c r="E662" s="76">
        <f>[2]sorted!B736</f>
        <v>7.5</v>
      </c>
      <c r="F662" s="76">
        <f t="shared" si="9"/>
        <v>2</v>
      </c>
    </row>
    <row r="663" spans="4:6">
      <c r="D663" s="77">
        <f>100*[2]sorted!I737/[2]sorted!D737</f>
        <v>1.5188633023027927</v>
      </c>
      <c r="E663" s="76">
        <f>[2]sorted!B737</f>
        <v>7.5</v>
      </c>
      <c r="F663" s="76">
        <f t="shared" si="9"/>
        <v>2</v>
      </c>
    </row>
    <row r="664" spans="4:6">
      <c r="D664" s="77">
        <f>100*[2]sorted!I738/[2]sorted!D738</f>
        <v>2.6739249520679267</v>
      </c>
      <c r="E664" s="76">
        <f>[2]sorted!B738</f>
        <v>7.5</v>
      </c>
      <c r="F664" s="76">
        <f t="shared" si="9"/>
        <v>2</v>
      </c>
    </row>
    <row r="665" spans="4:6">
      <c r="D665" s="77">
        <f>100*[2]sorted!I739/[2]sorted!D739</f>
        <v>2.7494845488104498</v>
      </c>
      <c r="E665" s="76">
        <f>[2]sorted!B739</f>
        <v>7.5</v>
      </c>
      <c r="F665" s="76">
        <f t="shared" si="9"/>
        <v>2</v>
      </c>
    </row>
    <row r="666" spans="4:6">
      <c r="D666" s="77">
        <f>100*[2]sorted!I740/[2]sorted!D740</f>
        <v>2.7374956765284</v>
      </c>
      <c r="E666" s="76">
        <f>[2]sorted!B740</f>
        <v>7.5</v>
      </c>
      <c r="F666" s="76">
        <f t="shared" si="9"/>
        <v>2</v>
      </c>
    </row>
    <row r="667" spans="4:6">
      <c r="D667" s="77">
        <f>100*[2]sorted!I741/[2]sorted!D741</f>
        <v>2.0803841406099592</v>
      </c>
      <c r="E667" s="76">
        <f>[2]sorted!B741</f>
        <v>7.5</v>
      </c>
      <c r="F667" s="76">
        <f t="shared" si="9"/>
        <v>2</v>
      </c>
    </row>
    <row r="668" spans="4:6">
      <c r="D668" s="77">
        <f>100*[2]sorted!I742/[2]sorted!D742</f>
        <v>2.4241239933765981</v>
      </c>
      <c r="E668" s="76">
        <f>[2]sorted!B742</f>
        <v>7.5</v>
      </c>
      <c r="F668" s="76">
        <f t="shared" si="9"/>
        <v>2</v>
      </c>
    </row>
    <row r="669" spans="4:6">
      <c r="D669" s="77">
        <f>100*[2]sorted!I743/[2]sorted!D743</f>
        <v>2.5188394875659381</v>
      </c>
      <c r="E669" s="76">
        <f>[2]sorted!B743</f>
        <v>7.5</v>
      </c>
      <c r="F669" s="76">
        <f t="shared" si="9"/>
        <v>2</v>
      </c>
    </row>
    <row r="670" spans="4:6">
      <c r="D670" s="77">
        <f>100*[2]sorted!I744/[2]sorted!D744</f>
        <v>2.2379087281390837</v>
      </c>
      <c r="E670" s="76">
        <f>[2]sorted!B744</f>
        <v>7.5</v>
      </c>
      <c r="F670" s="76">
        <f t="shared" si="9"/>
        <v>2</v>
      </c>
    </row>
    <row r="671" spans="4:6">
      <c r="D671" s="77">
        <f>100*[2]sorted!I745/[2]sorted!D745</f>
        <v>2.8936376293964527</v>
      </c>
      <c r="E671" s="76">
        <f>[2]sorted!B745</f>
        <v>7.5</v>
      </c>
      <c r="F671" s="76">
        <f t="shared" si="9"/>
        <v>2</v>
      </c>
    </row>
    <row r="672" spans="4:6">
      <c r="D672" s="77">
        <f>100*[2]sorted!I746/[2]sorted!D746</f>
        <v>2.1242796730866145</v>
      </c>
      <c r="E672" s="76">
        <f>[2]sorted!B746</f>
        <v>7.5</v>
      </c>
      <c r="F672" s="76">
        <f t="shared" si="9"/>
        <v>2</v>
      </c>
    </row>
    <row r="673" spans="4:6">
      <c r="D673" s="77">
        <f>100*[2]sorted!I747/[2]sorted!D747</f>
        <v>2.0416963111484812</v>
      </c>
      <c r="E673" s="76">
        <f>[2]sorted!B747</f>
        <v>7.5</v>
      </c>
      <c r="F673" s="76">
        <f t="shared" si="9"/>
        <v>2</v>
      </c>
    </row>
    <row r="674" spans="4:6">
      <c r="D674" s="77">
        <f>100*[2]sorted!I748/[2]sorted!D748</f>
        <v>1.9557952641622691</v>
      </c>
      <c r="E674" s="76">
        <f>[2]sorted!B748</f>
        <v>7.5</v>
      </c>
      <c r="F674" s="76">
        <f t="shared" si="9"/>
        <v>2</v>
      </c>
    </row>
    <row r="675" spans="4:6">
      <c r="D675" s="77">
        <f>100*[2]sorted!I749/[2]sorted!D749</f>
        <v>2.7497531690820161</v>
      </c>
      <c r="E675" s="76">
        <f>[2]sorted!B749</f>
        <v>7.5</v>
      </c>
      <c r="F675" s="76">
        <f t="shared" si="9"/>
        <v>2</v>
      </c>
    </row>
    <row r="676" spans="4:6">
      <c r="D676" s="77">
        <f>100*[2]sorted!I750/[2]sorted!D750</f>
        <v>3.0498503072248231</v>
      </c>
      <c r="E676" s="76">
        <f>[2]sorted!B750</f>
        <v>7.5</v>
      </c>
      <c r="F676" s="76">
        <f t="shared" si="9"/>
        <v>2</v>
      </c>
    </row>
    <row r="677" spans="4:6">
      <c r="D677" s="77">
        <f>100*[2]sorted!I751/[2]sorted!D751</f>
        <v>2.7495821613468672</v>
      </c>
      <c r="E677" s="76">
        <f>[2]sorted!B751</f>
        <v>7.5</v>
      </c>
      <c r="F677" s="76">
        <f t="shared" si="9"/>
        <v>2</v>
      </c>
    </row>
    <row r="678" spans="4:6">
      <c r="D678" s="77">
        <f>100*[2]sorted!I752/[2]sorted!D752</f>
        <v>3.1241369787351561</v>
      </c>
      <c r="E678" s="76">
        <f>[2]sorted!B752</f>
        <v>7.5</v>
      </c>
      <c r="F678" s="76">
        <f t="shared" ref="F678:F741" si="10">VLOOKUP(E678,$I$38:$J$54,2)</f>
        <v>2</v>
      </c>
    </row>
    <row r="679" spans="4:6">
      <c r="D679" s="77">
        <f>100*[2]sorted!I753/[2]sorted!D753</f>
        <v>2.8747695084153948</v>
      </c>
      <c r="E679" s="76">
        <f>[2]sorted!B753</f>
        <v>7.5</v>
      </c>
      <c r="F679" s="76">
        <f t="shared" si="10"/>
        <v>2</v>
      </c>
    </row>
    <row r="680" spans="4:6">
      <c r="D680" s="77">
        <f>100*[2]sorted!I754/[2]sorted!D754</f>
        <v>1.7487684729064039</v>
      </c>
      <c r="E680" s="76">
        <f>[2]sorted!B754</f>
        <v>7.5</v>
      </c>
      <c r="F680" s="76">
        <f t="shared" si="10"/>
        <v>2</v>
      </c>
    </row>
    <row r="681" spans="4:6">
      <c r="D681" s="77">
        <f>100*[2]sorted!I755/[2]sorted!D755</f>
        <v>2.7243857596523484</v>
      </c>
      <c r="E681" s="76">
        <f>[2]sorted!B755</f>
        <v>7.5</v>
      </c>
      <c r="F681" s="76">
        <f t="shared" si="10"/>
        <v>2</v>
      </c>
    </row>
    <row r="682" spans="4:6">
      <c r="D682" s="77">
        <f>100*[2]sorted!I756/[2]sorted!D756</f>
        <v>2.3622859500722098</v>
      </c>
      <c r="E682" s="76">
        <f>[2]sorted!B756</f>
        <v>7.5</v>
      </c>
      <c r="F682" s="76">
        <f t="shared" si="10"/>
        <v>2</v>
      </c>
    </row>
    <row r="683" spans="4:6">
      <c r="D683" s="77">
        <f>100*[2]sorted!I757/[2]sorted!D757</f>
        <v>2.1244567778417718</v>
      </c>
      <c r="E683" s="76">
        <f>[2]sorted!B757</f>
        <v>7.5</v>
      </c>
      <c r="F683" s="76">
        <f t="shared" si="10"/>
        <v>2</v>
      </c>
    </row>
    <row r="684" spans="4:6">
      <c r="D684" s="77">
        <f>100*[2]sorted!I758/[2]sorted!D758</f>
        <v>2.9249045396690709</v>
      </c>
      <c r="E684" s="76">
        <f>[2]sorted!B758</f>
        <v>7.5</v>
      </c>
      <c r="F684" s="76">
        <f t="shared" si="10"/>
        <v>2</v>
      </c>
    </row>
    <row r="685" spans="4:6">
      <c r="D685" s="77">
        <f>100*[2]sorted!I759/[2]sorted!D759</f>
        <v>2.8933772943222826</v>
      </c>
      <c r="E685" s="76">
        <f>[2]sorted!B759</f>
        <v>7.5</v>
      </c>
      <c r="F685" s="76">
        <f t="shared" si="10"/>
        <v>2</v>
      </c>
    </row>
    <row r="686" spans="4:6">
      <c r="D686" s="77">
        <f>100*[2]sorted!I760/[2]sorted!D760</f>
        <v>3.2490936347108668</v>
      </c>
      <c r="E686" s="76">
        <f>[2]sorted!B760</f>
        <v>7.5</v>
      </c>
      <c r="F686" s="76">
        <f t="shared" si="10"/>
        <v>2</v>
      </c>
    </row>
    <row r="687" spans="4:6">
      <c r="D687" s="77">
        <f>100*[2]sorted!I761/[2]sorted!D761</f>
        <v>2.1247276831412898</v>
      </c>
      <c r="E687" s="76">
        <f>[2]sorted!B761</f>
        <v>7.5</v>
      </c>
      <c r="F687" s="76">
        <f t="shared" si="10"/>
        <v>2</v>
      </c>
    </row>
    <row r="688" spans="4:6">
      <c r="D688" s="77">
        <f>100*[2]sorted!I762/[2]sorted!D762</f>
        <v>2.3743290365552641</v>
      </c>
      <c r="E688" s="76">
        <f>[2]sorted!B762</f>
        <v>7.5</v>
      </c>
      <c r="F688" s="76">
        <f t="shared" si="10"/>
        <v>2</v>
      </c>
    </row>
    <row r="689" spans="4:6">
      <c r="D689" s="77">
        <f>100*[2]sorted!I763/[2]sorted!D763</f>
        <v>1.8748623737770926</v>
      </c>
      <c r="E689" s="76">
        <f>[2]sorted!B763</f>
        <v>7.5</v>
      </c>
      <c r="F689" s="76">
        <f t="shared" si="10"/>
        <v>2</v>
      </c>
    </row>
    <row r="690" spans="4:6">
      <c r="D690" s="77">
        <f>100*[2]sorted!I764/[2]sorted!D764</f>
        <v>2.2485879174852652</v>
      </c>
      <c r="E690" s="76">
        <f>[2]sorted!B764</f>
        <v>7.5</v>
      </c>
      <c r="F690" s="76">
        <f t="shared" si="10"/>
        <v>2</v>
      </c>
    </row>
    <row r="691" spans="4:6">
      <c r="D691" s="77">
        <f>100*[2]sorted!I765/[2]sorted!D765</f>
        <v>1.8979974820058436</v>
      </c>
      <c r="E691" s="76">
        <f>[2]sorted!B765</f>
        <v>7.5</v>
      </c>
      <c r="F691" s="76">
        <f t="shared" si="10"/>
        <v>2</v>
      </c>
    </row>
    <row r="692" spans="4:6">
      <c r="D692" s="77">
        <f>100*[2]sorted!I766/[2]sorted!D766</f>
        <v>1.7492432690775848</v>
      </c>
      <c r="E692" s="76">
        <f>[2]sorted!B766</f>
        <v>7.5</v>
      </c>
      <c r="F692" s="76">
        <f t="shared" si="10"/>
        <v>2</v>
      </c>
    </row>
    <row r="693" spans="4:6">
      <c r="D693" s="77">
        <f>100*[2]sorted!I767/[2]sorted!D767</f>
        <v>2.8909620561230134</v>
      </c>
      <c r="E693" s="76">
        <f>[2]sorted!B767</f>
        <v>7.5</v>
      </c>
      <c r="F693" s="76">
        <f t="shared" si="10"/>
        <v>2</v>
      </c>
    </row>
    <row r="694" spans="4:6">
      <c r="D694" s="77">
        <f>100*[2]sorted!I768/[2]sorted!D768</f>
        <v>1.9988029233870968</v>
      </c>
      <c r="E694" s="76">
        <f>[2]sorted!B768</f>
        <v>7.5</v>
      </c>
      <c r="F694" s="76">
        <f t="shared" si="10"/>
        <v>2</v>
      </c>
    </row>
    <row r="695" spans="4:6">
      <c r="D695" s="77">
        <f>100*[2]sorted!I769/[2]sorted!D769</f>
        <v>2.8309843660232983</v>
      </c>
      <c r="E695" s="76">
        <f>[2]sorted!B769</f>
        <v>7.5</v>
      </c>
      <c r="F695" s="76">
        <f t="shared" si="10"/>
        <v>2</v>
      </c>
    </row>
    <row r="696" spans="4:6">
      <c r="D696" s="77">
        <f>100*[2]sorted!I770/[2]sorted!D770</f>
        <v>1.6246561403206194</v>
      </c>
      <c r="E696" s="76">
        <f>[2]sorted!B770</f>
        <v>7.5</v>
      </c>
      <c r="F696" s="76">
        <f t="shared" si="10"/>
        <v>2</v>
      </c>
    </row>
    <row r="697" spans="4:6">
      <c r="D697" s="77">
        <f>100*[2]sorted!I771/[2]sorted!D771</f>
        <v>2.8303874946168577</v>
      </c>
      <c r="E697" s="76">
        <f>[2]sorted!B771</f>
        <v>7.5</v>
      </c>
      <c r="F697" s="76">
        <f t="shared" si="10"/>
        <v>2</v>
      </c>
    </row>
    <row r="698" spans="4:6">
      <c r="D698" s="77">
        <f>100*[2]sorted!I772/[2]sorted!D772</f>
        <v>2.3747480210433158</v>
      </c>
      <c r="E698" s="76">
        <f>[2]sorted!B772</f>
        <v>7.5</v>
      </c>
      <c r="F698" s="76">
        <f t="shared" si="10"/>
        <v>2</v>
      </c>
    </row>
    <row r="699" spans="4:6">
      <c r="D699" s="77">
        <f>100*[2]sorted!I773/[2]sorted!D773</f>
        <v>3.0308799451700112</v>
      </c>
      <c r="E699" s="76">
        <f>[2]sorted!B773</f>
        <v>7.5</v>
      </c>
      <c r="F699" s="76">
        <f t="shared" si="10"/>
        <v>2</v>
      </c>
    </row>
    <row r="700" spans="4:6">
      <c r="D700" s="77">
        <f>100*[2]sorted!I774/[2]sorted!D774</f>
        <v>2.7499485141798008</v>
      </c>
      <c r="E700" s="76">
        <f>[2]sorted!B774</f>
        <v>7.5</v>
      </c>
      <c r="F700" s="76">
        <f t="shared" si="10"/>
        <v>2</v>
      </c>
    </row>
    <row r="701" spans="4:6">
      <c r="D701" s="77">
        <f>100*[2]sorted!I775/[2]sorted!D775</f>
        <v>2.6241428340022677</v>
      </c>
      <c r="E701" s="76">
        <f>[2]sorted!B775</f>
        <v>7.5</v>
      </c>
      <c r="F701" s="76">
        <f t="shared" si="10"/>
        <v>2</v>
      </c>
    </row>
    <row r="702" spans="4:6">
      <c r="D702" s="77">
        <f>100*[2]sorted!I776/[2]sorted!D776</f>
        <v>2.334395827296436</v>
      </c>
      <c r="E702" s="76">
        <f>[2]sorted!B776</f>
        <v>7.5</v>
      </c>
      <c r="F702" s="76">
        <f t="shared" si="10"/>
        <v>2</v>
      </c>
    </row>
    <row r="703" spans="4:6">
      <c r="D703" s="77">
        <f>100*[2]sorted!I777/[2]sorted!D777</f>
        <v>1.8111360391596982</v>
      </c>
      <c r="E703" s="76">
        <f>[2]sorted!B777</f>
        <v>7.5</v>
      </c>
      <c r="F703" s="76">
        <f t="shared" si="10"/>
        <v>2</v>
      </c>
    </row>
    <row r="704" spans="4:6">
      <c r="D704" s="77">
        <f>100*[2]sorted!I778/[2]sorted!D778</f>
        <v>3.0804432510116864</v>
      </c>
      <c r="E704" s="76">
        <f>[2]sorted!B778</f>
        <v>7.5</v>
      </c>
      <c r="F704" s="76">
        <f t="shared" si="10"/>
        <v>2</v>
      </c>
    </row>
    <row r="705" spans="4:6">
      <c r="D705" s="77">
        <f>100*[2]sorted!I779/[2]sorted!D779</f>
        <v>1.9992723905278476</v>
      </c>
      <c r="E705" s="76">
        <f>[2]sorted!B779</f>
        <v>7.5</v>
      </c>
      <c r="F705" s="76">
        <f t="shared" si="10"/>
        <v>2</v>
      </c>
    </row>
    <row r="706" spans="4:6">
      <c r="D706" s="77">
        <f>100*[2]sorted!I780/[2]sorted!D780</f>
        <v>1.9992037069980602</v>
      </c>
      <c r="E706" s="76">
        <f>[2]sorted!B780</f>
        <v>7.5</v>
      </c>
      <c r="F706" s="76">
        <f t="shared" si="10"/>
        <v>2</v>
      </c>
    </row>
    <row r="707" spans="4:6">
      <c r="D707" s="77">
        <f>100*[2]sorted!I781/[2]sorted!D781</f>
        <v>1.7496090516051881</v>
      </c>
      <c r="E707" s="76">
        <f>[2]sorted!B781</f>
        <v>7.5</v>
      </c>
      <c r="F707" s="76">
        <f t="shared" si="10"/>
        <v>2</v>
      </c>
    </row>
    <row r="708" spans="4:6">
      <c r="D708" s="77">
        <f>100*[2]sorted!I782/[2]sorted!D782</f>
        <v>2.7496422857062304</v>
      </c>
      <c r="E708" s="76">
        <f>[2]sorted!B782</f>
        <v>7.5</v>
      </c>
      <c r="F708" s="76">
        <f t="shared" si="10"/>
        <v>2</v>
      </c>
    </row>
    <row r="709" spans="4:6">
      <c r="D709" s="77">
        <f>100*[2]sorted!I783/[2]sorted!D783</f>
        <v>2.2488888888888887</v>
      </c>
      <c r="E709" s="76">
        <f>[2]sorted!B783</f>
        <v>7.5</v>
      </c>
      <c r="F709" s="76">
        <f t="shared" si="10"/>
        <v>2</v>
      </c>
    </row>
    <row r="710" spans="4:6">
      <c r="D710" s="77">
        <f>100*[2]sorted!I784/[2]sorted!D784</f>
        <v>3.0301364340232917</v>
      </c>
      <c r="E710" s="76">
        <f>[2]sorted!B784</f>
        <v>7.5</v>
      </c>
      <c r="F710" s="76">
        <f t="shared" si="10"/>
        <v>2</v>
      </c>
    </row>
    <row r="711" spans="4:6">
      <c r="D711" s="77">
        <f>100*[2]sorted!I785/[2]sorted!D785</f>
        <v>2.9989868287740626</v>
      </c>
      <c r="E711" s="76">
        <f>[2]sorted!B785</f>
        <v>7.5</v>
      </c>
      <c r="F711" s="76">
        <f t="shared" si="10"/>
        <v>2</v>
      </c>
    </row>
    <row r="712" spans="4:6">
      <c r="D712" s="77">
        <f>100*[2]sorted!I786/[2]sorted!D786</f>
        <v>1.4994725083778082</v>
      </c>
      <c r="E712" s="76">
        <f>[2]sorted!B786</f>
        <v>7.5</v>
      </c>
      <c r="F712" s="76">
        <f t="shared" si="10"/>
        <v>2</v>
      </c>
    </row>
    <row r="713" spans="4:6">
      <c r="D713" s="77">
        <f>100*[2]sorted!I787/[2]sorted!D787</f>
        <v>2.1247954695786384</v>
      </c>
      <c r="E713" s="76">
        <f>[2]sorted!B787</f>
        <v>7.5</v>
      </c>
      <c r="F713" s="76">
        <f t="shared" si="10"/>
        <v>2</v>
      </c>
    </row>
    <row r="714" spans="4:6">
      <c r="D714" s="77">
        <f>100*[2]sorted!I788/[2]sorted!D788</f>
        <v>2.7497387553638526</v>
      </c>
      <c r="E714" s="76">
        <f>[2]sorted!B788</f>
        <v>7.5</v>
      </c>
      <c r="F714" s="76">
        <f t="shared" si="10"/>
        <v>2</v>
      </c>
    </row>
    <row r="715" spans="4:6">
      <c r="D715" s="77">
        <f>100*[2]sorted!I789/[2]sorted!D789</f>
        <v>1.4992202042561755</v>
      </c>
      <c r="E715" s="76">
        <f>[2]sorted!B789</f>
        <v>7.5</v>
      </c>
      <c r="F715" s="76">
        <f t="shared" si="10"/>
        <v>2</v>
      </c>
    </row>
    <row r="716" spans="4:6">
      <c r="D716" s="77">
        <f>100*[2]sorted!I790/[2]sorted!D790</f>
        <v>2.9996666175638271</v>
      </c>
      <c r="E716" s="76">
        <f>[2]sorted!B790</f>
        <v>7.5</v>
      </c>
      <c r="F716" s="76">
        <f t="shared" si="10"/>
        <v>2</v>
      </c>
    </row>
    <row r="717" spans="4:6">
      <c r="D717" s="77">
        <f>100*[2]sorted!I791/[2]sorted!D791</f>
        <v>1.3806245168713036</v>
      </c>
      <c r="E717" s="76">
        <f>[2]sorted!B791</f>
        <v>7.5</v>
      </c>
      <c r="F717" s="76">
        <f t="shared" si="10"/>
        <v>2</v>
      </c>
    </row>
    <row r="718" spans="4:6">
      <c r="D718" s="77">
        <f>100*[2]sorted!I792/[2]sorted!D792</f>
        <v>2.6637697287653568</v>
      </c>
      <c r="E718" s="76">
        <f>[2]sorted!B792</f>
        <v>7.5</v>
      </c>
      <c r="F718" s="76">
        <f t="shared" si="10"/>
        <v>2</v>
      </c>
    </row>
    <row r="719" spans="4:6">
      <c r="D719" s="77">
        <f>100*[2]sorted!I793/[2]sorted!D793</f>
        <v>1.2499803462209713</v>
      </c>
      <c r="E719" s="76">
        <f>[2]sorted!B793</f>
        <v>7.5</v>
      </c>
      <c r="F719" s="76">
        <f t="shared" si="10"/>
        <v>2</v>
      </c>
    </row>
    <row r="720" spans="4:6">
      <c r="D720" s="77">
        <f>100*[2]sorted!I794/[2]sorted!D794</f>
        <v>2.4990477802700073</v>
      </c>
      <c r="E720" s="76">
        <f>[2]sorted!B794</f>
        <v>7.5</v>
      </c>
      <c r="F720" s="76">
        <f t="shared" si="10"/>
        <v>2</v>
      </c>
    </row>
    <row r="721" spans="4:6">
      <c r="D721" s="77">
        <f>100*[2]sorted!I795/[2]sorted!D795</f>
        <v>0.43389739995327259</v>
      </c>
      <c r="E721" s="76">
        <f>[2]sorted!B795</f>
        <v>7.5</v>
      </c>
      <c r="F721" s="76">
        <f t="shared" si="10"/>
        <v>2</v>
      </c>
    </row>
    <row r="722" spans="4:6">
      <c r="D722" s="77">
        <f>100*[2]sorted!I796/[2]sorted!D796</f>
        <v>2.3620058102816723</v>
      </c>
      <c r="E722" s="76">
        <f>[2]sorted!B796</f>
        <v>7.5</v>
      </c>
      <c r="F722" s="76">
        <f t="shared" si="10"/>
        <v>2</v>
      </c>
    </row>
    <row r="723" spans="4:6">
      <c r="D723" s="77">
        <f>100*[2]sorted!I797/[2]sorted!D797</f>
        <v>1.8749248346361997</v>
      </c>
      <c r="E723" s="76">
        <f>[2]sorted!B797</f>
        <v>7.5</v>
      </c>
      <c r="F723" s="76">
        <f t="shared" si="10"/>
        <v>2</v>
      </c>
    </row>
    <row r="724" spans="4:6">
      <c r="D724" s="77">
        <f>100*[2]sorted!I798/[2]sorted!D798</f>
        <v>2.4496432506445021</v>
      </c>
      <c r="E724" s="76">
        <f>[2]sorted!B798</f>
        <v>7.5</v>
      </c>
      <c r="F724" s="76">
        <f t="shared" si="10"/>
        <v>2</v>
      </c>
    </row>
    <row r="725" spans="4:6">
      <c r="D725" s="77">
        <f>100*[2]sorted!I799/[2]sorted!D799</f>
        <v>2.6246766204823957</v>
      </c>
      <c r="E725" s="76">
        <f>[2]sorted!B799</f>
        <v>7.5</v>
      </c>
      <c r="F725" s="76">
        <f t="shared" si="10"/>
        <v>2</v>
      </c>
    </row>
    <row r="726" spans="4:6">
      <c r="D726" s="77">
        <f>100*[2]sorted!I800/[2]sorted!D800</f>
        <v>3.2999452654625068</v>
      </c>
      <c r="E726" s="76">
        <f>[2]sorted!B800</f>
        <v>7.5</v>
      </c>
      <c r="F726" s="76">
        <f t="shared" si="10"/>
        <v>2</v>
      </c>
    </row>
    <row r="727" spans="4:6">
      <c r="D727" s="77">
        <f>100*[2]sorted!I801/[2]sorted!D801</f>
        <v>2.7998391474816526</v>
      </c>
      <c r="E727" s="76">
        <f>[2]sorted!B801</f>
        <v>7.5</v>
      </c>
      <c r="F727" s="76">
        <f t="shared" si="10"/>
        <v>2</v>
      </c>
    </row>
    <row r="728" spans="4:6">
      <c r="D728" s="77">
        <f>100*[2]sorted!I802/[2]sorted!D802</f>
        <v>2.249748834184103</v>
      </c>
      <c r="E728" s="76">
        <f>[2]sorted!B802</f>
        <v>7.5</v>
      </c>
      <c r="F728" s="76">
        <f t="shared" si="10"/>
        <v>2</v>
      </c>
    </row>
    <row r="729" spans="4:6">
      <c r="D729" s="77">
        <f>100*[2]sorted!I803/[2]sorted!D803</f>
        <v>2.49939102898702</v>
      </c>
      <c r="E729" s="76">
        <f>[2]sorted!B803</f>
        <v>7.5</v>
      </c>
      <c r="F729" s="76">
        <f t="shared" si="10"/>
        <v>2</v>
      </c>
    </row>
    <row r="730" spans="4:6">
      <c r="D730" s="77">
        <f>100*[2]sorted!I804/[2]sorted!D804</f>
        <v>2.0492271160125122</v>
      </c>
      <c r="E730" s="76">
        <f>[2]sorted!B804</f>
        <v>7.5</v>
      </c>
      <c r="F730" s="76">
        <f t="shared" si="10"/>
        <v>2</v>
      </c>
    </row>
    <row r="731" spans="4:6">
      <c r="D731" s="77">
        <f>100*[2]sorted!I805/[2]sorted!D805</f>
        <v>2.8748713071500132</v>
      </c>
      <c r="E731" s="76">
        <f>[2]sorted!B805</f>
        <v>7.5</v>
      </c>
      <c r="F731" s="76">
        <f t="shared" si="10"/>
        <v>2</v>
      </c>
    </row>
    <row r="732" spans="4:6">
      <c r="D732" s="77">
        <f>100*[2]sorted!I806/[2]sorted!D806</f>
        <v>2.8937287950093027</v>
      </c>
      <c r="E732" s="76">
        <f>[2]sorted!B806</f>
        <v>7.5</v>
      </c>
      <c r="F732" s="76">
        <f t="shared" si="10"/>
        <v>2</v>
      </c>
    </row>
    <row r="733" spans="4:6">
      <c r="D733" s="77">
        <f>100*[2]sorted!I807/[2]sorted!D807</f>
        <v>2.2496169382922413</v>
      </c>
      <c r="E733" s="76">
        <f>[2]sorted!B807</f>
        <v>7.5</v>
      </c>
      <c r="F733" s="76">
        <f t="shared" si="10"/>
        <v>2</v>
      </c>
    </row>
    <row r="734" spans="4:6">
      <c r="D734" s="77">
        <f>100*[2]sorted!I808/[2]sorted!D808</f>
        <v>1.8749182448439747</v>
      </c>
      <c r="E734" s="76">
        <f>[2]sorted!B808</f>
        <v>7.5</v>
      </c>
      <c r="F734" s="76">
        <f t="shared" si="10"/>
        <v>2</v>
      </c>
    </row>
    <row r="735" spans="4:6">
      <c r="D735" s="77">
        <f>100*[2]sorted!I809/[2]sorted!D809</f>
        <v>2.1247722073591562</v>
      </c>
      <c r="E735" s="76">
        <f>[2]sorted!B809</f>
        <v>7.5</v>
      </c>
      <c r="F735" s="76">
        <f t="shared" si="10"/>
        <v>2</v>
      </c>
    </row>
    <row r="736" spans="4:6">
      <c r="D736" s="77">
        <f>100*[2]sorted!I810/[2]sorted!D810</f>
        <v>1.697531733645834</v>
      </c>
      <c r="E736" s="76">
        <f>[2]sorted!B810</f>
        <v>7.5</v>
      </c>
      <c r="F736" s="76">
        <f t="shared" si="10"/>
        <v>2</v>
      </c>
    </row>
    <row r="737" spans="4:6">
      <c r="D737" s="77">
        <f>100*[2]sorted!I811/[2]sorted!D811</f>
        <v>2.3743649863227825</v>
      </c>
      <c r="E737" s="76">
        <f>[2]sorted!B811</f>
        <v>7.5</v>
      </c>
      <c r="F737" s="76">
        <f t="shared" si="10"/>
        <v>2</v>
      </c>
    </row>
    <row r="738" spans="4:6">
      <c r="D738" s="77">
        <f>100*[2]sorted!I812/[2]sorted!D812</f>
        <v>3.1754262503549513</v>
      </c>
      <c r="E738" s="76">
        <f>[2]sorted!B812</f>
        <v>7.5</v>
      </c>
      <c r="F738" s="76">
        <f t="shared" si="10"/>
        <v>2</v>
      </c>
    </row>
    <row r="739" spans="4:6">
      <c r="D739" s="77">
        <f>100*[2]sorted!I813/[2]sorted!D813</f>
        <v>1.7500037618309583</v>
      </c>
      <c r="E739" s="76">
        <f>[2]sorted!B813</f>
        <v>7.5</v>
      </c>
      <c r="F739" s="76">
        <f t="shared" si="10"/>
        <v>2</v>
      </c>
    </row>
    <row r="740" spans="4:6">
      <c r="D740" s="77">
        <f>100*[2]sorted!I814/[2]sorted!D814</f>
        <v>2.9998820016156702</v>
      </c>
      <c r="E740" s="76">
        <f>[2]sorted!B814</f>
        <v>7.5</v>
      </c>
      <c r="F740" s="76">
        <f t="shared" si="10"/>
        <v>2</v>
      </c>
    </row>
    <row r="741" spans="4:6">
      <c r="D741" s="77">
        <f>100*[2]sorted!I815/[2]sorted!D815</f>
        <v>3.5260193227837813</v>
      </c>
      <c r="E741" s="76">
        <f>[2]sorted!B815</f>
        <v>7.5</v>
      </c>
      <c r="F741" s="76">
        <f t="shared" si="10"/>
        <v>2</v>
      </c>
    </row>
    <row r="742" spans="4:6">
      <c r="D742" s="77">
        <f>100*[2]sorted!I816/[2]sorted!D816</f>
        <v>2.2189548352339048</v>
      </c>
      <c r="E742" s="76">
        <f>[2]sorted!B816</f>
        <v>7.5</v>
      </c>
      <c r="F742" s="76">
        <f t="shared" ref="F742:F805" si="11">VLOOKUP(E742,$I$38:$J$54,2)</f>
        <v>2</v>
      </c>
    </row>
    <row r="743" spans="4:6">
      <c r="D743" s="77">
        <f>100*[2]sorted!I817/[2]sorted!D817</f>
        <v>2.6247145654981314</v>
      </c>
      <c r="E743" s="76">
        <f>[2]sorted!B817</f>
        <v>7.5</v>
      </c>
      <c r="F743" s="76">
        <f t="shared" si="11"/>
        <v>2</v>
      </c>
    </row>
    <row r="744" spans="4:6">
      <c r="D744" s="77">
        <f>100*[2]sorted!I818/[2]sorted!D818</f>
        <v>2.749650633543864</v>
      </c>
      <c r="E744" s="76">
        <f>[2]sorted!B818</f>
        <v>7.5</v>
      </c>
      <c r="F744" s="76">
        <f t="shared" si="11"/>
        <v>2</v>
      </c>
    </row>
    <row r="745" spans="4:6">
      <c r="D745" s="77">
        <f>100*[2]sorted!I819/[2]sorted!D819</f>
        <v>2.4995383194829177</v>
      </c>
      <c r="E745" s="76">
        <f>[2]sorted!B819</f>
        <v>7.5</v>
      </c>
      <c r="F745" s="76">
        <f t="shared" si="11"/>
        <v>2</v>
      </c>
    </row>
    <row r="746" spans="4:6">
      <c r="D746" s="77">
        <f>100*[2]sorted!I820/[2]sorted!D820</f>
        <v>2.1060898985016916</v>
      </c>
      <c r="E746" s="76">
        <f>[2]sorted!B820</f>
        <v>7.5</v>
      </c>
      <c r="F746" s="76">
        <f t="shared" si="11"/>
        <v>2</v>
      </c>
    </row>
    <row r="747" spans="4:6">
      <c r="D747" s="77">
        <f>100*[2]sorted!I821/[2]sorted!D821</f>
        <v>2.6439564721271327</v>
      </c>
      <c r="E747" s="76">
        <f>[2]sorted!B821</f>
        <v>7.5</v>
      </c>
      <c r="F747" s="76">
        <f t="shared" si="11"/>
        <v>2</v>
      </c>
    </row>
    <row r="748" spans="4:6">
      <c r="D748" s="77">
        <f>100*[2]sorted!I822/[2]sorted!D822</f>
        <v>2.6234673607781356</v>
      </c>
      <c r="E748" s="76">
        <f>[2]sorted!B822</f>
        <v>7.5</v>
      </c>
      <c r="F748" s="76">
        <f t="shared" si="11"/>
        <v>2</v>
      </c>
    </row>
    <row r="749" spans="4:6">
      <c r="D749" s="77">
        <f>100*[2]sorted!I823/[2]sorted!D823</f>
        <v>2.6837438423645321</v>
      </c>
      <c r="E749" s="76">
        <f>[2]sorted!B823</f>
        <v>7.5</v>
      </c>
      <c r="F749" s="76">
        <f t="shared" si="11"/>
        <v>2</v>
      </c>
    </row>
    <row r="750" spans="4:6">
      <c r="D750" s="77">
        <f>100*[2]sorted!I824/[2]sorted!D824</f>
        <v>2.2489325612680586</v>
      </c>
      <c r="E750" s="76">
        <f>[2]sorted!B824</f>
        <v>7.5</v>
      </c>
      <c r="F750" s="76">
        <f t="shared" si="11"/>
        <v>2</v>
      </c>
    </row>
    <row r="751" spans="4:6">
      <c r="D751" s="77">
        <f>100*[2]sorted!I825/[2]sorted!D825</f>
        <v>1.8738023774397585</v>
      </c>
      <c r="E751" s="76">
        <f>[2]sorted!B825</f>
        <v>7.5</v>
      </c>
      <c r="F751" s="76">
        <f t="shared" si="11"/>
        <v>2</v>
      </c>
    </row>
    <row r="752" spans="4:6">
      <c r="D752" s="77">
        <f>100*[2]sorted!I826/[2]sorted!D826</f>
        <v>2.6249190748043083</v>
      </c>
      <c r="E752" s="76">
        <f>[2]sorted!B826</f>
        <v>7.5</v>
      </c>
      <c r="F752" s="76">
        <f t="shared" si="11"/>
        <v>2</v>
      </c>
    </row>
    <row r="753" spans="4:6">
      <c r="D753" s="77">
        <f>100*[2]sorted!I827/[2]sorted!D827</f>
        <v>2.4987853126952175</v>
      </c>
      <c r="E753" s="76">
        <f>[2]sorted!B827</f>
        <v>7.5</v>
      </c>
      <c r="F753" s="76">
        <f t="shared" si="11"/>
        <v>2</v>
      </c>
    </row>
    <row r="754" spans="4:6">
      <c r="D754" s="77">
        <f>100*[2]sorted!I828/[2]sorted!D828</f>
        <v>2.4555160142348753</v>
      </c>
      <c r="E754" s="76">
        <f>[2]sorted!B828</f>
        <v>7.5</v>
      </c>
      <c r="F754" s="76">
        <f t="shared" si="11"/>
        <v>2</v>
      </c>
    </row>
    <row r="755" spans="4:6">
      <c r="D755" s="77">
        <f>100*[2]sorted!I829/[2]sorted!D829</f>
        <v>2.4995142286834713</v>
      </c>
      <c r="E755" s="76">
        <f>[2]sorted!B829</f>
        <v>7.5</v>
      </c>
      <c r="F755" s="76">
        <f t="shared" si="11"/>
        <v>2</v>
      </c>
    </row>
    <row r="756" spans="4:6">
      <c r="D756" s="77">
        <f>100*[2]sorted!I830/[2]sorted!D830</f>
        <v>2.2481040086673891</v>
      </c>
      <c r="E756" s="76">
        <f>[2]sorted!B830</f>
        <v>7.5</v>
      </c>
      <c r="F756" s="76">
        <f t="shared" si="11"/>
        <v>2</v>
      </c>
    </row>
    <row r="757" spans="4:6">
      <c r="D757" s="77">
        <f>100*[2]sorted!I831/[2]sorted!D831</f>
        <v>2.0929519258709197</v>
      </c>
      <c r="E757" s="76">
        <f>[2]sorted!B831</f>
        <v>7.5</v>
      </c>
      <c r="F757" s="76">
        <f t="shared" si="11"/>
        <v>2</v>
      </c>
    </row>
    <row r="758" spans="4:6">
      <c r="D758" s="77">
        <f>100*[2]sorted!I832/[2]sorted!D832</f>
        <v>3.0599497986107056</v>
      </c>
      <c r="E758" s="76">
        <f>[2]sorted!B832</f>
        <v>7.5</v>
      </c>
      <c r="F758" s="76">
        <f t="shared" si="11"/>
        <v>2</v>
      </c>
    </row>
    <row r="759" spans="4:6">
      <c r="D759" s="77">
        <f>100*[2]sorted!I833/[2]sorted!D833</f>
        <v>2.3740952669672968</v>
      </c>
      <c r="E759" s="76">
        <f>[2]sorted!B833</f>
        <v>7.5</v>
      </c>
      <c r="F759" s="76">
        <f t="shared" si="11"/>
        <v>2</v>
      </c>
    </row>
    <row r="760" spans="4:6">
      <c r="D760" s="77">
        <f>100*[2]sorted!I834/[2]sorted!D834</f>
        <v>2.4982406755805773</v>
      </c>
      <c r="E760" s="76">
        <f>[2]sorted!B834</f>
        <v>7.5</v>
      </c>
      <c r="F760" s="76">
        <f t="shared" si="11"/>
        <v>2</v>
      </c>
    </row>
    <row r="761" spans="4:6">
      <c r="D761" s="77">
        <f>100*[2]sorted!I835/[2]sorted!D835</f>
        <v>2.7489299846563839</v>
      </c>
      <c r="E761" s="76">
        <f>[2]sorted!B835</f>
        <v>7.5</v>
      </c>
      <c r="F761" s="76">
        <f t="shared" si="11"/>
        <v>2</v>
      </c>
    </row>
    <row r="762" spans="4:6">
      <c r="D762" s="77">
        <f>100*[2]sorted!I836/[2]sorted!D836</f>
        <v>2.4979636166168886</v>
      </c>
      <c r="E762" s="76">
        <f>[2]sorted!B836</f>
        <v>7.5</v>
      </c>
      <c r="F762" s="76">
        <f t="shared" si="11"/>
        <v>2</v>
      </c>
    </row>
    <row r="763" spans="4:6">
      <c r="D763" s="77">
        <f>100*[2]sorted!I837/[2]sorted!D837</f>
        <v>1.9978655282817503</v>
      </c>
      <c r="E763" s="76">
        <f>[2]sorted!B837</f>
        <v>7.5</v>
      </c>
      <c r="F763" s="76">
        <f t="shared" si="11"/>
        <v>2</v>
      </c>
    </row>
    <row r="764" spans="4:6">
      <c r="D764" s="77">
        <f>100*[2]sorted!I838/[2]sorted!D838</f>
        <v>1.7491647786183326</v>
      </c>
      <c r="E764" s="76">
        <f>[2]sorted!B838</f>
        <v>7.5</v>
      </c>
      <c r="F764" s="76">
        <f t="shared" si="11"/>
        <v>2</v>
      </c>
    </row>
    <row r="765" spans="4:6">
      <c r="D765" s="77">
        <f>100*[2]sorted!I839/[2]sorted!D839</f>
        <v>2.2167426951054123</v>
      </c>
      <c r="E765" s="76">
        <f>[2]sorted!B839</f>
        <v>7.5</v>
      </c>
      <c r="F765" s="76">
        <f t="shared" si="11"/>
        <v>2</v>
      </c>
    </row>
    <row r="766" spans="4:6">
      <c r="D766" s="77">
        <f>100*[2]sorted!I840/[2]sorted!D840</f>
        <v>2.3856975381008207</v>
      </c>
      <c r="E766" s="76">
        <f>[2]sorted!B840</f>
        <v>7.5</v>
      </c>
      <c r="F766" s="76">
        <f t="shared" si="11"/>
        <v>2</v>
      </c>
    </row>
    <row r="767" spans="4:6">
      <c r="D767" s="77">
        <f>100*[2]sorted!I841/[2]sorted!D841</f>
        <v>1.9928550979000959</v>
      </c>
      <c r="E767" s="76">
        <f>[2]sorted!B841</f>
        <v>7.5</v>
      </c>
      <c r="F767" s="76">
        <f t="shared" si="11"/>
        <v>2</v>
      </c>
    </row>
    <row r="768" spans="4:6">
      <c r="D768" s="77">
        <f>100*[2]sorted!I842/[2]sorted!D842</f>
        <v>0.85653375045728053</v>
      </c>
      <c r="E768" s="76">
        <f>[2]sorted!B842</f>
        <v>7.5</v>
      </c>
      <c r="F768" s="76">
        <f t="shared" si="11"/>
        <v>2</v>
      </c>
    </row>
    <row r="769" spans="4:6">
      <c r="D769" s="77">
        <f>100*[2]sorted!I843/[2]sorted!D843</f>
        <v>2.3745572959996197</v>
      </c>
      <c r="E769" s="76">
        <f>[2]sorted!B843</f>
        <v>7.5</v>
      </c>
      <c r="F769" s="76">
        <f t="shared" si="11"/>
        <v>2</v>
      </c>
    </row>
    <row r="770" spans="4:6">
      <c r="D770" s="77">
        <f>100*[2]sorted!I844/[2]sorted!D844</f>
        <v>1.8744858385239158</v>
      </c>
      <c r="E770" s="76">
        <f>[2]sorted!B844</f>
        <v>7.5</v>
      </c>
      <c r="F770" s="76">
        <f t="shared" si="11"/>
        <v>2</v>
      </c>
    </row>
    <row r="771" spans="4:6">
      <c r="D771" s="77">
        <f>100*[2]sorted!I845/[2]sorted!D845</f>
        <v>2.8683385579937304</v>
      </c>
      <c r="E771" s="76">
        <f>[2]sorted!B845</f>
        <v>7.5</v>
      </c>
      <c r="F771" s="76">
        <f t="shared" si="11"/>
        <v>2</v>
      </c>
    </row>
    <row r="772" spans="4:6">
      <c r="D772" s="77">
        <f>100*[2]sorted!I846/[2]sorted!D846</f>
        <v>2.8746633239035795</v>
      </c>
      <c r="E772" s="76">
        <f>[2]sorted!B846</f>
        <v>7.5</v>
      </c>
      <c r="F772" s="76">
        <f t="shared" si="11"/>
        <v>2</v>
      </c>
    </row>
    <row r="773" spans="4:6">
      <c r="D773" s="77">
        <f>100*[2]sorted!I847/[2]sorted!D847</f>
        <v>2.1243046182180567</v>
      </c>
      <c r="E773" s="76">
        <f>[2]sorted!B847</f>
        <v>7.5</v>
      </c>
      <c r="F773" s="76">
        <f t="shared" si="11"/>
        <v>2</v>
      </c>
    </row>
    <row r="774" spans="4:6">
      <c r="D774" s="77">
        <f>100*[2]sorted!I848/[2]sorted!D848</f>
        <v>2.6240333651924579</v>
      </c>
      <c r="E774" s="76">
        <f>[2]sorted!B848</f>
        <v>7.5</v>
      </c>
      <c r="F774" s="76">
        <f t="shared" si="11"/>
        <v>2</v>
      </c>
    </row>
    <row r="775" spans="4:6">
      <c r="D775" s="77">
        <f>100*[2]sorted!I849/[2]sorted!D849</f>
        <v>2.1293175003811426</v>
      </c>
      <c r="E775" s="76">
        <f>[2]sorted!B849</f>
        <v>7.5</v>
      </c>
      <c r="F775" s="76">
        <f t="shared" si="11"/>
        <v>2</v>
      </c>
    </row>
    <row r="776" spans="4:6">
      <c r="D776" s="77">
        <f>100*[2]sorted!I850/[2]sorted!D850</f>
        <v>2.6245698901510242</v>
      </c>
      <c r="E776" s="76">
        <f>[2]sorted!B850</f>
        <v>7.5</v>
      </c>
      <c r="F776" s="76">
        <f t="shared" si="11"/>
        <v>2</v>
      </c>
    </row>
    <row r="777" spans="4:6">
      <c r="D777" s="77">
        <f>100*[2]sorted!I851/[2]sorted!D851</f>
        <v>1.8748265884497999</v>
      </c>
      <c r="E777" s="76">
        <f>[2]sorted!B851</f>
        <v>7.5</v>
      </c>
      <c r="F777" s="76">
        <f t="shared" si="11"/>
        <v>2</v>
      </c>
    </row>
    <row r="778" spans="4:6">
      <c r="D778" s="77">
        <f>100*[2]sorted!I852/[2]sorted!D852</f>
        <v>1.3743267332426061</v>
      </c>
      <c r="E778" s="76">
        <f>[2]sorted!B852</f>
        <v>7.5</v>
      </c>
      <c r="F778" s="76">
        <f t="shared" si="11"/>
        <v>2</v>
      </c>
    </row>
    <row r="779" spans="4:6">
      <c r="D779" s="77">
        <f>100*[2]sorted!I853/[2]sorted!D853</f>
        <v>1.4993614303959131</v>
      </c>
      <c r="E779" s="76">
        <f>[2]sorted!B853</f>
        <v>7.5</v>
      </c>
      <c r="F779" s="76">
        <f t="shared" si="11"/>
        <v>2</v>
      </c>
    </row>
    <row r="780" spans="4:6">
      <c r="D780" s="77">
        <f>100*[2]sorted!I854/[2]sorted!D854</f>
        <v>2.4999299346991397</v>
      </c>
      <c r="E780" s="76">
        <f>[2]sorted!B854</f>
        <v>7.5</v>
      </c>
      <c r="F780" s="76">
        <f t="shared" si="11"/>
        <v>2</v>
      </c>
    </row>
    <row r="781" spans="4:6">
      <c r="D781" s="77">
        <f>100*[2]sorted!I855/[2]sorted!D855</f>
        <v>2.2497307890064904</v>
      </c>
      <c r="E781" s="76">
        <f>[2]sorted!B855</f>
        <v>7.5</v>
      </c>
      <c r="F781" s="76">
        <f t="shared" si="11"/>
        <v>2</v>
      </c>
    </row>
    <row r="782" spans="4:6">
      <c r="D782" s="77">
        <f>100*[2]sorted!I856/[2]sorted!D856</f>
        <v>3.1243080465878394</v>
      </c>
      <c r="E782" s="76">
        <f>[2]sorted!B856</f>
        <v>7.5</v>
      </c>
      <c r="F782" s="76">
        <f t="shared" si="11"/>
        <v>2</v>
      </c>
    </row>
    <row r="783" spans="4:6">
      <c r="D783" s="77">
        <f>100*[2]sorted!I857/[2]sorted!D857</f>
        <v>2.8746382953847953</v>
      </c>
      <c r="E783" s="76">
        <f>[2]sorted!B857</f>
        <v>7.5</v>
      </c>
      <c r="F783" s="76">
        <f t="shared" si="11"/>
        <v>2</v>
      </c>
    </row>
    <row r="784" spans="4:6">
      <c r="D784" s="77">
        <f>100*[2]sorted!I858/[2]sorted!D858</f>
        <v>4.8915943633021719</v>
      </c>
      <c r="E784" s="76">
        <f>[2]sorted!B858</f>
        <v>7.5</v>
      </c>
      <c r="F784" s="76">
        <f t="shared" si="11"/>
        <v>2</v>
      </c>
    </row>
    <row r="785" spans="4:6">
      <c r="D785" s="77">
        <f>100*[2]sorted!I859/[2]sorted!D859</f>
        <v>2.7491535857186826</v>
      </c>
      <c r="E785" s="76">
        <f>[2]sorted!B859</f>
        <v>7.5</v>
      </c>
      <c r="F785" s="76">
        <f t="shared" si="11"/>
        <v>2</v>
      </c>
    </row>
    <row r="786" spans="4:6">
      <c r="D786" s="77">
        <f>100*[2]sorted!I860/[2]sorted!D860</f>
        <v>2.9994091546277093</v>
      </c>
      <c r="E786" s="76">
        <f>[2]sorted!B860</f>
        <v>7.5</v>
      </c>
      <c r="F786" s="76">
        <f t="shared" si="11"/>
        <v>2</v>
      </c>
    </row>
    <row r="787" spans="4:6">
      <c r="D787" s="77">
        <f>100*[2]sorted!I861/[2]sorted!D861</f>
        <v>2.7495861225077376</v>
      </c>
      <c r="E787" s="76">
        <f>[2]sorted!B861</f>
        <v>7.5</v>
      </c>
      <c r="F787" s="76">
        <f t="shared" si="11"/>
        <v>2</v>
      </c>
    </row>
    <row r="788" spans="4:6">
      <c r="D788" s="77">
        <f>100*[2]sorted!I862/[2]sorted!D862</f>
        <v>1.7488345443654452</v>
      </c>
      <c r="E788" s="76">
        <f>[2]sorted!B862</f>
        <v>7.5</v>
      </c>
      <c r="F788" s="76">
        <f t="shared" si="11"/>
        <v>2</v>
      </c>
    </row>
    <row r="789" spans="4:6">
      <c r="D789" s="77">
        <f>100*[2]sorted!I863/[2]sorted!D863</f>
        <v>2.4991409918680563</v>
      </c>
      <c r="E789" s="76">
        <f>[2]sorted!B863</f>
        <v>7.5</v>
      </c>
      <c r="F789" s="76">
        <f t="shared" si="11"/>
        <v>2</v>
      </c>
    </row>
    <row r="790" spans="4:6">
      <c r="D790" s="77">
        <f>100*[2]sorted!I864/[2]sorted!D864</f>
        <v>2.374846064330987</v>
      </c>
      <c r="E790" s="76">
        <f>[2]sorted!B864</f>
        <v>7.5</v>
      </c>
      <c r="F790" s="76">
        <f t="shared" si="11"/>
        <v>2</v>
      </c>
    </row>
    <row r="791" spans="4:6">
      <c r="D791" s="77">
        <f>100*[2]sorted!I865/[2]sorted!D865</f>
        <v>3.3040413903011121</v>
      </c>
      <c r="E791" s="76">
        <f>[2]sorted!B865</f>
        <v>7.5</v>
      </c>
      <c r="F791" s="76">
        <f t="shared" si="11"/>
        <v>2</v>
      </c>
    </row>
    <row r="792" spans="4:6">
      <c r="D792" s="77">
        <f>100*[2]sorted!I866/[2]sorted!D866</f>
        <v>2.1246649696284026</v>
      </c>
      <c r="E792" s="76">
        <f>[2]sorted!B866</f>
        <v>7.5</v>
      </c>
      <c r="F792" s="76">
        <f t="shared" si="11"/>
        <v>2</v>
      </c>
    </row>
    <row r="793" spans="4:6">
      <c r="D793" s="77">
        <f>100*[2]sorted!I867/[2]sorted!D867</f>
        <v>1.9990256849602714</v>
      </c>
      <c r="E793" s="76">
        <f>[2]sorted!B867</f>
        <v>7.5</v>
      </c>
      <c r="F793" s="76">
        <f t="shared" si="11"/>
        <v>2</v>
      </c>
    </row>
    <row r="794" spans="4:6">
      <c r="D794" s="77">
        <f>100*[2]sorted!I868/[2]sorted!D868</f>
        <v>0.37493158182813358</v>
      </c>
      <c r="E794" s="76">
        <f>[2]sorted!B868</f>
        <v>7.5</v>
      </c>
      <c r="F794" s="76">
        <f t="shared" si="11"/>
        <v>2</v>
      </c>
    </row>
    <row r="795" spans="4:6">
      <c r="D795" s="77">
        <f>100*[2]sorted!I869/[2]sorted!D869</f>
        <v>2.3736448144140962</v>
      </c>
      <c r="E795" s="76">
        <f>[2]sorted!B869</f>
        <v>7.5</v>
      </c>
      <c r="F795" s="76">
        <f t="shared" si="11"/>
        <v>2</v>
      </c>
    </row>
    <row r="796" spans="4:6">
      <c r="D796" s="77">
        <f>100*[2]sorted!I870/[2]sorted!D870</f>
        <v>2.3735276822466544</v>
      </c>
      <c r="E796" s="76">
        <f>[2]sorted!B870</f>
        <v>7.5</v>
      </c>
      <c r="F796" s="76">
        <f t="shared" si="11"/>
        <v>2</v>
      </c>
    </row>
    <row r="797" spans="4:6">
      <c r="D797" s="77">
        <f>100*[2]sorted!I871/[2]sorted!D871</f>
        <v>2.6244369475489551</v>
      </c>
      <c r="E797" s="76">
        <f>[2]sorted!B871</f>
        <v>7.5</v>
      </c>
      <c r="F797" s="76">
        <f t="shared" si="11"/>
        <v>2</v>
      </c>
    </row>
    <row r="798" spans="4:6">
      <c r="D798" s="77">
        <f>100*[2]sorted!I872/[2]sorted!D872</f>
        <v>2.1673397607445972</v>
      </c>
      <c r="E798" s="76">
        <f>[2]sorted!B872</f>
        <v>7.5</v>
      </c>
      <c r="F798" s="76">
        <f t="shared" si="11"/>
        <v>2</v>
      </c>
    </row>
    <row r="799" spans="4:6">
      <c r="D799" s="77">
        <f>100*[2]sorted!I873/[2]sorted!D873</f>
        <v>2.3748845798707294</v>
      </c>
      <c r="E799" s="76">
        <f>[2]sorted!B873</f>
        <v>7.5</v>
      </c>
      <c r="F799" s="76">
        <f t="shared" si="11"/>
        <v>2</v>
      </c>
    </row>
    <row r="800" spans="4:6">
      <c r="D800" s="77">
        <f>100*[2]sorted!I874/[2]sorted!D874</f>
        <v>1.9994506301782897</v>
      </c>
      <c r="E800" s="76">
        <f>[2]sorted!B874</f>
        <v>7.5</v>
      </c>
      <c r="F800" s="76">
        <f t="shared" si="11"/>
        <v>2</v>
      </c>
    </row>
    <row r="801" spans="4:6">
      <c r="D801" s="77">
        <f>100*[2]sorted!I875/[2]sorted!D875</f>
        <v>2.6019828123662947</v>
      </c>
      <c r="E801" s="76">
        <f>[2]sorted!B875</f>
        <v>7.5</v>
      </c>
      <c r="F801" s="76">
        <f t="shared" si="11"/>
        <v>2</v>
      </c>
    </row>
    <row r="802" spans="4:6">
      <c r="D802" s="77">
        <f>100*[2]sorted!I876/[2]sorted!D876</f>
        <v>2.0130431889265989</v>
      </c>
      <c r="E802" s="76">
        <f>[2]sorted!B876</f>
        <v>7.5</v>
      </c>
      <c r="F802" s="76">
        <f t="shared" si="11"/>
        <v>2</v>
      </c>
    </row>
    <row r="803" spans="4:6">
      <c r="D803" s="77">
        <f>100*[2]sorted!I877/[2]sorted!D877</f>
        <v>1.9282195636875439</v>
      </c>
      <c r="E803" s="76">
        <f>[2]sorted!B877</f>
        <v>7.5</v>
      </c>
      <c r="F803" s="76">
        <f t="shared" si="11"/>
        <v>2</v>
      </c>
    </row>
    <row r="804" spans="4:6">
      <c r="D804" s="77">
        <f>100*[2]sorted!I878/[2]sorted!D878</f>
        <v>2.3749595483801373</v>
      </c>
      <c r="E804" s="76">
        <f>[2]sorted!B878</f>
        <v>7.5</v>
      </c>
      <c r="F804" s="76">
        <f t="shared" si="11"/>
        <v>2</v>
      </c>
    </row>
    <row r="805" spans="4:6">
      <c r="D805" s="77">
        <f>100*[2]sorted!I879/[2]sorted!D879</f>
        <v>2.2495969042244437</v>
      </c>
      <c r="E805" s="76">
        <f>[2]sorted!B879</f>
        <v>7.5</v>
      </c>
      <c r="F805" s="76">
        <f t="shared" si="11"/>
        <v>2</v>
      </c>
    </row>
    <row r="806" spans="4:6">
      <c r="D806" s="77">
        <f>100*[2]sorted!I880/[2]sorted!D880</f>
        <v>2.2497340787127009</v>
      </c>
      <c r="E806" s="76">
        <f>[2]sorted!B880</f>
        <v>7.5</v>
      </c>
      <c r="F806" s="76">
        <f t="shared" ref="F806:F869" si="12">VLOOKUP(E806,$I$38:$J$54,2)</f>
        <v>2</v>
      </c>
    </row>
    <row r="807" spans="4:6">
      <c r="D807" s="77">
        <f>100*[2]sorted!I881/[2]sorted!D881</f>
        <v>3.124438437077607</v>
      </c>
      <c r="E807" s="76">
        <f>[2]sorted!B881</f>
        <v>7.5</v>
      </c>
      <c r="F807" s="76">
        <f t="shared" si="12"/>
        <v>2</v>
      </c>
    </row>
    <row r="808" spans="4:6">
      <c r="D808" s="77">
        <f>100*[2]sorted!I882/[2]sorted!D882</f>
        <v>2.5892636901825359</v>
      </c>
      <c r="E808" s="76">
        <f>[2]sorted!B882</f>
        <v>7.5</v>
      </c>
      <c r="F808" s="76">
        <f t="shared" si="12"/>
        <v>2</v>
      </c>
    </row>
    <row r="809" spans="4:6">
      <c r="D809" s="77">
        <f>100*[2]sorted!I883/[2]sorted!D883</f>
        <v>2.4378392179148238</v>
      </c>
      <c r="E809" s="76">
        <f>[2]sorted!B883</f>
        <v>7.5</v>
      </c>
      <c r="F809" s="76">
        <f t="shared" si="12"/>
        <v>2</v>
      </c>
    </row>
    <row r="810" spans="4:6">
      <c r="D810" s="77">
        <f>100*[2]sorted!I884/[2]sorted!D884</f>
        <v>2.1826065569290471</v>
      </c>
      <c r="E810" s="76">
        <f>[2]sorted!B884</f>
        <v>7.5</v>
      </c>
      <c r="F810" s="76">
        <f t="shared" si="12"/>
        <v>2</v>
      </c>
    </row>
    <row r="811" spans="4:6">
      <c r="D811" s="77">
        <f>100*[2]sorted!I885/[2]sorted!D885</f>
        <v>2.9996734856120724</v>
      </c>
      <c r="E811" s="76">
        <f>[2]sorted!B885</f>
        <v>7.5</v>
      </c>
      <c r="F811" s="76">
        <f t="shared" si="12"/>
        <v>2</v>
      </c>
    </row>
    <row r="812" spans="4:6">
      <c r="D812" s="77">
        <f>100*[2]sorted!I886/[2]sorted!D886</f>
        <v>2.2498549010589484</v>
      </c>
      <c r="E812" s="76">
        <f>[2]sorted!B886</f>
        <v>7.5</v>
      </c>
      <c r="F812" s="76">
        <f t="shared" si="12"/>
        <v>2</v>
      </c>
    </row>
    <row r="813" spans="4:6">
      <c r="D813" s="77">
        <f>100*[2]sorted!I887/[2]sorted!D887</f>
        <v>2.3747621826891736</v>
      </c>
      <c r="E813" s="76">
        <f>[2]sorted!B887</f>
        <v>7.5</v>
      </c>
      <c r="F813" s="76">
        <f t="shared" si="12"/>
        <v>2</v>
      </c>
    </row>
    <row r="814" spans="4:6">
      <c r="D814" s="77">
        <f>100*[2]sorted!I888/[2]sorted!D888</f>
        <v>2.3747848845547108</v>
      </c>
      <c r="E814" s="76">
        <f>[2]sorted!B888</f>
        <v>7.5</v>
      </c>
      <c r="F814" s="76">
        <f t="shared" si="12"/>
        <v>2</v>
      </c>
    </row>
    <row r="815" spans="4:6">
      <c r="D815" s="77">
        <f>100*[2]sorted!I889/[2]sorted!D889</f>
        <v>3.0227791214257533</v>
      </c>
      <c r="E815" s="76">
        <f>[2]sorted!B889</f>
        <v>7.5</v>
      </c>
      <c r="F815" s="76">
        <f t="shared" si="12"/>
        <v>2</v>
      </c>
    </row>
    <row r="816" spans="4:6">
      <c r="D816" s="77">
        <f>100*[2]sorted!I890/[2]sorted!D890</f>
        <v>2.0616352585443329</v>
      </c>
      <c r="E816" s="76">
        <f>[2]sorted!B890</f>
        <v>7.5</v>
      </c>
      <c r="F816" s="76">
        <f t="shared" si="12"/>
        <v>2</v>
      </c>
    </row>
    <row r="817" spans="4:6">
      <c r="D817" s="77">
        <f>100*[2]sorted!I891/[2]sorted!D891</f>
        <v>2.7817562338205337</v>
      </c>
      <c r="E817" s="76">
        <f>[2]sorted!B891</f>
        <v>7.5</v>
      </c>
      <c r="F817" s="76">
        <f t="shared" si="12"/>
        <v>2</v>
      </c>
    </row>
    <row r="818" spans="4:6">
      <c r="D818" s="77">
        <f>100*[2]sorted!I892/[2]sorted!D892</f>
        <v>2.6558249289826099</v>
      </c>
      <c r="E818" s="76">
        <f>[2]sorted!B892</f>
        <v>7.5</v>
      </c>
      <c r="F818" s="76">
        <f t="shared" si="12"/>
        <v>2</v>
      </c>
    </row>
    <row r="819" spans="4:6">
      <c r="D819" s="77">
        <f>100*[2]sorted!I893/[2]sorted!D893</f>
        <v>2.909365793146224</v>
      </c>
      <c r="E819" s="76">
        <f>[2]sorted!B893</f>
        <v>7.5</v>
      </c>
      <c r="F819" s="76">
        <f t="shared" si="12"/>
        <v>2</v>
      </c>
    </row>
    <row r="820" spans="4:6">
      <c r="D820" s="77">
        <f>100*[2]sorted!I894/[2]sorted!D894</f>
        <v>2.3745967180567411</v>
      </c>
      <c r="E820" s="76">
        <f>[2]sorted!B894</f>
        <v>7.5</v>
      </c>
      <c r="F820" s="76">
        <f t="shared" si="12"/>
        <v>2</v>
      </c>
    </row>
    <row r="821" spans="4:6">
      <c r="D821" s="77">
        <f>100*[2]sorted!I895/[2]sorted!D895</f>
        <v>3.1246419979379083</v>
      </c>
      <c r="E821" s="76">
        <f>[2]sorted!B895</f>
        <v>7.5</v>
      </c>
      <c r="F821" s="76">
        <f t="shared" si="12"/>
        <v>2</v>
      </c>
    </row>
    <row r="822" spans="4:6">
      <c r="D822" s="77">
        <f>100*[2]sorted!I896/[2]sorted!D896</f>
        <v>2.7547708899330301</v>
      </c>
      <c r="E822" s="76">
        <f>[2]sorted!B896</f>
        <v>7.5</v>
      </c>
      <c r="F822" s="76">
        <f t="shared" si="12"/>
        <v>2</v>
      </c>
    </row>
    <row r="823" spans="4:6">
      <c r="D823" s="77">
        <f>100*[2]sorted!I897/[2]sorted!D897</f>
        <v>2.249873031995937</v>
      </c>
      <c r="E823" s="76">
        <f>[2]sorted!B897</f>
        <v>7.5</v>
      </c>
      <c r="F823" s="76">
        <f t="shared" si="12"/>
        <v>2</v>
      </c>
    </row>
    <row r="824" spans="4:6">
      <c r="D824" s="77">
        <f>100*[2]sorted!I898/[2]sorted!D898</f>
        <v>2.3123026947888548</v>
      </c>
      <c r="E824" s="76">
        <f>[2]sorted!B898</f>
        <v>7.5</v>
      </c>
      <c r="F824" s="76">
        <f t="shared" si="12"/>
        <v>2</v>
      </c>
    </row>
    <row r="825" spans="4:6">
      <c r="D825" s="77">
        <f>100*[2]sorted!I899/[2]sorted!D899</f>
        <v>2.4995848785077768</v>
      </c>
      <c r="E825" s="76">
        <f>[2]sorted!B899</f>
        <v>7.5</v>
      </c>
      <c r="F825" s="76">
        <f t="shared" si="12"/>
        <v>2</v>
      </c>
    </row>
    <row r="826" spans="4:6">
      <c r="D826" s="77">
        <f>100*[2]sorted!I900/[2]sorted!D900</f>
        <v>2.5</v>
      </c>
      <c r="E826" s="76">
        <f>[2]sorted!B900</f>
        <v>7.5</v>
      </c>
      <c r="F826" s="76">
        <f t="shared" si="12"/>
        <v>2</v>
      </c>
    </row>
    <row r="827" spans="4:6">
      <c r="D827" s="77">
        <f>100*[2]sorted!I901/[2]sorted!D901</f>
        <v>2.8949961109670728</v>
      </c>
      <c r="E827" s="76">
        <f>[2]sorted!B901</f>
        <v>7.5</v>
      </c>
      <c r="F827" s="76">
        <f t="shared" si="12"/>
        <v>2</v>
      </c>
    </row>
    <row r="828" spans="4:6">
      <c r="D828" s="77">
        <f>100*[2]sorted!I902/[2]sorted!D902</f>
        <v>2.5354094294603553</v>
      </c>
      <c r="E828" s="76">
        <f>[2]sorted!B902</f>
        <v>7.5</v>
      </c>
      <c r="F828" s="76">
        <f t="shared" si="12"/>
        <v>2</v>
      </c>
    </row>
    <row r="829" spans="4:6">
      <c r="D829" s="77">
        <f>100*[2]sorted!I903/[2]sorted!D903</f>
        <v>2.1243681196334117</v>
      </c>
      <c r="E829" s="76">
        <f>[2]sorted!B903</f>
        <v>7.5</v>
      </c>
      <c r="F829" s="76">
        <f t="shared" si="12"/>
        <v>2</v>
      </c>
    </row>
    <row r="830" spans="4:6">
      <c r="D830" s="77">
        <f>100*[2]sorted!I904/[2]sorted!D904</f>
        <v>3.2640095031542193</v>
      </c>
      <c r="E830" s="76">
        <f>[2]sorted!B904</f>
        <v>7.5</v>
      </c>
      <c r="F830" s="76">
        <f t="shared" si="12"/>
        <v>2</v>
      </c>
    </row>
    <row r="831" spans="4:6">
      <c r="D831" s="77">
        <f>100*[2]sorted!I905/[2]sorted!D905</f>
        <v>2.874460945149067</v>
      </c>
      <c r="E831" s="76">
        <f>[2]sorted!B905</f>
        <v>7.5</v>
      </c>
      <c r="F831" s="76">
        <f t="shared" si="12"/>
        <v>2</v>
      </c>
    </row>
    <row r="832" spans="4:6">
      <c r="D832" s="77">
        <f>100*[2]sorted!I906/[2]sorted!D906</f>
        <v>2.8122027738739122</v>
      </c>
      <c r="E832" s="76">
        <f>[2]sorted!B906</f>
        <v>7.5</v>
      </c>
      <c r="F832" s="76">
        <f t="shared" si="12"/>
        <v>2</v>
      </c>
    </row>
    <row r="833" spans="4:6">
      <c r="D833" s="77">
        <f>100*[2]sorted!I907/[2]sorted!D907</f>
        <v>3.1906934306569341</v>
      </c>
      <c r="E833" s="76">
        <f>[2]sorted!B907</f>
        <v>7.5</v>
      </c>
      <c r="F833" s="76">
        <f t="shared" si="12"/>
        <v>2</v>
      </c>
    </row>
    <row r="834" spans="4:6">
      <c r="D834" s="77">
        <f>100*[2]sorted!I908/[2]sorted!D908</f>
        <v>2.8743961352657004</v>
      </c>
      <c r="E834" s="76">
        <f>[2]sorted!B908</f>
        <v>7.5</v>
      </c>
      <c r="F834" s="76">
        <f t="shared" si="12"/>
        <v>2</v>
      </c>
    </row>
    <row r="835" spans="4:6">
      <c r="D835" s="77">
        <f>100*[2]sorted!I909/[2]sorted!D909</f>
        <v>3.0874635799969834</v>
      </c>
      <c r="E835" s="76">
        <f>[2]sorted!B909</f>
        <v>7.5</v>
      </c>
      <c r="F835" s="76">
        <f t="shared" si="12"/>
        <v>2</v>
      </c>
    </row>
    <row r="836" spans="4:6">
      <c r="D836" s="77">
        <f>100*[2]sorted!I910/[2]sorted!D910</f>
        <v>2.1248236953455573</v>
      </c>
      <c r="E836" s="76">
        <f>[2]sorted!B910</f>
        <v>7.5</v>
      </c>
      <c r="F836" s="76">
        <f t="shared" si="12"/>
        <v>2</v>
      </c>
    </row>
    <row r="837" spans="4:6">
      <c r="D837" s="77">
        <f>100*[2]sorted!I911/[2]sorted!D911</f>
        <v>2.2499230532471528</v>
      </c>
      <c r="E837" s="76">
        <f>[2]sorted!B911</f>
        <v>7.5</v>
      </c>
      <c r="F837" s="76">
        <f t="shared" si="12"/>
        <v>2</v>
      </c>
    </row>
    <row r="838" spans="4:6">
      <c r="D838" s="77">
        <f>100*[2]sorted!I912/[2]sorted!D912</f>
        <v>3.125</v>
      </c>
      <c r="E838" s="76">
        <f>[2]sorted!B912</f>
        <v>7.5</v>
      </c>
      <c r="F838" s="76">
        <f t="shared" si="12"/>
        <v>2</v>
      </c>
    </row>
    <row r="839" spans="4:6">
      <c r="D839" s="77">
        <f>100*[2]sorted!I913/[2]sorted!D913</f>
        <v>2.8737704918032785</v>
      </c>
      <c r="E839" s="76">
        <f>[2]sorted!B913</f>
        <v>7.5</v>
      </c>
      <c r="F839" s="76">
        <f t="shared" si="12"/>
        <v>2</v>
      </c>
    </row>
    <row r="840" spans="4:6">
      <c r="D840" s="77">
        <f>100*[2]sorted!I914/[2]sorted!D914</f>
        <v>2.2499657017423513</v>
      </c>
      <c r="E840" s="76">
        <f>[2]sorted!B914</f>
        <v>7.5</v>
      </c>
      <c r="F840" s="76">
        <f t="shared" si="12"/>
        <v>2</v>
      </c>
    </row>
    <row r="841" spans="4:6">
      <c r="D841" s="77">
        <f>100*[2]sorted!I915/[2]sorted!D915</f>
        <v>2.4993412384716733</v>
      </c>
      <c r="E841" s="76">
        <f>[2]sorted!B915</f>
        <v>7.5</v>
      </c>
      <c r="F841" s="76">
        <f t="shared" si="12"/>
        <v>2</v>
      </c>
    </row>
    <row r="842" spans="4:6">
      <c r="D842" s="77">
        <f>100*[2]sorted!I916/[2]sorted!D916</f>
        <v>2.3739488906627595</v>
      </c>
      <c r="E842" s="76">
        <f>[2]sorted!B916</f>
        <v>7.5</v>
      </c>
      <c r="F842" s="76">
        <f t="shared" si="12"/>
        <v>2</v>
      </c>
    </row>
    <row r="843" spans="4:6">
      <c r="D843" s="77">
        <f>100*[2]sorted!I917/[2]sorted!D917</f>
        <v>2.7496493073820796</v>
      </c>
      <c r="E843" s="76">
        <f>[2]sorted!B917</f>
        <v>7.5</v>
      </c>
      <c r="F843" s="76">
        <f t="shared" si="12"/>
        <v>2</v>
      </c>
    </row>
    <row r="844" spans="4:6">
      <c r="D844" s="77">
        <f>100*[2]sorted!I918/[2]sorted!D918</f>
        <v>1.6241801013911246</v>
      </c>
      <c r="E844" s="76">
        <f>[2]sorted!B918</f>
        <v>7.5</v>
      </c>
      <c r="F844" s="76">
        <f t="shared" si="12"/>
        <v>2</v>
      </c>
    </row>
    <row r="845" spans="4:6">
      <c r="D845" s="77">
        <f>100*[2]sorted!I919/[2]sorted!D919</f>
        <v>2.9247661651077674</v>
      </c>
      <c r="E845" s="76">
        <f>[2]sorted!B919</f>
        <v>7.5</v>
      </c>
      <c r="F845" s="76">
        <f t="shared" si="12"/>
        <v>2</v>
      </c>
    </row>
    <row r="846" spans="4:6">
      <c r="D846" s="77">
        <f>100*[2]sorted!I920/[2]sorted!D920</f>
        <v>2.6240204632409525</v>
      </c>
      <c r="E846" s="76">
        <f>[2]sorted!B920</f>
        <v>7.5</v>
      </c>
      <c r="F846" s="76">
        <f t="shared" si="12"/>
        <v>2</v>
      </c>
    </row>
    <row r="847" spans="4:6">
      <c r="D847" s="77">
        <f>100*[2]sorted!I921/[2]sorted!D921</f>
        <v>1.9918386915755466</v>
      </c>
      <c r="E847" s="76">
        <f>[2]sorted!B921</f>
        <v>7.5</v>
      </c>
      <c r="F847" s="76">
        <f t="shared" si="12"/>
        <v>2</v>
      </c>
    </row>
    <row r="848" spans="4:6">
      <c r="D848" s="77">
        <f>100*[2]sorted!I922/[2]sorted!D922</f>
        <v>2.6245354296988515</v>
      </c>
      <c r="E848" s="76">
        <f>[2]sorted!B922</f>
        <v>7.5</v>
      </c>
      <c r="F848" s="76">
        <f t="shared" si="12"/>
        <v>2</v>
      </c>
    </row>
    <row r="849" spans="4:6">
      <c r="D849" s="77">
        <f>100*[2]sorted!I923/[2]sorted!D923</f>
        <v>2.9686455473561919</v>
      </c>
      <c r="E849" s="76">
        <f>[2]sorted!B923</f>
        <v>7.5</v>
      </c>
      <c r="F849" s="76">
        <f t="shared" si="12"/>
        <v>2</v>
      </c>
    </row>
    <row r="850" spans="4:6">
      <c r="D850" s="77">
        <f>100*[2]sorted!I924/[2]sorted!D924</f>
        <v>2.0247500655258919</v>
      </c>
      <c r="E850" s="76">
        <f>[2]sorted!B924</f>
        <v>7.5</v>
      </c>
      <c r="F850" s="76">
        <f t="shared" si="12"/>
        <v>2</v>
      </c>
    </row>
    <row r="851" spans="4:6">
      <c r="D851" s="77">
        <f>100*[2]sorted!I925/[2]sorted!D925</f>
        <v>2.1243527692606579</v>
      </c>
      <c r="E851" s="76">
        <f>[2]sorted!B925</f>
        <v>7.5</v>
      </c>
      <c r="F851" s="76">
        <f t="shared" si="12"/>
        <v>2</v>
      </c>
    </row>
    <row r="852" spans="4:6">
      <c r="D852" s="77">
        <f>100*[2]sorted!I926/[2]sorted!D926</f>
        <v>2.8747921121406508</v>
      </c>
      <c r="E852" s="76">
        <f>[2]sorted!B926</f>
        <v>7.5</v>
      </c>
      <c r="F852" s="76">
        <f t="shared" si="12"/>
        <v>2</v>
      </c>
    </row>
    <row r="853" spans="4:6">
      <c r="D853" s="77">
        <f>100*[2]sorted!I927/[2]sorted!D927</f>
        <v>2.499187847965139</v>
      </c>
      <c r="E853" s="76">
        <f>[2]sorted!B927</f>
        <v>7.5</v>
      </c>
      <c r="F853" s="76">
        <f t="shared" si="12"/>
        <v>2</v>
      </c>
    </row>
    <row r="854" spans="4:6">
      <c r="D854" s="77">
        <f>100*[2]sorted!I928/[2]sorted!D928</f>
        <v>1.7837882684808761</v>
      </c>
      <c r="E854" s="76">
        <f>[2]sorted!B928</f>
        <v>7.5</v>
      </c>
      <c r="F854" s="76">
        <f t="shared" si="12"/>
        <v>2</v>
      </c>
    </row>
    <row r="855" spans="4:6">
      <c r="D855" s="77">
        <f>100*[2]sorted!I929/[2]sorted!D929</f>
        <v>2.6249331193151417</v>
      </c>
      <c r="E855" s="76">
        <f>[2]sorted!B929</f>
        <v>7.5</v>
      </c>
      <c r="F855" s="76">
        <f t="shared" si="12"/>
        <v>2</v>
      </c>
    </row>
    <row r="856" spans="4:6">
      <c r="D856" s="77">
        <f>100*[2]sorted!I930/[2]sorted!D930</f>
        <v>1.9089321999942761</v>
      </c>
      <c r="E856" s="76">
        <f>[2]sorted!B930</f>
        <v>7.5</v>
      </c>
      <c r="F856" s="76">
        <f t="shared" si="12"/>
        <v>2</v>
      </c>
    </row>
    <row r="857" spans="4:6">
      <c r="D857" s="77">
        <f>100*[2]sorted!I931/[2]sorted!D931</f>
        <v>2.1240237313019725</v>
      </c>
      <c r="E857" s="76">
        <f>[2]sorted!B931</f>
        <v>7.5</v>
      </c>
      <c r="F857" s="76">
        <f t="shared" si="12"/>
        <v>2</v>
      </c>
    </row>
    <row r="858" spans="4:6">
      <c r="D858" s="77">
        <f>100*[2]sorted!I932/[2]sorted!D932</f>
        <v>2.499503190620239</v>
      </c>
      <c r="E858" s="76">
        <f>[2]sorted!B932</f>
        <v>7.5</v>
      </c>
      <c r="F858" s="76">
        <f t="shared" si="12"/>
        <v>2</v>
      </c>
    </row>
    <row r="859" spans="4:6">
      <c r="D859" s="77">
        <f>100*[2]sorted!I933/[2]sorted!D933</f>
        <v>3.3737792246226692</v>
      </c>
      <c r="E859" s="76">
        <f>[2]sorted!B933</f>
        <v>7.5</v>
      </c>
      <c r="F859" s="76">
        <f t="shared" si="12"/>
        <v>2</v>
      </c>
    </row>
    <row r="860" spans="4:6">
      <c r="D860" s="77">
        <f>100*[2]sorted!I934/[2]sorted!D934</f>
        <v>2.7496345261552153</v>
      </c>
      <c r="E860" s="76">
        <f>[2]sorted!B934</f>
        <v>7.5</v>
      </c>
      <c r="F860" s="76">
        <f t="shared" si="12"/>
        <v>2</v>
      </c>
    </row>
    <row r="861" spans="4:6">
      <c r="D861" s="77">
        <f>100*[2]sorted!I935/[2]sorted!D935</f>
        <v>2.3749965639517305</v>
      </c>
      <c r="E861" s="76">
        <f>[2]sorted!B935</f>
        <v>7.5</v>
      </c>
      <c r="F861" s="76">
        <f t="shared" si="12"/>
        <v>2</v>
      </c>
    </row>
    <row r="862" spans="4:6">
      <c r="D862" s="77">
        <f>100*[2]sorted!I936/[2]sorted!D936</f>
        <v>1.6236247494628773</v>
      </c>
      <c r="E862" s="76">
        <f>[2]sorted!B936</f>
        <v>7.5</v>
      </c>
      <c r="F862" s="76">
        <f t="shared" si="12"/>
        <v>2</v>
      </c>
    </row>
    <row r="863" spans="4:6">
      <c r="D863" s="77">
        <f>100*[2]sorted!I937/[2]sorted!D937</f>
        <v>1.1396913335971508</v>
      </c>
      <c r="E863" s="76">
        <f>[2]sorted!B937</f>
        <v>7.5</v>
      </c>
      <c r="F863" s="76">
        <f t="shared" si="12"/>
        <v>2</v>
      </c>
    </row>
    <row r="864" spans="4:6">
      <c r="D864" s="77">
        <f>100*[2]sorted!I938/[2]sorted!D938</f>
        <v>2.1240441801189465</v>
      </c>
      <c r="E864" s="76">
        <f>[2]sorted!B938</f>
        <v>7.5</v>
      </c>
      <c r="F864" s="76">
        <f t="shared" si="12"/>
        <v>2</v>
      </c>
    </row>
    <row r="865" spans="4:6">
      <c r="D865" s="77">
        <f>100*[2]sorted!I939/[2]sorted!D939</f>
        <v>2.3742971365423995</v>
      </c>
      <c r="E865" s="76">
        <f>[2]sorted!B939</f>
        <v>7.5</v>
      </c>
      <c r="F865" s="76">
        <f t="shared" si="12"/>
        <v>2</v>
      </c>
    </row>
    <row r="866" spans="4:6">
      <c r="D866" s="77">
        <f>100*[2]sorted!I940/[2]sorted!D940</f>
        <v>2.6139536229368283</v>
      </c>
      <c r="E866" s="76">
        <f>[2]sorted!B940</f>
        <v>7.5</v>
      </c>
      <c r="F866" s="76">
        <f t="shared" si="12"/>
        <v>2</v>
      </c>
    </row>
    <row r="867" spans="4:6">
      <c r="D867" s="77">
        <f>100*[2]sorted!I941/[2]sorted!D941</f>
        <v>2.2493837304847988</v>
      </c>
      <c r="E867" s="76">
        <f>[2]sorted!B941</f>
        <v>7.5</v>
      </c>
      <c r="F867" s="76">
        <f t="shared" si="12"/>
        <v>2</v>
      </c>
    </row>
    <row r="868" spans="4:6">
      <c r="D868" s="77">
        <f>100*[2]sorted!I942/[2]sorted!D942</f>
        <v>2.3749270001946661</v>
      </c>
      <c r="E868" s="76">
        <f>[2]sorted!B942</f>
        <v>7.5</v>
      </c>
      <c r="F868" s="76">
        <f t="shared" si="12"/>
        <v>2</v>
      </c>
    </row>
    <row r="869" spans="4:6">
      <c r="D869" s="77">
        <f>100*[2]sorted!I943/[2]sorted!D943</f>
        <v>1.8999536960970291</v>
      </c>
      <c r="E869" s="76">
        <f>[2]sorted!B943</f>
        <v>7.5</v>
      </c>
      <c r="F869" s="76">
        <f t="shared" si="12"/>
        <v>2</v>
      </c>
    </row>
    <row r="870" spans="4:6">
      <c r="D870" s="77">
        <f>100*[2]sorted!I944/[2]sorted!D944</f>
        <v>2.462875769648678</v>
      </c>
      <c r="E870" s="76">
        <f>[2]sorted!B944</f>
        <v>7.5</v>
      </c>
      <c r="F870" s="76">
        <f t="shared" ref="F870:F933" si="13">VLOOKUP(E870,$I$38:$J$54,2)</f>
        <v>2</v>
      </c>
    </row>
    <row r="871" spans="4:6">
      <c r="D871" s="77">
        <f>100*[2]sorted!I945/[2]sorted!D945</f>
        <v>1.4900557184378529</v>
      </c>
      <c r="E871" s="76">
        <f>[2]sorted!B945</f>
        <v>7.5</v>
      </c>
      <c r="F871" s="76">
        <f t="shared" si="13"/>
        <v>2</v>
      </c>
    </row>
    <row r="872" spans="4:6">
      <c r="D872" s="77">
        <f>100*[2]sorted!I946/[2]sorted!D946</f>
        <v>1.6241920590951062</v>
      </c>
      <c r="E872" s="76">
        <f>[2]sorted!B946</f>
        <v>7.5</v>
      </c>
      <c r="F872" s="76">
        <f t="shared" si="13"/>
        <v>2</v>
      </c>
    </row>
    <row r="873" spans="4:6">
      <c r="D873" s="77">
        <f>100*[2]sorted!I947/[2]sorted!D947</f>
        <v>2.1569937127009249</v>
      </c>
      <c r="E873" s="76">
        <f>[2]sorted!B947</f>
        <v>7.5</v>
      </c>
      <c r="F873" s="76">
        <f t="shared" si="13"/>
        <v>2</v>
      </c>
    </row>
    <row r="874" spans="4:6">
      <c r="D874" s="77">
        <f>100*[2]sorted!I948/[2]sorted!D948</f>
        <v>2.3433475772107633</v>
      </c>
      <c r="E874" s="76">
        <f>[2]sorted!B948</f>
        <v>7.5</v>
      </c>
      <c r="F874" s="76">
        <f t="shared" si="13"/>
        <v>2</v>
      </c>
    </row>
    <row r="875" spans="4:6">
      <c r="D875" s="77">
        <f>100*[2]sorted!I949/[2]sorted!D949</f>
        <v>1.6241543856959431</v>
      </c>
      <c r="E875" s="76">
        <f>[2]sorted!B949</f>
        <v>7.5</v>
      </c>
      <c r="F875" s="76">
        <f t="shared" si="13"/>
        <v>2</v>
      </c>
    </row>
    <row r="876" spans="4:6">
      <c r="D876" s="77">
        <f>100*[2]sorted!I950/[2]sorted!D950</f>
        <v>1.2496074435996873</v>
      </c>
      <c r="E876" s="76">
        <f>[2]sorted!B950</f>
        <v>7.5</v>
      </c>
      <c r="F876" s="76">
        <f t="shared" si="13"/>
        <v>2</v>
      </c>
    </row>
    <row r="877" spans="4:6">
      <c r="D877" s="77">
        <f>100*[2]sorted!I951/[2]sorted!D951</f>
        <v>2.6240533291259074</v>
      </c>
      <c r="E877" s="76">
        <f>[2]sorted!B951</f>
        <v>7.5</v>
      </c>
      <c r="F877" s="76">
        <f t="shared" si="13"/>
        <v>2</v>
      </c>
    </row>
    <row r="878" spans="4:6">
      <c r="D878" s="77">
        <f>100*[2]sorted!I952/[2]sorted!D952</f>
        <v>2.2497995341555614</v>
      </c>
      <c r="E878" s="76">
        <f>[2]sorted!B952</f>
        <v>7.5</v>
      </c>
      <c r="F878" s="76">
        <f t="shared" si="13"/>
        <v>2</v>
      </c>
    </row>
    <row r="879" spans="4:6">
      <c r="D879" s="77">
        <f>100*[2]sorted!I953/[2]sorted!D953</f>
        <v>1.0532730689147327</v>
      </c>
      <c r="E879" s="76">
        <f>[2]sorted!B953</f>
        <v>7.5</v>
      </c>
      <c r="F879" s="76">
        <f t="shared" si="13"/>
        <v>2</v>
      </c>
    </row>
    <row r="880" spans="4:6">
      <c r="D880" s="77">
        <f>100*[2]sorted!I954/[2]sorted!D954</f>
        <v>2.5193355189034876</v>
      </c>
      <c r="E880" s="76">
        <f>[2]sorted!B954</f>
        <v>7.5</v>
      </c>
      <c r="F880" s="76">
        <f t="shared" si="13"/>
        <v>2</v>
      </c>
    </row>
    <row r="881" spans="4:6">
      <c r="D881" s="77">
        <f>100*[2]sorted!I955/[2]sorted!D955</f>
        <v>2.452831663969099</v>
      </c>
      <c r="E881" s="76">
        <f>[2]sorted!B955</f>
        <v>7.5</v>
      </c>
      <c r="F881" s="76">
        <f t="shared" si="13"/>
        <v>2</v>
      </c>
    </row>
    <row r="882" spans="4:6">
      <c r="D882" s="77">
        <f>100*[2]sorted!I956/[2]sorted!D956</f>
        <v>2.6240533291259074</v>
      </c>
      <c r="E882" s="76">
        <f>[2]sorted!B956</f>
        <v>7.5</v>
      </c>
      <c r="F882" s="76">
        <f t="shared" si="13"/>
        <v>2</v>
      </c>
    </row>
    <row r="883" spans="4:6">
      <c r="D883" s="77">
        <f>100*[2]sorted!I957/[2]sorted!D957</f>
        <v>1.6240596442215454</v>
      </c>
      <c r="E883" s="76">
        <f>[2]sorted!B957</f>
        <v>7.5</v>
      </c>
      <c r="F883" s="76">
        <f t="shared" si="13"/>
        <v>2</v>
      </c>
    </row>
    <row r="884" spans="4:6">
      <c r="D884" s="77">
        <f>100*[2]sorted!I958/[2]sorted!D958</f>
        <v>2.3941650846192539</v>
      </c>
      <c r="E884" s="76">
        <f>[2]sorted!B958</f>
        <v>7.5</v>
      </c>
      <c r="F884" s="76">
        <f t="shared" si="13"/>
        <v>2</v>
      </c>
    </row>
    <row r="885" spans="4:6">
      <c r="D885" s="77">
        <f>100*[2]sorted!I959/[2]sorted!D959</f>
        <v>1.3748296462642176</v>
      </c>
      <c r="E885" s="76">
        <f>[2]sorted!B959</f>
        <v>7.5</v>
      </c>
      <c r="F885" s="76">
        <f t="shared" si="13"/>
        <v>2</v>
      </c>
    </row>
    <row r="886" spans="4:6">
      <c r="D886" s="77">
        <f>100*[2]sorted!I960/[2]sorted!D960</f>
        <v>2.4997229916897505</v>
      </c>
      <c r="E886" s="76">
        <f>[2]sorted!B960</f>
        <v>7.5</v>
      </c>
      <c r="F886" s="76">
        <f t="shared" si="13"/>
        <v>2</v>
      </c>
    </row>
    <row r="887" spans="4:6">
      <c r="D887" s="77">
        <f>100*[2]sorted!I961/[2]sorted!D961</f>
        <v>2.2493449587731114</v>
      </c>
      <c r="E887" s="76">
        <f>[2]sorted!B961</f>
        <v>7.5</v>
      </c>
      <c r="F887" s="76">
        <f t="shared" si="13"/>
        <v>2</v>
      </c>
    </row>
    <row r="888" spans="4:6">
      <c r="D888" s="77">
        <f>100*[2]sorted!I962/[2]sorted!D962</f>
        <v>1.6241436333569572</v>
      </c>
      <c r="E888" s="76">
        <f>[2]sorted!B962</f>
        <v>7.5</v>
      </c>
      <c r="F888" s="76">
        <f t="shared" si="13"/>
        <v>2</v>
      </c>
    </row>
    <row r="889" spans="4:6">
      <c r="D889" s="77">
        <f>100*[2]sorted!I963/[2]sorted!D963</f>
        <v>2.5</v>
      </c>
      <c r="E889" s="76">
        <f>[2]sorted!B963</f>
        <v>7.5</v>
      </c>
      <c r="F889" s="76">
        <f t="shared" si="13"/>
        <v>2</v>
      </c>
    </row>
    <row r="890" spans="4:6">
      <c r="D890" s="77">
        <f>100*[2]sorted!I964/[2]sorted!D964</f>
        <v>2.8746382953847953</v>
      </c>
      <c r="E890" s="76">
        <f>[2]sorted!B964</f>
        <v>7.5</v>
      </c>
      <c r="F890" s="76">
        <f t="shared" si="13"/>
        <v>2</v>
      </c>
    </row>
    <row r="891" spans="4:6">
      <c r="D891" s="77">
        <f>100*[2]sorted!I965/[2]sorted!D965</f>
        <v>2.6240596468513515</v>
      </c>
      <c r="E891" s="76">
        <f>[2]sorted!B965</f>
        <v>7.5</v>
      </c>
      <c r="F891" s="76">
        <f t="shared" si="13"/>
        <v>2</v>
      </c>
    </row>
    <row r="892" spans="4:6">
      <c r="D892" s="77">
        <f>100*[2]sorted!I966/[2]sorted!D966</f>
        <v>2.2499478406008762</v>
      </c>
      <c r="E892" s="76">
        <f>[2]sorted!B966</f>
        <v>7.5</v>
      </c>
      <c r="F892" s="76">
        <f t="shared" si="13"/>
        <v>2</v>
      </c>
    </row>
    <row r="893" spans="4:6">
      <c r="D893" s="77">
        <f>100*[2]sorted!I967/[2]sorted!D967</f>
        <v>1.5763625901591083</v>
      </c>
      <c r="E893" s="76">
        <f>[2]sorted!B967</f>
        <v>7.5</v>
      </c>
      <c r="F893" s="76">
        <f t="shared" si="13"/>
        <v>2</v>
      </c>
    </row>
    <row r="894" spans="4:6">
      <c r="D894" s="77">
        <f>100*[2]sorted!I968/[2]sorted!D968</f>
        <v>2.0243959652826646</v>
      </c>
      <c r="E894" s="76">
        <f>[2]sorted!B968</f>
        <v>7.5</v>
      </c>
      <c r="F894" s="76">
        <f t="shared" si="13"/>
        <v>2</v>
      </c>
    </row>
    <row r="895" spans="4:6">
      <c r="D895" s="77">
        <f>100*[2]sorted!I969/[2]sorted!D969</f>
        <v>2.6250008513884442</v>
      </c>
      <c r="E895" s="76">
        <f>[2]sorted!B969</f>
        <v>7.5</v>
      </c>
      <c r="F895" s="76">
        <f t="shared" si="13"/>
        <v>2</v>
      </c>
    </row>
    <row r="896" spans="4:6">
      <c r="D896" s="77">
        <f>100*[2]sorted!I970/[2]sorted!D970</f>
        <v>2.6628511820014378</v>
      </c>
      <c r="E896" s="76">
        <f>[2]sorted!B970</f>
        <v>7.5</v>
      </c>
      <c r="F896" s="76">
        <f t="shared" si="13"/>
        <v>2</v>
      </c>
    </row>
    <row r="897" spans="4:6">
      <c r="D897" s="77">
        <f>100*[2]sorted!I971/[2]sorted!D971</f>
        <v>2.4997257268239168</v>
      </c>
      <c r="E897" s="76">
        <f>[2]sorted!B971</f>
        <v>7.5</v>
      </c>
      <c r="F897" s="76">
        <f t="shared" si="13"/>
        <v>2</v>
      </c>
    </row>
    <row r="898" spans="4:6">
      <c r="D898" s="77">
        <f>100*[2]sorted!I972/[2]sorted!D972</f>
        <v>2.7998663939853854</v>
      </c>
      <c r="E898" s="76">
        <f>[2]sorted!B972</f>
        <v>7.5</v>
      </c>
      <c r="F898" s="76">
        <f t="shared" si="13"/>
        <v>2</v>
      </c>
    </row>
    <row r="899" spans="4:6">
      <c r="D899" s="77">
        <f>100*[2]sorted!I973/[2]sorted!D973</f>
        <v>2.7498055483536428</v>
      </c>
      <c r="E899" s="76">
        <f>[2]sorted!B973</f>
        <v>7.5</v>
      </c>
      <c r="F899" s="76">
        <f t="shared" si="13"/>
        <v>2</v>
      </c>
    </row>
    <row r="900" spans="4:6">
      <c r="D900" s="77">
        <f>100*[2]sorted!I974/[2]sorted!D974</f>
        <v>2.6246546145690854</v>
      </c>
      <c r="E900" s="76">
        <f>[2]sorted!B974</f>
        <v>7.5</v>
      </c>
      <c r="F900" s="76">
        <f t="shared" si="13"/>
        <v>2</v>
      </c>
    </row>
    <row r="901" spans="4:6">
      <c r="D901" s="77">
        <f>100*[2]sorted!I975/[2]sorted!D975</f>
        <v>1.9994660826264377</v>
      </c>
      <c r="E901" s="76">
        <f>[2]sorted!B975</f>
        <v>7.5</v>
      </c>
      <c r="F901" s="76">
        <f t="shared" si="13"/>
        <v>2</v>
      </c>
    </row>
    <row r="902" spans="4:6">
      <c r="D902" s="77">
        <f>100*[2]sorted!I976/[2]sorted!D976</f>
        <v>2.6243772366851448</v>
      </c>
      <c r="E902" s="76">
        <f>[2]sorted!B976</f>
        <v>7.5</v>
      </c>
      <c r="F902" s="76">
        <f t="shared" si="13"/>
        <v>2</v>
      </c>
    </row>
    <row r="903" spans="4:6">
      <c r="D903" s="77">
        <f>100*[2]sorted!I977/[2]sorted!D977</f>
        <v>2.8932014025922403</v>
      </c>
      <c r="E903" s="76">
        <f>[2]sorted!B977</f>
        <v>7.5</v>
      </c>
      <c r="F903" s="76">
        <f t="shared" si="13"/>
        <v>2</v>
      </c>
    </row>
    <row r="904" spans="4:6">
      <c r="D904" s="77">
        <f>100*[2]sorted!I978/[2]sorted!D978</f>
        <v>2.2496204069237775</v>
      </c>
      <c r="E904" s="76">
        <f>[2]sorted!B978</f>
        <v>7.5</v>
      </c>
      <c r="F904" s="76">
        <f t="shared" si="13"/>
        <v>2</v>
      </c>
    </row>
    <row r="905" spans="4:6">
      <c r="D905" s="77">
        <f>100*[2]sorted!I979/[2]sorted!D979</f>
        <v>1.7497675564865742</v>
      </c>
      <c r="E905" s="76">
        <f>[2]sorted!B979</f>
        <v>7.5</v>
      </c>
      <c r="F905" s="76">
        <f t="shared" si="13"/>
        <v>2</v>
      </c>
    </row>
    <row r="906" spans="4:6">
      <c r="D906" s="77">
        <f>100*[2]sorted!I980/[2]sorted!D980</f>
        <v>2.1951875653863397</v>
      </c>
      <c r="E906" s="76">
        <f>[2]sorted!B980</f>
        <v>7.5</v>
      </c>
      <c r="F906" s="76">
        <f t="shared" si="13"/>
        <v>2</v>
      </c>
    </row>
    <row r="907" spans="4:6">
      <c r="D907" s="77">
        <f>100*[2]sorted!I981/[2]sorted!D981</f>
        <v>2.1496761788588472</v>
      </c>
      <c r="E907" s="76">
        <f>[2]sorted!B981</f>
        <v>7.5</v>
      </c>
      <c r="F907" s="76">
        <f t="shared" si="13"/>
        <v>2</v>
      </c>
    </row>
    <row r="908" spans="4:6">
      <c r="D908" s="77">
        <f>100*[2]sorted!I982/[2]sorted!D982</f>
        <v>1.7437174404508371</v>
      </c>
      <c r="E908" s="76">
        <f>[2]sorted!B982</f>
        <v>7.5</v>
      </c>
      <c r="F908" s="76">
        <f t="shared" si="13"/>
        <v>2</v>
      </c>
    </row>
    <row r="909" spans="4:6">
      <c r="D909" s="77">
        <f>100*[2]sorted!I983/[2]sorted!D983</f>
        <v>0.21471726989275558</v>
      </c>
      <c r="E909" s="76">
        <f>[2]sorted!B983</f>
        <v>7.5</v>
      </c>
      <c r="F909" s="76">
        <f t="shared" si="13"/>
        <v>2</v>
      </c>
    </row>
    <row r="910" spans="4:6">
      <c r="D910" s="77">
        <f>100*[2]sorted!I984/[2]sorted!D984</f>
        <v>2.3746578021118498</v>
      </c>
      <c r="E910" s="76">
        <f>[2]sorted!B984</f>
        <v>7.5</v>
      </c>
      <c r="F910" s="76">
        <f t="shared" si="13"/>
        <v>2</v>
      </c>
    </row>
    <row r="911" spans="4:6">
      <c r="D911" s="77">
        <f>100*[2]sorted!I985/[2]sorted!D985</f>
        <v>2.8740598495759322</v>
      </c>
      <c r="E911" s="76">
        <f>[2]sorted!B985</f>
        <v>7.5</v>
      </c>
      <c r="F911" s="76">
        <f t="shared" si="13"/>
        <v>2</v>
      </c>
    </row>
    <row r="912" spans="4:6">
      <c r="D912" s="77">
        <f>100*[2]sorted!I986/[2]sorted!D986</f>
        <v>2.6248258669990467</v>
      </c>
      <c r="E912" s="76">
        <f>[2]sorted!B986</f>
        <v>7.5</v>
      </c>
      <c r="F912" s="76">
        <f t="shared" si="13"/>
        <v>2</v>
      </c>
    </row>
    <row r="913" spans="4:6">
      <c r="D913" s="77">
        <f>100*[2]sorted!I987/[2]sorted!D987</f>
        <v>2.3748947220662551</v>
      </c>
      <c r="E913" s="76">
        <f>[2]sorted!B987</f>
        <v>7.5</v>
      </c>
      <c r="F913" s="76">
        <f t="shared" si="13"/>
        <v>2</v>
      </c>
    </row>
    <row r="914" spans="4:6">
      <c r="D914" s="77">
        <f>100*[2]sorted!I988/[2]sorted!D988</f>
        <v>2.4994483265906582</v>
      </c>
      <c r="E914" s="76">
        <f>[2]sorted!B988</f>
        <v>7.5</v>
      </c>
      <c r="F914" s="76">
        <f t="shared" si="13"/>
        <v>2</v>
      </c>
    </row>
    <row r="915" spans="4:6">
      <c r="D915" s="77">
        <f>100*[2]sorted!I989/[2]sorted!D989</f>
        <v>4.9992133417243547</v>
      </c>
      <c r="E915" s="76">
        <f>[2]sorted!B989</f>
        <v>7.5</v>
      </c>
      <c r="F915" s="76">
        <f t="shared" si="13"/>
        <v>2</v>
      </c>
    </row>
    <row r="916" spans="4:6">
      <c r="D916" s="77">
        <f>100*[2]sorted!I990/[2]sorted!D990</f>
        <v>2.1242794638516562</v>
      </c>
      <c r="E916" s="76">
        <f>[2]sorted!B990</f>
        <v>7.5</v>
      </c>
      <c r="F916" s="76">
        <f t="shared" si="13"/>
        <v>2</v>
      </c>
    </row>
    <row r="917" spans="4:6">
      <c r="D917" s="77">
        <f>100*[2]sorted!I991/[2]sorted!D991</f>
        <v>2.9994705315735417</v>
      </c>
      <c r="E917" s="76">
        <f>[2]sorted!B991</f>
        <v>7.5</v>
      </c>
      <c r="F917" s="76">
        <f t="shared" si="13"/>
        <v>2</v>
      </c>
    </row>
    <row r="918" spans="4:6">
      <c r="D918" s="77">
        <f>100*[2]sorted!I992/[2]sorted!D992</f>
        <v>2.3734011779876627</v>
      </c>
      <c r="E918" s="76">
        <f>[2]sorted!B992</f>
        <v>7.5</v>
      </c>
      <c r="F918" s="76">
        <f t="shared" si="13"/>
        <v>2</v>
      </c>
    </row>
    <row r="919" spans="4:6">
      <c r="D919" s="77">
        <f>100*[2]sorted!I993/[2]sorted!D993</f>
        <v>0.19933465325198324</v>
      </c>
      <c r="E919" s="76">
        <f>[2]sorted!B993</f>
        <v>7.5</v>
      </c>
      <c r="F919" s="76">
        <f t="shared" si="13"/>
        <v>2</v>
      </c>
    </row>
    <row r="920" spans="4:6">
      <c r="D920" s="77">
        <f>100*[2]sorted!I994/[2]sorted!D994</f>
        <v>2.7496641289744739</v>
      </c>
      <c r="E920" s="76">
        <f>[2]sorted!B994</f>
        <v>7.5</v>
      </c>
      <c r="F920" s="76">
        <f t="shared" si="13"/>
        <v>2</v>
      </c>
    </row>
    <row r="921" spans="4:6">
      <c r="D921" s="77">
        <f>100*[2]sorted!I995/[2]sorted!D995</f>
        <v>1.9997968603640714</v>
      </c>
      <c r="E921" s="76">
        <f>[2]sorted!B995</f>
        <v>7.5</v>
      </c>
      <c r="F921" s="76">
        <f t="shared" si="13"/>
        <v>2</v>
      </c>
    </row>
    <row r="922" spans="4:6">
      <c r="D922" s="77">
        <f>100*[2]sorted!I996/[2]sorted!D996</f>
        <v>1.5703572047858505</v>
      </c>
      <c r="E922" s="76">
        <f>[2]sorted!B996</f>
        <v>7.5</v>
      </c>
      <c r="F922" s="76">
        <f t="shared" si="13"/>
        <v>2</v>
      </c>
    </row>
    <row r="923" spans="4:6">
      <c r="D923" s="77">
        <f>100*[2]sorted!I997/[2]sorted!D997</f>
        <v>1.6247102362845174</v>
      </c>
      <c r="E923" s="76">
        <f>[2]sorted!B997</f>
        <v>7.5</v>
      </c>
      <c r="F923" s="76">
        <f t="shared" si="13"/>
        <v>2</v>
      </c>
    </row>
    <row r="924" spans="4:6">
      <c r="D924" s="77">
        <f>100*[2]sorted!I998/[2]sorted!D998</f>
        <v>2.2747673782156541</v>
      </c>
      <c r="E924" s="76">
        <f>[2]sorted!B998</f>
        <v>7.5</v>
      </c>
      <c r="F924" s="76">
        <f t="shared" si="13"/>
        <v>2</v>
      </c>
    </row>
    <row r="925" spans="4:6">
      <c r="D925" s="77">
        <f>100*[2]sorted!I999/[2]sorted!D999</f>
        <v>2.1249725455743467</v>
      </c>
      <c r="E925" s="76">
        <f>[2]sorted!B999</f>
        <v>7.5</v>
      </c>
      <c r="F925" s="76">
        <f t="shared" si="13"/>
        <v>2</v>
      </c>
    </row>
    <row r="926" spans="4:6">
      <c r="D926" s="77">
        <f>100*[2]sorted!I1000/[2]sorted!D1000</f>
        <v>1.9989428149170974</v>
      </c>
      <c r="E926" s="76">
        <f>[2]sorted!B1000</f>
        <v>7.5</v>
      </c>
      <c r="F926" s="76">
        <f t="shared" si="13"/>
        <v>2</v>
      </c>
    </row>
    <row r="927" spans="4:6">
      <c r="D927" s="77">
        <f>100*[2]sorted!I1001/[2]sorted!D1001</f>
        <v>2.4993834639674897</v>
      </c>
      <c r="E927" s="76">
        <f>[2]sorted!B1001</f>
        <v>7.5</v>
      </c>
      <c r="F927" s="76">
        <f t="shared" si="13"/>
        <v>2</v>
      </c>
    </row>
    <row r="928" spans="4:6">
      <c r="D928" s="77">
        <f>100*[2]sorted!I1002/[2]sorted!D1002</f>
        <v>2.1247579083279535</v>
      </c>
      <c r="E928" s="76">
        <f>[2]sorted!B1002</f>
        <v>7.5</v>
      </c>
      <c r="F928" s="76">
        <f t="shared" si="13"/>
        <v>2</v>
      </c>
    </row>
    <row r="929" spans="4:6">
      <c r="D929" s="77">
        <f>100*[2]sorted!I1003/[2]sorted!D1003</f>
        <v>1.1238902619188977</v>
      </c>
      <c r="E929" s="76">
        <f>[2]sorted!B1003</f>
        <v>7.5</v>
      </c>
      <c r="F929" s="76">
        <f t="shared" si="13"/>
        <v>2</v>
      </c>
    </row>
    <row r="930" spans="4:6">
      <c r="D930" s="77">
        <f>100*[2]sorted!I1004/[2]sorted!D1004</f>
        <v>2.624832935299402</v>
      </c>
      <c r="E930" s="76">
        <f>[2]sorted!B1004</f>
        <v>7.5</v>
      </c>
      <c r="F930" s="76">
        <f t="shared" si="13"/>
        <v>2</v>
      </c>
    </row>
    <row r="931" spans="4:6">
      <c r="D931" s="77">
        <f>100*[2]sorted!I1005/[2]sorted!D1005</f>
        <v>2.8746136272006453</v>
      </c>
      <c r="E931" s="76">
        <f>[2]sorted!B1005</f>
        <v>7.5</v>
      </c>
      <c r="F931" s="76">
        <f t="shared" si="13"/>
        <v>2</v>
      </c>
    </row>
    <row r="932" spans="4:6">
      <c r="D932" s="77">
        <f>100*[2]sorted!I1006/[2]sorted!D1006</f>
        <v>1.874136910633261</v>
      </c>
      <c r="E932" s="76">
        <f>[2]sorted!B1006</f>
        <v>7.5</v>
      </c>
      <c r="F932" s="76">
        <f t="shared" si="13"/>
        <v>2</v>
      </c>
    </row>
    <row r="933" spans="4:6">
      <c r="D933" s="77">
        <f>100*[2]sorted!I1007/[2]sorted!D1007</f>
        <v>2.9994103885729499</v>
      </c>
      <c r="E933" s="76">
        <f>[2]sorted!B1007</f>
        <v>7.5</v>
      </c>
      <c r="F933" s="76">
        <f t="shared" si="13"/>
        <v>2</v>
      </c>
    </row>
    <row r="934" spans="4:6">
      <c r="D934" s="77">
        <f>100*[2]sorted!I1008/[2]sorted!D1008</f>
        <v>2.6239455873037043</v>
      </c>
      <c r="E934" s="76">
        <f>[2]sorted!B1008</f>
        <v>7.5</v>
      </c>
      <c r="F934" s="76">
        <f t="shared" ref="F934:F997" si="14">VLOOKUP(E934,$I$38:$J$54,2)</f>
        <v>2</v>
      </c>
    </row>
    <row r="935" spans="4:6">
      <c r="D935" s="77">
        <f>100*[2]sorted!I1009/[2]sorted!D1009</f>
        <v>2.7492780703244435</v>
      </c>
      <c r="E935" s="76">
        <f>[2]sorted!B1009</f>
        <v>7.5</v>
      </c>
      <c r="F935" s="76">
        <f t="shared" si="14"/>
        <v>2</v>
      </c>
    </row>
    <row r="936" spans="4:6">
      <c r="D936" s="77">
        <f>100*[2]sorted!I1010/[2]sorted!D1010</f>
        <v>2.1846219747269222</v>
      </c>
      <c r="E936" s="76">
        <f>[2]sorted!B1010</f>
        <v>7.5</v>
      </c>
      <c r="F936" s="76">
        <f t="shared" si="14"/>
        <v>2</v>
      </c>
    </row>
    <row r="937" spans="4:6">
      <c r="D937" s="77">
        <f>100*[2]sorted!I1011/[2]sorted!D1011</f>
        <v>2.3747613966001833</v>
      </c>
      <c r="E937" s="76">
        <f>[2]sorted!B1011</f>
        <v>7.5</v>
      </c>
      <c r="F937" s="76">
        <f t="shared" si="14"/>
        <v>2</v>
      </c>
    </row>
    <row r="938" spans="4:6">
      <c r="D938" s="77">
        <f>100*[2]sorted!I1012/[2]sorted!D1012</f>
        <v>2.4448181066004753</v>
      </c>
      <c r="E938" s="76">
        <f>[2]sorted!B1012</f>
        <v>7.5</v>
      </c>
      <c r="F938" s="76">
        <f t="shared" si="14"/>
        <v>2</v>
      </c>
    </row>
    <row r="939" spans="4:6">
      <c r="D939" s="77">
        <f>100*[2]sorted!I1013/[2]sorted!D1013</f>
        <v>2.8198074277854195</v>
      </c>
      <c r="E939" s="76">
        <f>[2]sorted!B1013</f>
        <v>7.5</v>
      </c>
      <c r="F939" s="76">
        <f t="shared" si="14"/>
        <v>2</v>
      </c>
    </row>
    <row r="940" spans="4:6">
      <c r="D940" s="77">
        <f>100*[2]sorted!I1014/[2]sorted!D1014</f>
        <v>3.0994879348558646</v>
      </c>
      <c r="E940" s="76">
        <f>[2]sorted!B1014</f>
        <v>7.5</v>
      </c>
      <c r="F940" s="76">
        <f t="shared" si="14"/>
        <v>2</v>
      </c>
    </row>
    <row r="941" spans="4:6">
      <c r="D941" s="77">
        <f>100*[2]sorted!I1015/[2]sorted!D1015</f>
        <v>1.8146783551433532</v>
      </c>
      <c r="E941" s="76">
        <f>[2]sorted!B1015</f>
        <v>7.5</v>
      </c>
      <c r="F941" s="76">
        <f t="shared" si="14"/>
        <v>2</v>
      </c>
    </row>
    <row r="942" spans="4:6">
      <c r="D942" s="77">
        <f>100*[2]sorted!I1016/[2]sorted!D1016</f>
        <v>2.5696390560634601</v>
      </c>
      <c r="E942" s="76">
        <f>[2]sorted!B1016</f>
        <v>7.5</v>
      </c>
      <c r="F942" s="76">
        <f t="shared" si="14"/>
        <v>2</v>
      </c>
    </row>
    <row r="943" spans="4:6">
      <c r="D943" s="77">
        <f>100*[2]sorted!I1017/[2]sorted!D1017</f>
        <v>2.7345151017835212</v>
      </c>
      <c r="E943" s="76">
        <f>[2]sorted!B1017</f>
        <v>7.5</v>
      </c>
      <c r="F943" s="76">
        <f t="shared" si="14"/>
        <v>2</v>
      </c>
    </row>
    <row r="944" spans="4:6">
      <c r="D944" s="77">
        <f>100*[2]sorted!I1018/[2]sorted!D1018</f>
        <v>3.0263532763532766</v>
      </c>
      <c r="E944" s="76">
        <f>[2]sorted!B1018</f>
        <v>7.5</v>
      </c>
      <c r="F944" s="76">
        <f t="shared" si="14"/>
        <v>2</v>
      </c>
    </row>
    <row r="945" spans="4:6">
      <c r="D945" s="77">
        <f>100*[2]sorted!I1019/[2]sorted!D1019</f>
        <v>2.6246600181323663</v>
      </c>
      <c r="E945" s="76">
        <f>[2]sorted!B1019</f>
        <v>7.5</v>
      </c>
      <c r="F945" s="76">
        <f t="shared" si="14"/>
        <v>2</v>
      </c>
    </row>
    <row r="946" spans="4:6">
      <c r="D946" s="77">
        <f>100*[2]sorted!I1020/[2]sorted!D1020</f>
        <v>2.7498971098362999</v>
      </c>
      <c r="E946" s="76">
        <f>[2]sorted!B1020</f>
        <v>7.5</v>
      </c>
      <c r="F946" s="76">
        <f t="shared" si="14"/>
        <v>2</v>
      </c>
    </row>
    <row r="947" spans="4:6">
      <c r="D947" s="77">
        <f>100*[2]sorted!I1021/[2]sorted!D1021</f>
        <v>0.99967055141456984</v>
      </c>
      <c r="E947" s="76">
        <f>[2]sorted!B1021</f>
        <v>7.5</v>
      </c>
      <c r="F947" s="76">
        <f t="shared" si="14"/>
        <v>2</v>
      </c>
    </row>
    <row r="948" spans="4:6">
      <c r="D948" s="77">
        <f>100*[2]sorted!I1022/[2]sorted!D1022</f>
        <v>1.8744228993536474</v>
      </c>
      <c r="E948" s="76">
        <f>[2]sorted!B1022</f>
        <v>7.5</v>
      </c>
      <c r="F948" s="76">
        <f t="shared" si="14"/>
        <v>2</v>
      </c>
    </row>
    <row r="949" spans="4:6">
      <c r="D949" s="77">
        <f>100*[2]sorted!I1023/[2]sorted!D1023</f>
        <v>2.8739686973549698</v>
      </c>
      <c r="E949" s="76">
        <f>[2]sorted!B1023</f>
        <v>7.5</v>
      </c>
      <c r="F949" s="76">
        <f t="shared" si="14"/>
        <v>2</v>
      </c>
    </row>
    <row r="950" spans="4:6">
      <c r="D950" s="77">
        <f>100*[2]sorted!I1024/[2]sorted!D1024</f>
        <v>1.5248429468874929</v>
      </c>
      <c r="E950" s="76">
        <f>[2]sorted!B1024</f>
        <v>7.5</v>
      </c>
      <c r="F950" s="76">
        <f t="shared" si="14"/>
        <v>2</v>
      </c>
    </row>
    <row r="951" spans="4:6">
      <c r="D951" s="77">
        <f>100*[2]sorted!I1025/[2]sorted!D1025</f>
        <v>3.1245070027520203</v>
      </c>
      <c r="E951" s="76">
        <f>[2]sorted!B1025</f>
        <v>7.5</v>
      </c>
      <c r="F951" s="76">
        <f t="shared" si="14"/>
        <v>2</v>
      </c>
    </row>
    <row r="952" spans="4:6">
      <c r="D952" s="77">
        <f>100*[2]sorted!I1026/[2]sorted!D1026</f>
        <v>3.1242603550295858</v>
      </c>
      <c r="E952" s="76">
        <f>[2]sorted!B1026</f>
        <v>7.5</v>
      </c>
      <c r="F952" s="76">
        <f t="shared" si="14"/>
        <v>2</v>
      </c>
    </row>
    <row r="953" spans="4:6">
      <c r="D953" s="77">
        <f>100*[2]sorted!I1027/[2]sorted!D1027</f>
        <v>2.2493786246893124</v>
      </c>
      <c r="E953" s="76">
        <f>[2]sorted!B1027</f>
        <v>7.5</v>
      </c>
      <c r="F953" s="76">
        <f t="shared" si="14"/>
        <v>2</v>
      </c>
    </row>
    <row r="954" spans="4:6">
      <c r="D954" s="77">
        <f>100*[2]sorted!I1028/[2]sorted!D1028</f>
        <v>2.748350038990433</v>
      </c>
      <c r="E954" s="76">
        <f>[2]sorted!B1028</f>
        <v>7.5</v>
      </c>
      <c r="F954" s="76">
        <f t="shared" si="14"/>
        <v>2</v>
      </c>
    </row>
    <row r="955" spans="4:6">
      <c r="D955" s="77">
        <f>100*[2]sorted!I1029/[2]sorted!D1029</f>
        <v>2.2495761774894967</v>
      </c>
      <c r="E955" s="76">
        <f>[2]sorted!B1029</f>
        <v>7.5</v>
      </c>
      <c r="F955" s="76">
        <f t="shared" si="14"/>
        <v>2</v>
      </c>
    </row>
    <row r="956" spans="4:6">
      <c r="D956" s="77">
        <f>100*[2]sorted!I1030/[2]sorted!D1030</f>
        <v>2.2493374409750717</v>
      </c>
      <c r="E956" s="76">
        <f>[2]sorted!B1030</f>
        <v>7.5</v>
      </c>
      <c r="F956" s="76">
        <f t="shared" si="14"/>
        <v>2</v>
      </c>
    </row>
    <row r="957" spans="4:6">
      <c r="D957" s="77">
        <f>100*[2]sorted!I1031/[2]sorted!D1031</f>
        <v>2.2490495951710727</v>
      </c>
      <c r="E957" s="76">
        <f>[2]sorted!B1031</f>
        <v>7.5</v>
      </c>
      <c r="F957" s="76">
        <f t="shared" si="14"/>
        <v>2</v>
      </c>
    </row>
    <row r="958" spans="4:6">
      <c r="D958" s="77">
        <f>100*[2]sorted!I1032/[2]sorted!D1032</f>
        <v>2.048811062796255</v>
      </c>
      <c r="E958" s="76">
        <f>[2]sorted!B1032</f>
        <v>7.5</v>
      </c>
      <c r="F958" s="76">
        <f t="shared" si="14"/>
        <v>2</v>
      </c>
    </row>
    <row r="959" spans="4:6">
      <c r="D959" s="77">
        <f>100*[2]sorted!I1033/[2]sorted!D1033</f>
        <v>2.1247296722796252</v>
      </c>
      <c r="E959" s="76">
        <f>[2]sorted!B1033</f>
        <v>7.5</v>
      </c>
      <c r="F959" s="76">
        <f t="shared" si="14"/>
        <v>2</v>
      </c>
    </row>
    <row r="960" spans="4:6">
      <c r="D960" s="77">
        <f>100*[2]sorted!I1034/[2]sorted!D1034</f>
        <v>2.5748230326613406</v>
      </c>
      <c r="E960" s="76">
        <f>[2]sorted!B1034</f>
        <v>7.5</v>
      </c>
      <c r="F960" s="76">
        <f t="shared" si="14"/>
        <v>2</v>
      </c>
    </row>
    <row r="961" spans="4:6">
      <c r="D961" s="77">
        <f>100*[2]sorted!I1035/[2]sorted!D1035</f>
        <v>2.3744118558589018</v>
      </c>
      <c r="E961" s="76">
        <f>[2]sorted!B1035</f>
        <v>7.5</v>
      </c>
      <c r="F961" s="76">
        <f t="shared" si="14"/>
        <v>2</v>
      </c>
    </row>
    <row r="962" spans="4:6">
      <c r="D962" s="77">
        <f>100*[2]sorted!I1036/[2]sorted!D1036</f>
        <v>2.6242072777834298</v>
      </c>
      <c r="E962" s="76">
        <f>[2]sorted!B1036</f>
        <v>7.5</v>
      </c>
      <c r="F962" s="76">
        <f t="shared" si="14"/>
        <v>2</v>
      </c>
    </row>
    <row r="963" spans="4:6">
      <c r="D963" s="77">
        <f>100*[2]sorted!I1037/[2]sorted!D1037</f>
        <v>2.0747968608931178</v>
      </c>
      <c r="E963" s="76">
        <f>[2]sorted!B1037</f>
        <v>7.5</v>
      </c>
      <c r="F963" s="76">
        <f t="shared" si="14"/>
        <v>2</v>
      </c>
    </row>
    <row r="964" spans="4:6">
      <c r="D964" s="77">
        <f>100*[2]sorted!I1038/[2]sorted!D1038</f>
        <v>2.9373170485515292</v>
      </c>
      <c r="E964" s="76">
        <f>[2]sorted!B1038</f>
        <v>7.5</v>
      </c>
      <c r="F964" s="76">
        <f t="shared" si="14"/>
        <v>2</v>
      </c>
    </row>
    <row r="965" spans="4:6">
      <c r="D965" s="77">
        <f>100*[2]sorted!I1039/[2]sorted!D1039</f>
        <v>1.7489214576385277</v>
      </c>
      <c r="E965" s="76">
        <f>[2]sorted!B1039</f>
        <v>7.5</v>
      </c>
      <c r="F965" s="76">
        <f t="shared" si="14"/>
        <v>2</v>
      </c>
    </row>
    <row r="966" spans="4:6">
      <c r="D966" s="77">
        <f>100*[2]sorted!I1040/[2]sorted!D1040</f>
        <v>2.2485533204739596</v>
      </c>
      <c r="E966" s="76">
        <f>[2]sorted!B1040</f>
        <v>7.5</v>
      </c>
      <c r="F966" s="76">
        <f t="shared" si="14"/>
        <v>2</v>
      </c>
    </row>
    <row r="967" spans="4:6">
      <c r="D967" s="77">
        <f>100*[2]sorted!I1041/[2]sorted!D1041</f>
        <v>0.74993355750453539</v>
      </c>
      <c r="E967" s="76">
        <f>[2]sorted!B1041</f>
        <v>7.5</v>
      </c>
      <c r="F967" s="76">
        <f t="shared" si="14"/>
        <v>2</v>
      </c>
    </row>
    <row r="968" spans="4:6">
      <c r="D968" s="77">
        <f>100*[2]sorted!I1042/[2]sorted!D1042</f>
        <v>2.1237303785780242</v>
      </c>
      <c r="E968" s="76">
        <f>[2]sorted!B1042</f>
        <v>7.5</v>
      </c>
      <c r="F968" s="76">
        <f t="shared" si="14"/>
        <v>2</v>
      </c>
    </row>
    <row r="969" spans="4:6">
      <c r="D969" s="77">
        <f>100*[2]sorted!I1043/[2]sorted!D1043</f>
        <v>2.8748334254233434</v>
      </c>
      <c r="E969" s="76">
        <f>[2]sorted!B1043</f>
        <v>7.5</v>
      </c>
      <c r="F969" s="76">
        <f t="shared" si="14"/>
        <v>2</v>
      </c>
    </row>
    <row r="970" spans="4:6">
      <c r="D970" s="77">
        <f>100*[2]sorted!I1044/[2]sorted!D1044</f>
        <v>0.62485860721278741</v>
      </c>
      <c r="E970" s="76">
        <f>[2]sorted!B1044</f>
        <v>7.5</v>
      </c>
      <c r="F970" s="76">
        <f t="shared" si="14"/>
        <v>2</v>
      </c>
    </row>
    <row r="971" spans="4:6">
      <c r="D971" s="77">
        <f>100*[2]sorted!I1045/[2]sorted!D1045</f>
        <v>2.5246127233793541</v>
      </c>
      <c r="E971" s="76">
        <f>[2]sorted!B1045</f>
        <v>7.5</v>
      </c>
      <c r="F971" s="76">
        <f t="shared" si="14"/>
        <v>2</v>
      </c>
    </row>
    <row r="972" spans="4:6">
      <c r="D972" s="77">
        <f>100*[2]sorted!I1046/[2]sorted!D1046</f>
        <v>2.9986815448435542</v>
      </c>
      <c r="E972" s="76">
        <f>[2]sorted!B1046</f>
        <v>7.5</v>
      </c>
      <c r="F972" s="76">
        <f t="shared" si="14"/>
        <v>2</v>
      </c>
    </row>
    <row r="973" spans="4:6">
      <c r="D973" s="77">
        <f>100*[2]sorted!I1047/[2]sorted!D1047</f>
        <v>2.4994312087626351</v>
      </c>
      <c r="E973" s="76">
        <f>[2]sorted!B1047</f>
        <v>7.5</v>
      </c>
      <c r="F973" s="76">
        <f t="shared" si="14"/>
        <v>2</v>
      </c>
    </row>
    <row r="974" spans="4:6">
      <c r="D974" s="77">
        <f>100*[2]sorted!I1048/[2]sorted!D1048</f>
        <v>2.1245595724262567</v>
      </c>
      <c r="E974" s="76">
        <f>[2]sorted!B1048</f>
        <v>7.5</v>
      </c>
      <c r="F974" s="76">
        <f t="shared" si="14"/>
        <v>2</v>
      </c>
    </row>
    <row r="975" spans="4:6">
      <c r="D975" s="77">
        <f>100*[2]sorted!I1049/[2]sorted!D1049</f>
        <v>2.7491908209635891</v>
      </c>
      <c r="E975" s="76">
        <f>[2]sorted!B1049</f>
        <v>7.5</v>
      </c>
      <c r="F975" s="76">
        <f t="shared" si="14"/>
        <v>2</v>
      </c>
    </row>
    <row r="976" spans="4:6">
      <c r="D976" s="77">
        <f>100*[2]sorted!I1050/[2]sorted!D1050</f>
        <v>2.3433304584140209</v>
      </c>
      <c r="E976" s="76">
        <f>[2]sorted!B1050</f>
        <v>7.5</v>
      </c>
      <c r="F976" s="76">
        <f t="shared" si="14"/>
        <v>2</v>
      </c>
    </row>
    <row r="977" spans="4:6">
      <c r="D977" s="77">
        <f>100*[2]sorted!I1051/[2]sorted!D1051</f>
        <v>2.6247243558436559</v>
      </c>
      <c r="E977" s="76">
        <f>[2]sorted!B1051</f>
        <v>7.5</v>
      </c>
      <c r="F977" s="76">
        <f t="shared" si="14"/>
        <v>2</v>
      </c>
    </row>
    <row r="978" spans="4:6">
      <c r="D978" s="77">
        <f>100*[2]sorted!I1052/[2]sorted!D1052</f>
        <v>2.7494150537346052</v>
      </c>
      <c r="E978" s="76">
        <f>[2]sorted!B1052</f>
        <v>7.5</v>
      </c>
      <c r="F978" s="76">
        <f t="shared" si="14"/>
        <v>2</v>
      </c>
    </row>
    <row r="979" spans="4:6">
      <c r="D979" s="77">
        <f>100*[2]sorted!I1053/[2]sorted!D1053</f>
        <v>1.8733044944644035</v>
      </c>
      <c r="E979" s="76">
        <f>[2]sorted!B1053</f>
        <v>7.5</v>
      </c>
      <c r="F979" s="76">
        <f t="shared" si="14"/>
        <v>2</v>
      </c>
    </row>
    <row r="980" spans="4:6">
      <c r="D980" s="77">
        <f>100*[2]sorted!I1054/[2]sorted!D1054</f>
        <v>2.3677233429394811</v>
      </c>
      <c r="E980" s="76">
        <f>[2]sorted!B1054</f>
        <v>7.5</v>
      </c>
      <c r="F980" s="76">
        <f t="shared" si="14"/>
        <v>2</v>
      </c>
    </row>
    <row r="981" spans="4:6">
      <c r="D981" s="77">
        <f>100*[2]sorted!I1055/[2]sorted!D1055</f>
        <v>2.7495830355015487</v>
      </c>
      <c r="E981" s="76">
        <f>[2]sorted!B1055</f>
        <v>7.5</v>
      </c>
      <c r="F981" s="76">
        <f t="shared" si="14"/>
        <v>2</v>
      </c>
    </row>
    <row r="982" spans="4:6">
      <c r="D982" s="77">
        <f>100*[2]sorted!I1056/[2]sorted!D1056</f>
        <v>2.1239696400881418</v>
      </c>
      <c r="E982" s="76">
        <f>[2]sorted!B1056</f>
        <v>7.5</v>
      </c>
      <c r="F982" s="76">
        <f t="shared" si="14"/>
        <v>2</v>
      </c>
    </row>
    <row r="983" spans="4:6">
      <c r="D983" s="77">
        <f>100*[2]sorted!I1057/[2]sorted!D1057</f>
        <v>1.4058638126119589</v>
      </c>
      <c r="E983" s="76">
        <f>[2]sorted!B1057</f>
        <v>7.5</v>
      </c>
      <c r="F983" s="76">
        <f t="shared" si="14"/>
        <v>2</v>
      </c>
    </row>
    <row r="984" spans="4:6">
      <c r="D984" s="77">
        <f>100*[2]sorted!I1058/[2]sorted!D1058</f>
        <v>2.123827525946004</v>
      </c>
      <c r="E984" s="76">
        <f>[2]sorted!B1058</f>
        <v>7.5</v>
      </c>
      <c r="F984" s="76">
        <f t="shared" si="14"/>
        <v>2</v>
      </c>
    </row>
    <row r="985" spans="4:6">
      <c r="D985" s="77">
        <f>100*[2]sorted!I1059/[2]sorted!D1059</f>
        <v>2.2519593415243504</v>
      </c>
      <c r="E985" s="76">
        <f>[2]sorted!B1059</f>
        <v>7.5</v>
      </c>
      <c r="F985" s="76">
        <f t="shared" si="14"/>
        <v>2</v>
      </c>
    </row>
    <row r="986" spans="4:6">
      <c r="D986" s="77">
        <f>100*[2]sorted!I1060/[2]sorted!D1060</f>
        <v>2.4997785006391839</v>
      </c>
      <c r="E986" s="76">
        <f>[2]sorted!B1060</f>
        <v>7.5</v>
      </c>
      <c r="F986" s="76">
        <f t="shared" si="14"/>
        <v>2</v>
      </c>
    </row>
    <row r="987" spans="4:6">
      <c r="D987" s="77">
        <f>100*[2]sorted!I1061/[2]sorted!D1061</f>
        <v>2.124231651576975</v>
      </c>
      <c r="E987" s="76">
        <f>[2]sorted!B1061</f>
        <v>7.5</v>
      </c>
      <c r="F987" s="76">
        <f t="shared" si="14"/>
        <v>2</v>
      </c>
    </row>
    <row r="988" spans="4:6">
      <c r="D988" s="77">
        <f>100*[2]sorted!I1062/[2]sorted!D1062</f>
        <v>2.374577638517029</v>
      </c>
      <c r="E988" s="76">
        <f>[2]sorted!B1062</f>
        <v>7.5</v>
      </c>
      <c r="F988" s="76">
        <f t="shared" si="14"/>
        <v>2</v>
      </c>
    </row>
    <row r="989" spans="4:6">
      <c r="D989" s="77">
        <f>100*[2]sorted!I1063/[2]sorted!D1063</f>
        <v>2.6248967247534658</v>
      </c>
      <c r="E989" s="76">
        <f>[2]sorted!B1063</f>
        <v>7.5</v>
      </c>
      <c r="F989" s="76">
        <f t="shared" si="14"/>
        <v>2</v>
      </c>
    </row>
    <row r="990" spans="4:6">
      <c r="D990" s="77">
        <f>100*[2]sorted!I1064/[2]sorted!D1064</f>
        <v>1.4986297694563155</v>
      </c>
      <c r="E990" s="76">
        <f>[2]sorted!B1064</f>
        <v>7.5</v>
      </c>
      <c r="F990" s="76">
        <f t="shared" si="14"/>
        <v>2</v>
      </c>
    </row>
    <row r="991" spans="4:6">
      <c r="D991" s="77">
        <f>100*[2]sorted!I1065/[2]sorted!D1065</f>
        <v>2.8743891922966371</v>
      </c>
      <c r="E991" s="76">
        <f>[2]sorted!B1065</f>
        <v>7.5</v>
      </c>
      <c r="F991" s="76">
        <f t="shared" si="14"/>
        <v>2</v>
      </c>
    </row>
    <row r="992" spans="4:6">
      <c r="D992" s="77">
        <f>100*[2]sorted!I1066/[2]sorted!D1066</f>
        <v>2.2493645545133498</v>
      </c>
      <c r="E992" s="76">
        <f>[2]sorted!B1066</f>
        <v>7.5</v>
      </c>
      <c r="F992" s="76">
        <f t="shared" si="14"/>
        <v>2</v>
      </c>
    </row>
    <row r="993" spans="4:6">
      <c r="D993" s="77">
        <f>100*[2]sorted!I1067/[2]sorted!D1067</f>
        <v>2.9989610989264688</v>
      </c>
      <c r="E993" s="76">
        <f>[2]sorted!B1067</f>
        <v>7.5</v>
      </c>
      <c r="F993" s="76">
        <f t="shared" si="14"/>
        <v>2</v>
      </c>
    </row>
    <row r="994" spans="4:6">
      <c r="D994" s="77">
        <f>100*[2]sorted!I1068/[2]sorted!D1068</f>
        <v>1.9704477005555407</v>
      </c>
      <c r="E994" s="76">
        <f>[2]sorted!B1068</f>
        <v>7.5</v>
      </c>
      <c r="F994" s="76">
        <f t="shared" si="14"/>
        <v>2</v>
      </c>
    </row>
    <row r="995" spans="4:6">
      <c r="D995" s="77">
        <f>100*[2]sorted!I1069/[2]sorted!D1069</f>
        <v>2.2660098522167487</v>
      </c>
      <c r="E995" s="76">
        <f>[2]sorted!B1069</f>
        <v>7.5</v>
      </c>
      <c r="F995" s="76">
        <f t="shared" si="14"/>
        <v>2</v>
      </c>
    </row>
    <row r="996" spans="4:6">
      <c r="D996" s="77">
        <f>100*[2]sorted!I1070/[2]sorted!D1070</f>
        <v>2.4687767322497862</v>
      </c>
      <c r="E996" s="76">
        <f>[2]sorted!B1070</f>
        <v>7.5</v>
      </c>
      <c r="F996" s="76">
        <f t="shared" si="14"/>
        <v>2</v>
      </c>
    </row>
    <row r="997" spans="4:6">
      <c r="D997" s="77">
        <f>100*[2]sorted!I1071/[2]sorted!D1071</f>
        <v>2.1878398418190805</v>
      </c>
      <c r="E997" s="76">
        <f>[2]sorted!B1071</f>
        <v>7.5</v>
      </c>
      <c r="F997" s="76">
        <f t="shared" si="14"/>
        <v>2</v>
      </c>
    </row>
    <row r="998" spans="4:6">
      <c r="D998" s="77">
        <f>100*[2]sorted!I1072/[2]sorted!D1072</f>
        <v>2.6244453408632511</v>
      </c>
      <c r="E998" s="76">
        <f>[2]sorted!B1072</f>
        <v>7.5</v>
      </c>
      <c r="F998" s="76">
        <f t="shared" ref="F998:F1061" si="15">VLOOKUP(E998,$I$38:$J$54,2)</f>
        <v>2</v>
      </c>
    </row>
    <row r="999" spans="4:6">
      <c r="D999" s="77">
        <f>100*[2]sorted!I1073/[2]sorted!D1073</f>
        <v>2.6032428968658099</v>
      </c>
      <c r="E999" s="76">
        <f>[2]sorted!B1073</f>
        <v>7.5</v>
      </c>
      <c r="F999" s="76">
        <f t="shared" si="15"/>
        <v>2</v>
      </c>
    </row>
    <row r="1000" spans="4:6">
      <c r="D1000" s="77">
        <f>100*[2]sorted!I1074/[2]sorted!D1074</f>
        <v>1.6298020954598371</v>
      </c>
      <c r="E1000" s="76">
        <f>[2]sorted!B1074</f>
        <v>7.5</v>
      </c>
      <c r="F1000" s="76">
        <f t="shared" si="15"/>
        <v>2</v>
      </c>
    </row>
    <row r="1001" spans="4:6">
      <c r="D1001" s="77">
        <f>100*[2]sorted!I1075/[2]sorted!D1075</f>
        <v>2.499467291711059</v>
      </c>
      <c r="E1001" s="76">
        <f>[2]sorted!B1075</f>
        <v>7.5</v>
      </c>
      <c r="F1001" s="76">
        <f t="shared" si="15"/>
        <v>2</v>
      </c>
    </row>
    <row r="1002" spans="4:6">
      <c r="D1002" s="77">
        <f>100*[2]sorted!I1076/[2]sorted!D1076</f>
        <v>2.3746169972585065</v>
      </c>
      <c r="E1002" s="76">
        <f>[2]sorted!B1076</f>
        <v>7.5</v>
      </c>
      <c r="F1002" s="76">
        <f t="shared" si="15"/>
        <v>2</v>
      </c>
    </row>
    <row r="1003" spans="4:6">
      <c r="D1003" s="77">
        <f>100*[2]sorted!I1077/[2]sorted!D1077</f>
        <v>2.3639391020615399</v>
      </c>
      <c r="E1003" s="76">
        <f>[2]sorted!B1077</f>
        <v>7.5</v>
      </c>
      <c r="F1003" s="76">
        <f t="shared" si="15"/>
        <v>2</v>
      </c>
    </row>
    <row r="1004" spans="4:6">
      <c r="D1004" s="77">
        <f>100*[2]sorted!I1078/[2]sorted!D1078</f>
        <v>1.9113465291329803</v>
      </c>
      <c r="E1004" s="76">
        <f>[2]sorted!B1078</f>
        <v>7.5</v>
      </c>
      <c r="F1004" s="76">
        <f t="shared" si="15"/>
        <v>2</v>
      </c>
    </row>
    <row r="1005" spans="4:6">
      <c r="D1005" s="77">
        <f>100*[2]sorted!I1079/[2]sorted!D1079</f>
        <v>1.6748768472906403</v>
      </c>
      <c r="E1005" s="76">
        <f>[2]sorted!B1079</f>
        <v>7.5</v>
      </c>
      <c r="F1005" s="76">
        <f t="shared" si="15"/>
        <v>2</v>
      </c>
    </row>
    <row r="1006" spans="4:6">
      <c r="D1006" s="77">
        <f>100*[2]sorted!I1080/[2]sorted!D1080</f>
        <v>2.4906969637046759</v>
      </c>
      <c r="E1006" s="76">
        <f>[2]sorted!B1080</f>
        <v>7.5</v>
      </c>
      <c r="F1006" s="76">
        <f t="shared" si="15"/>
        <v>2</v>
      </c>
    </row>
    <row r="1007" spans="4:6">
      <c r="D1007" s="77">
        <f>100*[2]sorted!I1081/[2]sorted!D1081</f>
        <v>2.4332905904622337</v>
      </c>
      <c r="E1007" s="76">
        <f>[2]sorted!B1081</f>
        <v>7.5</v>
      </c>
      <c r="F1007" s="76">
        <f t="shared" si="15"/>
        <v>2</v>
      </c>
    </row>
    <row r="1008" spans="4:6">
      <c r="D1008" s="77">
        <f>100*[2]sorted!I1082/[2]sorted!D1082</f>
        <v>2.6241522800247656</v>
      </c>
      <c r="E1008" s="76">
        <f>[2]sorted!B1082</f>
        <v>7.5</v>
      </c>
      <c r="F1008" s="76">
        <f t="shared" si="15"/>
        <v>2</v>
      </c>
    </row>
    <row r="1009" spans="4:6">
      <c r="D1009" s="77">
        <f>100*[2]sorted!I1083/[2]sorted!D1083</f>
        <v>1.4778325123152709</v>
      </c>
      <c r="E1009" s="76">
        <f>[2]sorted!B1083</f>
        <v>7.5</v>
      </c>
      <c r="F1009" s="76">
        <f t="shared" si="15"/>
        <v>2</v>
      </c>
    </row>
    <row r="1010" spans="4:6">
      <c r="D1010" s="77">
        <f>100*[2]sorted!I1084/[2]sorted!D1084</f>
        <v>2.3749803015180961</v>
      </c>
      <c r="E1010" s="76">
        <f>[2]sorted!B1084</f>
        <v>7.5</v>
      </c>
      <c r="F1010" s="76">
        <f t="shared" si="15"/>
        <v>2</v>
      </c>
    </row>
    <row r="1011" spans="4:6">
      <c r="D1011" s="77">
        <f>100*[2]sorted!I1085/[2]sorted!D1085</f>
        <v>2.0317102755155085</v>
      </c>
      <c r="E1011" s="76">
        <f>[2]sorted!B1085</f>
        <v>7.5</v>
      </c>
      <c r="F1011" s="76">
        <f t="shared" si="15"/>
        <v>2</v>
      </c>
    </row>
    <row r="1012" spans="4:6">
      <c r="D1012" s="77">
        <f>100*[2]sorted!I1086/[2]sorted!D1086</f>
        <v>2.2490345335625155</v>
      </c>
      <c r="E1012" s="76">
        <f>[2]sorted!B1086</f>
        <v>7.5</v>
      </c>
      <c r="F1012" s="76">
        <f t="shared" si="15"/>
        <v>2</v>
      </c>
    </row>
    <row r="1013" spans="4:6">
      <c r="D1013" s="77">
        <f>100*[2]sorted!I1087/[2]sorted!D1087</f>
        <v>2.7090144792153201</v>
      </c>
      <c r="E1013" s="76">
        <f>[2]sorted!B1087</f>
        <v>7.5</v>
      </c>
      <c r="F1013" s="76">
        <f t="shared" si="15"/>
        <v>2</v>
      </c>
    </row>
    <row r="1014" spans="4:6">
      <c r="D1014" s="77">
        <f>100*[2]sorted!I1088/[2]sorted!D1088</f>
        <v>2.968434792927495</v>
      </c>
      <c r="E1014" s="76">
        <f>[2]sorted!B1088</f>
        <v>7.5</v>
      </c>
      <c r="F1014" s="76">
        <f t="shared" si="15"/>
        <v>2</v>
      </c>
    </row>
    <row r="1015" spans="4:6">
      <c r="D1015" s="77">
        <f>100*[2]sorted!I1089/[2]sorted!D1089</f>
        <v>2.4998095818417245</v>
      </c>
      <c r="E1015" s="76">
        <f>[2]sorted!B1089</f>
        <v>7.5</v>
      </c>
      <c r="F1015" s="76">
        <f t="shared" si="15"/>
        <v>2</v>
      </c>
    </row>
    <row r="1016" spans="4:6">
      <c r="D1016" s="77">
        <f>100*[2]sorted!I1090/[2]sorted!D1090</f>
        <v>2.3749268578115856</v>
      </c>
      <c r="E1016" s="76">
        <f>[2]sorted!B1090</f>
        <v>7.5</v>
      </c>
      <c r="F1016" s="76">
        <f t="shared" si="15"/>
        <v>2</v>
      </c>
    </row>
    <row r="1017" spans="4:6">
      <c r="D1017" s="77">
        <f>100*[2]sorted!I1091/[2]sorted!D1091</f>
        <v>2.5615867404031722</v>
      </c>
      <c r="E1017" s="76">
        <f>[2]sorted!B1091</f>
        <v>7.5</v>
      </c>
      <c r="F1017" s="76">
        <f t="shared" si="15"/>
        <v>2</v>
      </c>
    </row>
    <row r="1018" spans="4:6">
      <c r="D1018" s="77">
        <f>100*[2]sorted!I1092/[2]sorted!D1092</f>
        <v>2.9395012315270934</v>
      </c>
      <c r="E1018" s="76">
        <f>[2]sorted!B1092</f>
        <v>7.5</v>
      </c>
      <c r="F1018" s="76">
        <f t="shared" si="15"/>
        <v>2</v>
      </c>
    </row>
    <row r="1019" spans="4:6">
      <c r="D1019" s="77">
        <f>100*[2]sorted!I1093/[2]sorted!D1093</f>
        <v>2.4371861577996312</v>
      </c>
      <c r="E1019" s="76">
        <f>[2]sorted!B1093</f>
        <v>7.5</v>
      </c>
      <c r="F1019" s="76">
        <f t="shared" si="15"/>
        <v>2</v>
      </c>
    </row>
    <row r="1020" spans="4:6">
      <c r="D1020" s="77">
        <f>100*[2]sorted!I1094/[2]sorted!D1094</f>
        <v>2.624886235082974</v>
      </c>
      <c r="E1020" s="76">
        <f>[2]sorted!B1094</f>
        <v>7.5</v>
      </c>
      <c r="F1020" s="76">
        <f t="shared" si="15"/>
        <v>2</v>
      </c>
    </row>
    <row r="1021" spans="4:6">
      <c r="D1021" s="77">
        <f>100*[2]sorted!I1095/[2]sorted!D1095</f>
        <v>3.3193238641592786</v>
      </c>
      <c r="E1021" s="76">
        <f>[2]sorted!B1095</f>
        <v>7.5</v>
      </c>
      <c r="F1021" s="76">
        <f t="shared" si="15"/>
        <v>2</v>
      </c>
    </row>
    <row r="1022" spans="4:6">
      <c r="D1022" s="77">
        <f>100*[2]sorted!I1096/[2]sorted!D1096</f>
        <v>2.3831362813985777</v>
      </c>
      <c r="E1022" s="76">
        <f>[2]sorted!B1096</f>
        <v>7.5</v>
      </c>
      <c r="F1022" s="76">
        <f t="shared" si="15"/>
        <v>2</v>
      </c>
    </row>
    <row r="1023" spans="4:6">
      <c r="D1023" s="77">
        <f>100*[2]sorted!I1097/[2]sorted!D1097</f>
        <v>1.9990907785806575</v>
      </c>
      <c r="E1023" s="76">
        <f>[2]sorted!B1097</f>
        <v>7.5</v>
      </c>
      <c r="F1023" s="76">
        <f t="shared" si="15"/>
        <v>2</v>
      </c>
    </row>
    <row r="1024" spans="4:6">
      <c r="D1024" s="77">
        <f>100*[2]sorted!I1098/[2]sorted!D1098</f>
        <v>1.874009420273679</v>
      </c>
      <c r="E1024" s="76">
        <f>[2]sorted!B1098</f>
        <v>7.5</v>
      </c>
      <c r="F1024" s="76">
        <f t="shared" si="15"/>
        <v>2</v>
      </c>
    </row>
    <row r="1025" spans="4:6">
      <c r="D1025" s="77">
        <f>100*[2]sorted!I1099/[2]sorted!D1099</f>
        <v>1.8748655689123628</v>
      </c>
      <c r="E1025" s="76">
        <f>[2]sorted!B1099</f>
        <v>7.5</v>
      </c>
      <c r="F1025" s="76">
        <f t="shared" si="15"/>
        <v>2</v>
      </c>
    </row>
    <row r="1026" spans="4:6">
      <c r="D1026" s="77">
        <f>100*[2]sorted!I1100/[2]sorted!D1100</f>
        <v>2.2621485756842303</v>
      </c>
      <c r="E1026" s="76">
        <f>[2]sorted!B1100</f>
        <v>7.5</v>
      </c>
      <c r="F1026" s="76">
        <f t="shared" si="15"/>
        <v>2</v>
      </c>
    </row>
    <row r="1027" spans="4:6">
      <c r="D1027" s="77">
        <f>100*[2]sorted!I1101/[2]sorted!D1101</f>
        <v>2.7482615829361667</v>
      </c>
      <c r="E1027" s="76">
        <f>[2]sorted!B1101</f>
        <v>7.5</v>
      </c>
      <c r="F1027" s="76">
        <f t="shared" si="15"/>
        <v>2</v>
      </c>
    </row>
    <row r="1028" spans="4:6">
      <c r="D1028" s="77">
        <f>100*[2]sorted!I1102/[2]sorted!D1102</f>
        <v>2.2485705908224602</v>
      </c>
      <c r="E1028" s="76">
        <f>[2]sorted!B1102</f>
        <v>7.5</v>
      </c>
      <c r="F1028" s="76">
        <f t="shared" si="15"/>
        <v>2</v>
      </c>
    </row>
    <row r="1029" spans="4:6">
      <c r="D1029" s="77">
        <f>100*[2]sorted!I1103/[2]sorted!D1103</f>
        <v>1.3741170976592143</v>
      </c>
      <c r="E1029" s="76">
        <f>[2]sorted!B1103</f>
        <v>7.5</v>
      </c>
      <c r="F1029" s="76">
        <f t="shared" si="15"/>
        <v>2</v>
      </c>
    </row>
    <row r="1030" spans="4:6">
      <c r="D1030" s="77">
        <f>100*[2]sorted!I1104/[2]sorted!D1104</f>
        <v>1.8748705199917133</v>
      </c>
      <c r="E1030" s="76">
        <f>[2]sorted!B1104</f>
        <v>7.5</v>
      </c>
      <c r="F1030" s="76">
        <f t="shared" si="15"/>
        <v>2</v>
      </c>
    </row>
    <row r="1031" spans="4:6">
      <c r="D1031" s="77">
        <f>100*[2]sorted!I1105/[2]sorted!D1105</f>
        <v>1.5877642857793526</v>
      </c>
      <c r="E1031" s="76">
        <f>[2]sorted!B1105</f>
        <v>7.5</v>
      </c>
      <c r="F1031" s="76">
        <f t="shared" si="15"/>
        <v>2</v>
      </c>
    </row>
    <row r="1032" spans="4:6">
      <c r="D1032" s="77">
        <f>100*[2]sorted!I1106/[2]sorted!D1106</f>
        <v>2.1809515983236092</v>
      </c>
      <c r="E1032" s="76">
        <f>[2]sorted!B1106</f>
        <v>7.5</v>
      </c>
      <c r="F1032" s="76">
        <f t="shared" si="15"/>
        <v>2</v>
      </c>
    </row>
    <row r="1033" spans="4:6">
      <c r="D1033" s="77">
        <f>100*[2]sorted!I1107/[2]sorted!D1107</f>
        <v>1.998938387643868</v>
      </c>
      <c r="E1033" s="76">
        <f>[2]sorted!B1107</f>
        <v>7.5</v>
      </c>
      <c r="F1033" s="76">
        <f t="shared" si="15"/>
        <v>2</v>
      </c>
    </row>
    <row r="1034" spans="4:6">
      <c r="D1034" s="77">
        <f>100*[2]sorted!I1108/[2]sorted!D1108</f>
        <v>1.9988004589548347</v>
      </c>
      <c r="E1034" s="76">
        <f>[2]sorted!B1108</f>
        <v>7.5</v>
      </c>
      <c r="F1034" s="76">
        <f t="shared" si="15"/>
        <v>2</v>
      </c>
    </row>
    <row r="1035" spans="4:6">
      <c r="D1035" s="77">
        <f>100*[2]sorted!I1109/[2]sorted!D1109</f>
        <v>3</v>
      </c>
      <c r="E1035" s="76">
        <f>[2]sorted!B1109</f>
        <v>7.5</v>
      </c>
      <c r="F1035" s="76">
        <f t="shared" si="15"/>
        <v>2</v>
      </c>
    </row>
    <row r="1036" spans="4:6">
      <c r="D1036" s="77">
        <f>100*[2]sorted!I1110/[2]sorted!D1110</f>
        <v>2.1040745271478309</v>
      </c>
      <c r="E1036" s="76">
        <f>[2]sorted!B1110</f>
        <v>7.5</v>
      </c>
      <c r="F1036" s="76">
        <f t="shared" si="15"/>
        <v>2</v>
      </c>
    </row>
    <row r="1037" spans="4:6">
      <c r="D1037" s="77">
        <f>100*[2]sorted!I1111/[2]sorted!D1111</f>
        <v>2.8742729662975064</v>
      </c>
      <c r="E1037" s="76">
        <f>[2]sorted!B1111</f>
        <v>7.5</v>
      </c>
      <c r="F1037" s="76">
        <f t="shared" si="15"/>
        <v>2</v>
      </c>
    </row>
    <row r="1038" spans="4:6">
      <c r="D1038" s="77">
        <f>100*[2]sorted!I1112/[2]sorted!D1112</f>
        <v>2.3745857022941061</v>
      </c>
      <c r="E1038" s="76">
        <f>[2]sorted!B1112</f>
        <v>7.5</v>
      </c>
      <c r="F1038" s="76">
        <f t="shared" si="15"/>
        <v>2</v>
      </c>
    </row>
    <row r="1039" spans="4:6">
      <c r="D1039" s="77">
        <f>100*[2]sorted!I1113/[2]sorted!D1113</f>
        <v>2.9988552087999603</v>
      </c>
      <c r="E1039" s="76">
        <f>[2]sorted!B1113</f>
        <v>7.5</v>
      </c>
      <c r="F1039" s="76">
        <f t="shared" si="15"/>
        <v>2</v>
      </c>
    </row>
    <row r="1040" spans="4:6">
      <c r="D1040" s="77">
        <f>100*[2]sorted!I1114/[2]sorted!D1114</f>
        <v>2.7177491768931459</v>
      </c>
      <c r="E1040" s="76">
        <f>[2]sorted!B1114</f>
        <v>7.5</v>
      </c>
      <c r="F1040" s="76">
        <f t="shared" si="15"/>
        <v>2</v>
      </c>
    </row>
    <row r="1041" spans="4:6">
      <c r="D1041" s="77">
        <f>100*[2]sorted!I1115/[2]sorted!D1115</f>
        <v>2.8745408377092425</v>
      </c>
      <c r="E1041" s="76">
        <f>[2]sorted!B1115</f>
        <v>7.5</v>
      </c>
      <c r="F1041" s="76">
        <f t="shared" si="15"/>
        <v>2</v>
      </c>
    </row>
    <row r="1042" spans="4:6">
      <c r="D1042" s="77">
        <f>100*[2]sorted!I1116/[2]sorted!D1116</f>
        <v>3.0033427092250622</v>
      </c>
      <c r="E1042" s="76">
        <f>[2]sorted!B1116</f>
        <v>7.5</v>
      </c>
      <c r="F1042" s="76">
        <f t="shared" si="15"/>
        <v>2</v>
      </c>
    </row>
    <row r="1043" spans="4:6">
      <c r="D1043" s="77">
        <f>100*[2]sorted!I1117/[2]sorted!D1117</f>
        <v>3.217981502282341</v>
      </c>
      <c r="E1043" s="76">
        <f>[2]sorted!B1117</f>
        <v>7.5</v>
      </c>
      <c r="F1043" s="76">
        <f t="shared" si="15"/>
        <v>2</v>
      </c>
    </row>
    <row r="1044" spans="4:6">
      <c r="D1044" s="77">
        <f>100*[2]sorted!I1118/[2]sorted!D1118</f>
        <v>2.9680930002473409</v>
      </c>
      <c r="E1044" s="76">
        <f>[2]sorted!B1118</f>
        <v>7.5</v>
      </c>
      <c r="F1044" s="76">
        <f t="shared" si="15"/>
        <v>2</v>
      </c>
    </row>
    <row r="1045" spans="4:6">
      <c r="D1045" s="77">
        <f>100*[2]sorted!I1119/[2]sorted!D1119</f>
        <v>2.124971186107862</v>
      </c>
      <c r="E1045" s="76">
        <f>[2]sorted!B1119</f>
        <v>7.5</v>
      </c>
      <c r="F1045" s="76">
        <f t="shared" si="15"/>
        <v>2</v>
      </c>
    </row>
    <row r="1046" spans="4:6">
      <c r="D1046" s="77">
        <f>100*[2]sorted!I1120/[2]sorted!D1120</f>
        <v>2.0486121353352407</v>
      </c>
      <c r="E1046" s="76">
        <f>[2]sorted!B1120</f>
        <v>7.5</v>
      </c>
      <c r="F1046" s="76">
        <f t="shared" si="15"/>
        <v>2</v>
      </c>
    </row>
    <row r="1047" spans="4:6">
      <c r="D1047" s="77">
        <f>100*[2]sorted!I1121/[2]sorted!D1121</f>
        <v>2.4997048754574429</v>
      </c>
      <c r="E1047" s="76">
        <f>[2]sorted!B1121</f>
        <v>7.5</v>
      </c>
      <c r="F1047" s="76">
        <f t="shared" si="15"/>
        <v>2</v>
      </c>
    </row>
    <row r="1048" spans="4:6">
      <c r="D1048" s="77">
        <f>100*[2]sorted!I1122/[2]sorted!D1122</f>
        <v>2.3743616833949641</v>
      </c>
      <c r="E1048" s="76">
        <f>[2]sorted!B1122</f>
        <v>7.5</v>
      </c>
      <c r="F1048" s="76">
        <f t="shared" si="15"/>
        <v>2</v>
      </c>
    </row>
    <row r="1049" spans="4:6">
      <c r="D1049" s="77">
        <f>100*[2]sorted!I1123/[2]sorted!D1123</f>
        <v>2.6246787299774139</v>
      </c>
      <c r="E1049" s="76">
        <f>[2]sorted!B1123</f>
        <v>7.5</v>
      </c>
      <c r="F1049" s="76">
        <f t="shared" si="15"/>
        <v>2</v>
      </c>
    </row>
    <row r="1050" spans="4:6">
      <c r="D1050" s="77">
        <f>100*[2]sorted!I1124/[2]sorted!D1124</f>
        <v>2.624667454293558</v>
      </c>
      <c r="E1050" s="76">
        <f>[2]sorted!B1124</f>
        <v>7.5</v>
      </c>
      <c r="F1050" s="76">
        <f t="shared" si="15"/>
        <v>2</v>
      </c>
    </row>
    <row r="1051" spans="4:6">
      <c r="D1051" s="77">
        <f>100*[2]sorted!I1125/[2]sorted!D1125</f>
        <v>1.874503006531276</v>
      </c>
      <c r="E1051" s="76">
        <f>[2]sorted!B1125</f>
        <v>7.5</v>
      </c>
      <c r="F1051" s="76">
        <f t="shared" si="15"/>
        <v>2</v>
      </c>
    </row>
    <row r="1052" spans="4:6">
      <c r="D1052" s="77">
        <f>100*[2]sorted!I1126/[2]sorted!D1126</f>
        <v>3.0629152653596914</v>
      </c>
      <c r="E1052" s="76">
        <f>[2]sorted!B1126</f>
        <v>7.5</v>
      </c>
      <c r="F1052" s="76">
        <f t="shared" si="15"/>
        <v>2</v>
      </c>
    </row>
    <row r="1053" spans="4:6">
      <c r="D1053" s="77">
        <f>100*[2]sorted!I1127/[2]sorted!D1127</f>
        <v>1.6460560622401859</v>
      </c>
      <c r="E1053" s="76">
        <f>[2]sorted!B1127</f>
        <v>7.5</v>
      </c>
      <c r="F1053" s="76">
        <f t="shared" si="15"/>
        <v>2</v>
      </c>
    </row>
    <row r="1054" spans="4:6">
      <c r="D1054" s="77">
        <f>100*[2]sorted!I1128/[2]sorted!D1128</f>
        <v>2.7493936448729062</v>
      </c>
      <c r="E1054" s="76">
        <f>[2]sorted!B1128</f>
        <v>7.5</v>
      </c>
      <c r="F1054" s="76">
        <f t="shared" si="15"/>
        <v>2</v>
      </c>
    </row>
    <row r="1055" spans="4:6">
      <c r="D1055" s="77">
        <f>100*[2]sorted!I1129/[2]sorted!D1129</f>
        <v>2.8727241158875851</v>
      </c>
      <c r="E1055" s="76">
        <f>[2]sorted!B1129</f>
        <v>7.5</v>
      </c>
      <c r="F1055" s="76">
        <f t="shared" si="15"/>
        <v>2</v>
      </c>
    </row>
    <row r="1056" spans="4:6">
      <c r="D1056" s="77">
        <f>100*[2]sorted!I1130/[2]sorted!D1130</f>
        <v>2.624842635333613</v>
      </c>
      <c r="E1056" s="76">
        <f>[2]sorted!B1130</f>
        <v>7.5</v>
      </c>
      <c r="F1056" s="76">
        <f t="shared" si="15"/>
        <v>2</v>
      </c>
    </row>
    <row r="1057" spans="4:6">
      <c r="D1057" s="77">
        <f>100*[2]sorted!I1131/[2]sorted!D1131</f>
        <v>2.7496312060167831</v>
      </c>
      <c r="E1057" s="76">
        <f>[2]sorted!B1131</f>
        <v>7.5</v>
      </c>
      <c r="F1057" s="76">
        <f t="shared" si="15"/>
        <v>2</v>
      </c>
    </row>
    <row r="1058" spans="4:6">
      <c r="D1058" s="77">
        <f>100*[2]sorted!I1132/[2]sorted!D1132</f>
        <v>1.6239026867548547</v>
      </c>
      <c r="E1058" s="76">
        <f>[2]sorted!B1132</f>
        <v>7.5</v>
      </c>
      <c r="F1058" s="76">
        <f t="shared" si="15"/>
        <v>2</v>
      </c>
    </row>
    <row r="1059" spans="4:6">
      <c r="D1059" s="77">
        <f>100*[2]sorted!I1133/[2]sorted!D1133</f>
        <v>2.9049562682215742</v>
      </c>
      <c r="E1059" s="76">
        <f>[2]sorted!B1133</f>
        <v>7.5</v>
      </c>
      <c r="F1059" s="76">
        <f t="shared" si="15"/>
        <v>2</v>
      </c>
    </row>
    <row r="1060" spans="4:6">
      <c r="D1060" s="77">
        <f>100*[2]sorted!I1134/[2]sorted!D1134</f>
        <v>1.8595438854620565</v>
      </c>
      <c r="E1060" s="76">
        <f>[2]sorted!B1134</f>
        <v>7.5</v>
      </c>
      <c r="F1060" s="76">
        <f t="shared" si="15"/>
        <v>2</v>
      </c>
    </row>
    <row r="1061" spans="4:6">
      <c r="D1061" s="77">
        <f>100*[2]sorted!I1135/[2]sorted!D1135</f>
        <v>1.9838306013077034</v>
      </c>
      <c r="E1061" s="76">
        <f>[2]sorted!B1135</f>
        <v>7.5</v>
      </c>
      <c r="F1061" s="76">
        <f t="shared" si="15"/>
        <v>2</v>
      </c>
    </row>
    <row r="1062" spans="4:6">
      <c r="D1062" s="77">
        <f>100*[2]sorted!I1136/[2]sorted!D1136</f>
        <v>2.9094239433101752</v>
      </c>
      <c r="E1062" s="76">
        <f>[2]sorted!B1136</f>
        <v>7.5</v>
      </c>
      <c r="F1062" s="76">
        <f t="shared" ref="F1062:F1125" si="16">VLOOKUP(E1062,$I$38:$J$54,2)</f>
        <v>2</v>
      </c>
    </row>
    <row r="1063" spans="4:6">
      <c r="D1063" s="77">
        <f>100*[2]sorted!I1137/[2]sorted!D1137</f>
        <v>0.87454937341446204</v>
      </c>
      <c r="E1063" s="76">
        <f>[2]sorted!B1137</f>
        <v>7.5</v>
      </c>
      <c r="F1063" s="76">
        <f t="shared" si="16"/>
        <v>2</v>
      </c>
    </row>
    <row r="1064" spans="4:6">
      <c r="D1064" s="77">
        <f>100*[2]sorted!I1138/[2]sorted!D1138</f>
        <v>0.84781687155574392</v>
      </c>
      <c r="E1064" s="76">
        <f>[2]sorted!B1138</f>
        <v>7.5</v>
      </c>
      <c r="F1064" s="76">
        <f t="shared" si="16"/>
        <v>2</v>
      </c>
    </row>
    <row r="1065" spans="4:6">
      <c r="D1065" s="77">
        <f>100*[2]sorted!I1139/[2]sorted!D1139</f>
        <v>0.74988768479525048</v>
      </c>
      <c r="E1065" s="76">
        <f>[2]sorted!B1139</f>
        <v>7.5</v>
      </c>
      <c r="F1065" s="76">
        <f t="shared" si="16"/>
        <v>2</v>
      </c>
    </row>
    <row r="1066" spans="4:6">
      <c r="D1066" s="77">
        <f>100*[2]sorted!I1140/[2]sorted!D1140</f>
        <v>2.625</v>
      </c>
      <c r="E1066" s="76">
        <f>[2]sorted!B1140</f>
        <v>7.5</v>
      </c>
      <c r="F1066" s="76">
        <f t="shared" si="16"/>
        <v>2</v>
      </c>
    </row>
    <row r="1067" spans="4:6">
      <c r="D1067" s="77">
        <f>100*[2]sorted!I1141/[2]sorted!D1141</f>
        <v>2</v>
      </c>
      <c r="E1067" s="76">
        <f>[2]sorted!B1141</f>
        <v>7.5</v>
      </c>
      <c r="F1067" s="76">
        <f t="shared" si="16"/>
        <v>2</v>
      </c>
    </row>
    <row r="1068" spans="4:6">
      <c r="D1068" s="77">
        <f>100*[2]sorted!I1142/[2]sorted!D1142</f>
        <v>2</v>
      </c>
      <c r="E1068" s="76">
        <f>[2]sorted!B1142</f>
        <v>7.5</v>
      </c>
      <c r="F1068" s="76">
        <f t="shared" si="16"/>
        <v>2</v>
      </c>
    </row>
    <row r="1069" spans="4:6">
      <c r="D1069" s="77">
        <f>100*[2]sorted!I1143/[2]sorted!D1143</f>
        <v>0.22407834101382487</v>
      </c>
      <c r="E1069" s="76">
        <f>[2]sorted!B1143</f>
        <v>7.5</v>
      </c>
      <c r="F1069" s="76">
        <f t="shared" si="16"/>
        <v>2</v>
      </c>
    </row>
    <row r="1070" spans="4:6">
      <c r="D1070" s="77">
        <f>100*[2]sorted!I1144/[2]sorted!D1144</f>
        <v>2.2493125572868928</v>
      </c>
      <c r="E1070" s="76">
        <f>[2]sorted!B1144</f>
        <v>7.5</v>
      </c>
      <c r="F1070" s="76">
        <f t="shared" si="16"/>
        <v>2</v>
      </c>
    </row>
    <row r="1071" spans="4:6">
      <c r="D1071" s="77">
        <f>100*[2]sorted!I1145/[2]sorted!D1145</f>
        <v>1.4997564539698003</v>
      </c>
      <c r="E1071" s="76">
        <f>[2]sorted!B1145</f>
        <v>7.5</v>
      </c>
      <c r="F1071" s="76">
        <f t="shared" si="16"/>
        <v>2</v>
      </c>
    </row>
    <row r="1072" spans="4:6">
      <c r="D1072" s="77">
        <f>100*[2]sorted!I1146/[2]sorted!D1146</f>
        <v>3.1946434099984784</v>
      </c>
      <c r="E1072" s="76">
        <f>[2]sorted!B1146</f>
        <v>7.5</v>
      </c>
      <c r="F1072" s="76">
        <f t="shared" si="16"/>
        <v>2</v>
      </c>
    </row>
    <row r="1073" spans="4:6">
      <c r="D1073" s="77">
        <f>100*[2]sorted!I1147/[2]sorted!D1147</f>
        <v>2.8439716312056738</v>
      </c>
      <c r="E1073" s="76">
        <f>[2]sorted!B1147</f>
        <v>7.5</v>
      </c>
      <c r="F1073" s="76">
        <f t="shared" si="16"/>
        <v>2</v>
      </c>
    </row>
    <row r="1074" spans="4:6">
      <c r="D1074" s="77">
        <f>100*[2]sorted!I1148/[2]sorted!D1148</f>
        <v>0.98514799979191592</v>
      </c>
      <c r="E1074" s="76">
        <f>[2]sorted!B1148</f>
        <v>7.5</v>
      </c>
      <c r="F1074" s="76">
        <f t="shared" si="16"/>
        <v>2</v>
      </c>
    </row>
    <row r="1075" spans="4:6">
      <c r="D1075" s="77">
        <f>100*[2]sorted!I1149/[2]sorted!D1149</f>
        <v>3.2497158014399394</v>
      </c>
      <c r="E1075" s="76">
        <f>[2]sorted!B1149</f>
        <v>7.5</v>
      </c>
      <c r="F1075" s="76">
        <f t="shared" si="16"/>
        <v>2</v>
      </c>
    </row>
    <row r="1076" spans="4:6">
      <c r="D1076" s="77">
        <f>100*[2]sorted!I1150/[2]sorted!D1150</f>
        <v>1.4985545745761388</v>
      </c>
      <c r="E1076" s="76">
        <f>[2]sorted!B1150</f>
        <v>7.5</v>
      </c>
      <c r="F1076" s="76">
        <f t="shared" si="16"/>
        <v>2</v>
      </c>
    </row>
    <row r="1077" spans="4:6">
      <c r="D1077" s="77">
        <f>100*[2]sorted!I1151/[2]sorted!D1151</f>
        <v>2.2496940792570048</v>
      </c>
      <c r="E1077" s="76">
        <f>[2]sorted!B1151</f>
        <v>7.5</v>
      </c>
      <c r="F1077" s="76">
        <f t="shared" si="16"/>
        <v>2</v>
      </c>
    </row>
    <row r="1078" spans="4:6">
      <c r="D1078" s="77">
        <f>100*[2]sorted!I1152/[2]sorted!D1152</f>
        <v>3.2596759981020811</v>
      </c>
      <c r="E1078" s="76">
        <f>[2]sorted!B1152</f>
        <v>7.5</v>
      </c>
      <c r="F1078" s="76">
        <f t="shared" si="16"/>
        <v>2</v>
      </c>
    </row>
    <row r="1079" spans="4:6">
      <c r="D1079" s="77">
        <f>100*[2]sorted!I1153/[2]sorted!D1153</f>
        <v>2.1246519597344187</v>
      </c>
      <c r="E1079" s="76">
        <f>[2]sorted!B1153</f>
        <v>7.5</v>
      </c>
      <c r="F1079" s="76">
        <f t="shared" si="16"/>
        <v>2</v>
      </c>
    </row>
    <row r="1080" spans="4:6">
      <c r="D1080" s="77">
        <f>100*[2]sorted!I1154/[2]sorted!D1154</f>
        <v>4.9681639963740816</v>
      </c>
      <c r="E1080" s="76">
        <f>[2]sorted!B1154</f>
        <v>7.5</v>
      </c>
      <c r="F1080" s="76">
        <f t="shared" si="16"/>
        <v>2</v>
      </c>
    </row>
    <row r="1081" spans="4:6">
      <c r="D1081" s="77">
        <f>100*[2]sorted!I1155/[2]sorted!D1155</f>
        <v>2.1238403733650997</v>
      </c>
      <c r="E1081" s="76">
        <f>[2]sorted!B1155</f>
        <v>7.5</v>
      </c>
      <c r="F1081" s="76">
        <f t="shared" si="16"/>
        <v>2</v>
      </c>
    </row>
    <row r="1082" spans="4:6">
      <c r="D1082" s="77">
        <f>100*[2]sorted!I1156/[2]sorted!D1156</f>
        <v>2.3095717727783138</v>
      </c>
      <c r="E1082" s="76">
        <f>[2]sorted!B1156</f>
        <v>7.5</v>
      </c>
      <c r="F1082" s="76">
        <f t="shared" si="16"/>
        <v>2</v>
      </c>
    </row>
    <row r="1083" spans="4:6">
      <c r="D1083" s="77">
        <f>100*[2]sorted!I1157/[2]sorted!D1157</f>
        <v>2.5658239551496091</v>
      </c>
      <c r="E1083" s="76">
        <f>[2]sorted!B1157</f>
        <v>7.5</v>
      </c>
      <c r="F1083" s="76">
        <f t="shared" si="16"/>
        <v>2</v>
      </c>
    </row>
    <row r="1084" spans="4:6">
      <c r="D1084" s="77">
        <f>100*[2]sorted!I1158/[2]sorted!D1158</f>
        <v>2.7493624057621702</v>
      </c>
      <c r="E1084" s="76">
        <f>[2]sorted!B1158</f>
        <v>7.5</v>
      </c>
      <c r="F1084" s="76">
        <f t="shared" si="16"/>
        <v>2</v>
      </c>
    </row>
    <row r="1085" spans="4:6">
      <c r="D1085" s="77">
        <f>100*[2]sorted!I1159/[2]sorted!D1159</f>
        <v>2.1876871231426942</v>
      </c>
      <c r="E1085" s="76">
        <f>[2]sorted!B1159</f>
        <v>7.5</v>
      </c>
      <c r="F1085" s="76">
        <f t="shared" si="16"/>
        <v>2</v>
      </c>
    </row>
    <row r="1086" spans="4:6">
      <c r="D1086" s="77">
        <f>100*[2]sorted!I1160/[2]sorted!D1160</f>
        <v>2.1210071735057046</v>
      </c>
      <c r="E1086" s="76">
        <f>[2]sorted!B1160</f>
        <v>7.5</v>
      </c>
      <c r="F1086" s="76">
        <f t="shared" si="16"/>
        <v>2</v>
      </c>
    </row>
    <row r="1087" spans="4:6">
      <c r="D1087" s="77">
        <f>100*[2]sorted!I1161/[2]sorted!D1161</f>
        <v>2.3146454174628341</v>
      </c>
      <c r="E1087" s="76">
        <f>[2]sorted!B1161</f>
        <v>7.5</v>
      </c>
      <c r="F1087" s="76">
        <f t="shared" si="16"/>
        <v>2</v>
      </c>
    </row>
    <row r="1088" spans="4:6">
      <c r="D1088" s="77">
        <f>100*[2]sorted!I1162/[2]sorted!D1162</f>
        <v>1.4654623140062217</v>
      </c>
      <c r="E1088" s="76">
        <f>[2]sorted!B1162</f>
        <v>7.5</v>
      </c>
      <c r="F1088" s="76">
        <f t="shared" si="16"/>
        <v>2</v>
      </c>
    </row>
    <row r="1089" spans="4:6">
      <c r="D1089" s="77">
        <f>100*[2]sorted!I1163/[2]sorted!D1163</f>
        <v>2.1246201711802235</v>
      </c>
      <c r="E1089" s="76">
        <f>[2]sorted!B1163</f>
        <v>7.5</v>
      </c>
      <c r="F1089" s="76">
        <f t="shared" si="16"/>
        <v>2</v>
      </c>
    </row>
    <row r="1090" spans="4:6">
      <c r="D1090" s="77">
        <f>100*[2]sorted!I1164/[2]sorted!D1164</f>
        <v>2.7496592925284351</v>
      </c>
      <c r="E1090" s="76">
        <f>[2]sorted!B1164</f>
        <v>7.5</v>
      </c>
      <c r="F1090" s="76">
        <f t="shared" si="16"/>
        <v>2</v>
      </c>
    </row>
    <row r="1091" spans="4:6">
      <c r="D1091" s="77">
        <f>100*[2]sorted!I1165/[2]sorted!D1165</f>
        <v>2.3825656836006979</v>
      </c>
      <c r="E1091" s="76">
        <f>[2]sorted!B1165</f>
        <v>7.5</v>
      </c>
      <c r="F1091" s="76">
        <f t="shared" si="16"/>
        <v>2</v>
      </c>
    </row>
    <row r="1092" spans="4:6">
      <c r="D1092" s="77">
        <f>100*[2]sorted!I1166/[2]sorted!D1166</f>
        <v>2.8742732833569571</v>
      </c>
      <c r="E1092" s="76">
        <f>[2]sorted!B1166</f>
        <v>7.5</v>
      </c>
      <c r="F1092" s="76">
        <f t="shared" si="16"/>
        <v>2</v>
      </c>
    </row>
    <row r="1093" spans="4:6">
      <c r="D1093" s="77">
        <f>100*[2]sorted!I1167/[2]sorted!D1167</f>
        <v>2.4995968392194809</v>
      </c>
      <c r="E1093" s="76">
        <f>[2]sorted!B1167</f>
        <v>7.5</v>
      </c>
      <c r="F1093" s="76">
        <f t="shared" si="16"/>
        <v>2</v>
      </c>
    </row>
    <row r="1094" spans="4:6">
      <c r="D1094" s="77">
        <f>100*[2]sorted!I1168/[2]sorted!D1168</f>
        <v>2.2493461203138621</v>
      </c>
      <c r="E1094" s="76">
        <f>[2]sorted!B1168</f>
        <v>7.5</v>
      </c>
      <c r="F1094" s="76">
        <f t="shared" si="16"/>
        <v>2</v>
      </c>
    </row>
    <row r="1095" spans="4:6">
      <c r="D1095" s="77">
        <f>100*[2]sorted!I1169/[2]sorted!D1169</f>
        <v>3.1242556191819197</v>
      </c>
      <c r="E1095" s="76">
        <f>[2]sorted!B1169</f>
        <v>7.5</v>
      </c>
      <c r="F1095" s="76">
        <f t="shared" si="16"/>
        <v>2</v>
      </c>
    </row>
    <row r="1096" spans="4:6">
      <c r="D1096" s="77">
        <f>100*[2]sorted!I1170/[2]sorted!D1170</f>
        <v>2.4999661434704299</v>
      </c>
      <c r="E1096" s="76">
        <f>[2]sorted!B1170</f>
        <v>7.5</v>
      </c>
      <c r="F1096" s="76">
        <f t="shared" si="16"/>
        <v>2</v>
      </c>
    </row>
    <row r="1097" spans="4:6">
      <c r="D1097" s="77">
        <f>100*[2]sorted!I1171/[2]sorted!D1171</f>
        <v>3.1241379310344826</v>
      </c>
      <c r="E1097" s="76">
        <f>[2]sorted!B1171</f>
        <v>7.5</v>
      </c>
      <c r="F1097" s="76">
        <f t="shared" si="16"/>
        <v>2</v>
      </c>
    </row>
    <row r="1098" spans="4:6">
      <c r="D1098" s="77">
        <f>100*[2]sorted!I1172/[2]sorted!D1172</f>
        <v>2.6597413839744628</v>
      </c>
      <c r="E1098" s="76">
        <f>[2]sorted!B1172</f>
        <v>7.5</v>
      </c>
      <c r="F1098" s="76">
        <f t="shared" si="16"/>
        <v>2</v>
      </c>
    </row>
    <row r="1099" spans="4:6">
      <c r="D1099" s="77">
        <f>100*[2]sorted!I1173/[2]sorted!D1173</f>
        <v>2.7243282285095192</v>
      </c>
      <c r="E1099" s="76">
        <f>[2]sorted!B1173</f>
        <v>7.5</v>
      </c>
      <c r="F1099" s="76">
        <f t="shared" si="16"/>
        <v>2</v>
      </c>
    </row>
    <row r="1100" spans="4:6">
      <c r="D1100" s="77">
        <f>100*[2]sorted!I1174/[2]sorted!D1174</f>
        <v>2.5482739888389552</v>
      </c>
      <c r="E1100" s="76">
        <f>[2]sorted!B1174</f>
        <v>7.5</v>
      </c>
      <c r="F1100" s="76">
        <f t="shared" si="16"/>
        <v>2</v>
      </c>
    </row>
    <row r="1101" spans="4:6">
      <c r="D1101" s="77">
        <f>100*[2]sorted!I1175/[2]sorted!D1175</f>
        <v>2.4998225278124271</v>
      </c>
      <c r="E1101" s="76">
        <f>[2]sorted!B1175</f>
        <v>7.5</v>
      </c>
      <c r="F1101" s="76">
        <f t="shared" si="16"/>
        <v>2</v>
      </c>
    </row>
    <row r="1102" spans="4:6">
      <c r="D1102" s="77">
        <f>100*[2]sorted!I1176/[2]sorted!D1176</f>
        <v>2.7371080235048604</v>
      </c>
      <c r="E1102" s="76">
        <f>[2]sorted!B1176</f>
        <v>7.5</v>
      </c>
      <c r="F1102" s="76">
        <f t="shared" si="16"/>
        <v>2</v>
      </c>
    </row>
    <row r="1103" spans="4:6">
      <c r="D1103" s="77">
        <f>100*[2]sorted!I1177/[2]sorted!D1177</f>
        <v>3.3742607007388496</v>
      </c>
      <c r="E1103" s="76">
        <f>[2]sorted!B1177</f>
        <v>7.5</v>
      </c>
      <c r="F1103" s="76">
        <f t="shared" si="16"/>
        <v>2</v>
      </c>
    </row>
    <row r="1104" spans="4:6">
      <c r="D1104" s="77">
        <f>100*[2]sorted!I1178/[2]sorted!D1178</f>
        <v>1.9419514835249165</v>
      </c>
      <c r="E1104" s="76">
        <f>[2]sorted!B1178</f>
        <v>7.5</v>
      </c>
      <c r="F1104" s="76">
        <f t="shared" si="16"/>
        <v>2</v>
      </c>
    </row>
    <row r="1105" spans="4:6">
      <c r="D1105" s="77">
        <f>100*[2]sorted!I1179/[2]sorted!D1179</f>
        <v>2.5677339901477834</v>
      </c>
      <c r="E1105" s="76">
        <f>[2]sorted!B1179</f>
        <v>7.5</v>
      </c>
      <c r="F1105" s="76">
        <f t="shared" si="16"/>
        <v>2</v>
      </c>
    </row>
    <row r="1106" spans="4:6">
      <c r="D1106" s="77">
        <f>100*[2]sorted!I1180/[2]sorted!D1180</f>
        <v>2.1491828065375476</v>
      </c>
      <c r="E1106" s="76">
        <f>[2]sorted!B1180</f>
        <v>7.5</v>
      </c>
      <c r="F1106" s="76">
        <f t="shared" si="16"/>
        <v>2</v>
      </c>
    </row>
    <row r="1107" spans="4:6">
      <c r="D1107" s="77">
        <f>100*[2]sorted!I1181/[2]sorted!D1181</f>
        <v>2.1293995199558191</v>
      </c>
      <c r="E1107" s="76">
        <f>[2]sorted!B1181</f>
        <v>7.5</v>
      </c>
      <c r="F1107" s="76">
        <f t="shared" si="16"/>
        <v>2</v>
      </c>
    </row>
    <row r="1108" spans="4:6">
      <c r="D1108" s="77">
        <f>100*[2]sorted!I1182/[2]sorted!D1182</f>
        <v>2.25</v>
      </c>
      <c r="E1108" s="76">
        <f>[2]sorted!B1182</f>
        <v>7.5</v>
      </c>
      <c r="F1108" s="76">
        <f t="shared" si="16"/>
        <v>2</v>
      </c>
    </row>
    <row r="1109" spans="4:6">
      <c r="D1109" s="77">
        <f>100*[2]sorted!I1183/[2]sorted!D1183</f>
        <v>2.3741956113353853</v>
      </c>
      <c r="E1109" s="76">
        <f>[2]sorted!B1183</f>
        <v>7.5</v>
      </c>
      <c r="F1109" s="76">
        <f t="shared" si="16"/>
        <v>2</v>
      </c>
    </row>
    <row r="1110" spans="4:6">
      <c r="D1110" s="77">
        <f>100*[2]sorted!I1184/[2]sorted!D1184</f>
        <v>2.6237006237006235</v>
      </c>
      <c r="E1110" s="76">
        <f>[2]sorted!B1184</f>
        <v>7.5</v>
      </c>
      <c r="F1110" s="76">
        <f t="shared" si="16"/>
        <v>2</v>
      </c>
    </row>
    <row r="1111" spans="4:6">
      <c r="D1111" s="77">
        <f>100*[2]sorted!I1185/[2]sorted!D1185</f>
        <v>2.2924631169615997</v>
      </c>
      <c r="E1111" s="76">
        <f>[2]sorted!B1185</f>
        <v>7.5</v>
      </c>
      <c r="F1111" s="76">
        <f t="shared" si="16"/>
        <v>2</v>
      </c>
    </row>
    <row r="1112" spans="4:6">
      <c r="D1112" s="77">
        <f>100*[2]sorted!I1186/[2]sorted!D1186</f>
        <v>2.7982326951399115</v>
      </c>
      <c r="E1112" s="76">
        <f>[2]sorted!B1186</f>
        <v>7.5</v>
      </c>
      <c r="F1112" s="76">
        <f t="shared" si="16"/>
        <v>2</v>
      </c>
    </row>
    <row r="1113" spans="4:6">
      <c r="D1113" s="77">
        <f>100*[2]sorted!I1187/[2]sorted!D1187</f>
        <v>2.7490946714950852</v>
      </c>
      <c r="E1113" s="76">
        <f>[2]sorted!B1187</f>
        <v>7.5</v>
      </c>
      <c r="F1113" s="76">
        <f t="shared" si="16"/>
        <v>2</v>
      </c>
    </row>
    <row r="1114" spans="4:6">
      <c r="D1114" s="77">
        <f>100*[2]sorted!I1188/[2]sorted!D1188</f>
        <v>1.1513808657117988</v>
      </c>
      <c r="E1114" s="76">
        <f>[2]sorted!B1188</f>
        <v>7.5</v>
      </c>
      <c r="F1114" s="76">
        <f t="shared" si="16"/>
        <v>2</v>
      </c>
    </row>
    <row r="1115" spans="4:6">
      <c r="D1115" s="77">
        <f>100*[2]sorted!I1189/[2]sorted!D1189</f>
        <v>2.7295034642032334</v>
      </c>
      <c r="E1115" s="76">
        <f>[2]sorted!B1189</f>
        <v>7.5</v>
      </c>
      <c r="F1115" s="76">
        <f t="shared" si="16"/>
        <v>2</v>
      </c>
    </row>
    <row r="1116" spans="4:6">
      <c r="D1116" s="77">
        <f>100*[2]sorted!I1190/[2]sorted!D1190</f>
        <v>2.0919448271775041</v>
      </c>
      <c r="E1116" s="76">
        <f>[2]sorted!B1190</f>
        <v>7.5</v>
      </c>
      <c r="F1116" s="76">
        <f t="shared" si="16"/>
        <v>2</v>
      </c>
    </row>
    <row r="1117" spans="4:6">
      <c r="D1117" s="77">
        <f>100*[2]sorted!I1191/[2]sorted!D1191</f>
        <v>0.98413801088340858</v>
      </c>
      <c r="E1117" s="76">
        <f>[2]sorted!B1191</f>
        <v>7.5</v>
      </c>
      <c r="F1117" s="76">
        <f t="shared" si="16"/>
        <v>2</v>
      </c>
    </row>
    <row r="1118" spans="4:6">
      <c r="D1118" s="77">
        <f>100*[2]sorted!I1192/[2]sorted!D1192</f>
        <v>2.8747450360071598</v>
      </c>
      <c r="E1118" s="76">
        <f>[2]sorted!B1192</f>
        <v>7.625</v>
      </c>
      <c r="F1118" s="76">
        <f t="shared" si="16"/>
        <v>3</v>
      </c>
    </row>
    <row r="1119" spans="4:6">
      <c r="D1119" s="77">
        <f>100*[2]sorted!I1193/[2]sorted!D1193</f>
        <v>4.1246447749419541</v>
      </c>
      <c r="E1119" s="76">
        <f>[2]sorted!B1193</f>
        <v>7.625</v>
      </c>
      <c r="F1119" s="76">
        <f t="shared" si="16"/>
        <v>3</v>
      </c>
    </row>
    <row r="1120" spans="4:6">
      <c r="D1120" s="77">
        <f>100*[2]sorted!I1194/[2]sorted!D1194</f>
        <v>2.499787433041408</v>
      </c>
      <c r="E1120" s="76">
        <f>[2]sorted!B1194</f>
        <v>7.625</v>
      </c>
      <c r="F1120" s="76">
        <f t="shared" si="16"/>
        <v>3</v>
      </c>
    </row>
    <row r="1121" spans="4:6">
      <c r="D1121" s="77">
        <f>100*[2]sorted!I1195/[2]sorted!D1195</f>
        <v>3.0574712643678161</v>
      </c>
      <c r="E1121" s="76">
        <f>[2]sorted!B1195</f>
        <v>7.625</v>
      </c>
      <c r="F1121" s="76">
        <f t="shared" si="16"/>
        <v>3</v>
      </c>
    </row>
    <row r="1122" spans="4:6">
      <c r="D1122" s="77">
        <f>100*[2]sorted!I1196/[2]sorted!D1196</f>
        <v>3.7493923189110356</v>
      </c>
      <c r="E1122" s="76">
        <f>[2]sorted!B1196</f>
        <v>7.625</v>
      </c>
      <c r="F1122" s="76">
        <f t="shared" si="16"/>
        <v>3</v>
      </c>
    </row>
    <row r="1123" spans="4:6">
      <c r="D1123" s="77">
        <f>100*[2]sorted!I1197/[2]sorted!D1197</f>
        <v>1.1330049261083743</v>
      </c>
      <c r="E1123" s="76">
        <f>[2]sorted!B1197</f>
        <v>7.625</v>
      </c>
      <c r="F1123" s="76">
        <f t="shared" si="16"/>
        <v>3</v>
      </c>
    </row>
    <row r="1124" spans="4:6">
      <c r="D1124" s="77">
        <f>100*[2]sorted!I1198/[2]sorted!D1198</f>
        <v>3.2350120281127657</v>
      </c>
      <c r="E1124" s="76">
        <f>[2]sorted!B1198</f>
        <v>7.625</v>
      </c>
      <c r="F1124" s="76">
        <f t="shared" si="16"/>
        <v>3</v>
      </c>
    </row>
    <row r="1125" spans="4:6">
      <c r="D1125" s="77">
        <f>100*[2]sorted!I1199/[2]sorted!D1199</f>
        <v>3.0844365515014531</v>
      </c>
      <c r="E1125" s="76">
        <f>[2]sorted!B1199</f>
        <v>7.625</v>
      </c>
      <c r="F1125" s="76">
        <f t="shared" si="16"/>
        <v>3</v>
      </c>
    </row>
    <row r="1126" spans="4:6">
      <c r="D1126" s="77">
        <f>100*[2]sorted!I1200/[2]sorted!D1200</f>
        <v>2.1234432922766797</v>
      </c>
      <c r="E1126" s="76">
        <f>[2]sorted!B1200</f>
        <v>7.625</v>
      </c>
      <c r="F1126" s="76">
        <f t="shared" ref="F1126:F1189" si="17">VLOOKUP(E1126,$I$38:$J$54,2)</f>
        <v>3</v>
      </c>
    </row>
    <row r="1127" spans="4:6">
      <c r="D1127" s="77">
        <f>100*[2]sorted!I1201/[2]sorted!D1201</f>
        <v>2.3742629526256445</v>
      </c>
      <c r="E1127" s="76">
        <f>[2]sorted!B1201</f>
        <v>7.625</v>
      </c>
      <c r="F1127" s="76">
        <f t="shared" si="17"/>
        <v>3</v>
      </c>
    </row>
    <row r="1128" spans="4:6">
      <c r="D1128" s="77">
        <f>100*[2]sorted!I1202/[2]sorted!D1202</f>
        <v>2.6839401854741158</v>
      </c>
      <c r="E1128" s="76">
        <f>[2]sorted!B1202</f>
        <v>7.625</v>
      </c>
      <c r="F1128" s="76">
        <f t="shared" si="17"/>
        <v>3</v>
      </c>
    </row>
    <row r="1129" spans="4:6">
      <c r="D1129" s="77">
        <f>100*[2]sorted!I1203/[2]sorted!D1203</f>
        <v>2.7496340352939819</v>
      </c>
      <c r="E1129" s="76">
        <f>[2]sorted!B1203</f>
        <v>7.625</v>
      </c>
      <c r="F1129" s="76">
        <f t="shared" si="17"/>
        <v>3</v>
      </c>
    </row>
    <row r="1130" spans="4:6">
      <c r="D1130" s="77">
        <f>100*[2]sorted!I1204/[2]sorted!D1204</f>
        <v>0.5925551160580137</v>
      </c>
      <c r="E1130" s="76">
        <f>[2]sorted!B1204</f>
        <v>7.625</v>
      </c>
      <c r="F1130" s="76">
        <f t="shared" si="17"/>
        <v>3</v>
      </c>
    </row>
    <row r="1131" spans="4:6">
      <c r="D1131" s="77">
        <f>100*[2]sorted!I1205/[2]sorted!D1205</f>
        <v>1.9991223994631149</v>
      </c>
      <c r="E1131" s="76">
        <f>[2]sorted!B1205</f>
        <v>7.625</v>
      </c>
      <c r="F1131" s="76">
        <f t="shared" si="17"/>
        <v>3</v>
      </c>
    </row>
    <row r="1132" spans="4:6">
      <c r="D1132" s="77">
        <f>100*[2]sorted!I1206/[2]sorted!D1206</f>
        <v>2.4449590811648174</v>
      </c>
      <c r="E1132" s="76">
        <f>[2]sorted!B1206</f>
        <v>7.625</v>
      </c>
      <c r="F1132" s="76">
        <f t="shared" si="17"/>
        <v>3</v>
      </c>
    </row>
    <row r="1133" spans="4:6">
      <c r="D1133" s="77">
        <f>100*[2]sorted!I1207/[2]sorted!D1207</f>
        <v>3.0000671907545522</v>
      </c>
      <c r="E1133" s="76">
        <f>[2]sorted!B1207</f>
        <v>7.625</v>
      </c>
      <c r="F1133" s="76">
        <f t="shared" si="17"/>
        <v>3</v>
      </c>
    </row>
    <row r="1134" spans="4:6">
      <c r="D1134" s="77">
        <f>100*[2]sorted!I1208/[2]sorted!D1208</f>
        <v>3</v>
      </c>
      <c r="E1134" s="76">
        <f>[2]sorted!B1208</f>
        <v>7.625</v>
      </c>
      <c r="F1134" s="76">
        <f t="shared" si="17"/>
        <v>3</v>
      </c>
    </row>
    <row r="1135" spans="4:6">
      <c r="D1135" s="77">
        <f>100*[2]sorted!I1209/[2]sorted!D1209</f>
        <v>2.6245581722891078</v>
      </c>
      <c r="E1135" s="76">
        <f>[2]sorted!B1209</f>
        <v>7.625</v>
      </c>
      <c r="F1135" s="76">
        <f t="shared" si="17"/>
        <v>3</v>
      </c>
    </row>
    <row r="1136" spans="4:6">
      <c r="D1136" s="77">
        <f>100*[2]sorted!I1210/[2]sorted!D1210</f>
        <v>2.6238980223969501</v>
      </c>
      <c r="E1136" s="76">
        <f>[2]sorted!B1210</f>
        <v>7.75</v>
      </c>
      <c r="F1136" s="76">
        <f t="shared" si="17"/>
        <v>3</v>
      </c>
    </row>
    <row r="1137" spans="4:6">
      <c r="D1137" s="77">
        <f>100*[2]sorted!I1211/[2]sorted!D1211</f>
        <v>2.3743354277428708</v>
      </c>
      <c r="E1137" s="76">
        <f>[2]sorted!B1211</f>
        <v>7.75</v>
      </c>
      <c r="F1137" s="76">
        <f t="shared" si="17"/>
        <v>3</v>
      </c>
    </row>
    <row r="1138" spans="4:6">
      <c r="D1138" s="77">
        <f>100*[2]sorted!I1212/[2]sorted!D1212</f>
        <v>2.3745757749899705</v>
      </c>
      <c r="E1138" s="76">
        <f>[2]sorted!B1212</f>
        <v>7.75</v>
      </c>
      <c r="F1138" s="76">
        <f t="shared" si="17"/>
        <v>3</v>
      </c>
    </row>
    <row r="1139" spans="4:6">
      <c r="D1139" s="77">
        <f>100*[2]sorted!I1213/[2]sorted!D1213</f>
        <v>2.874595503856078</v>
      </c>
      <c r="E1139" s="76">
        <f>[2]sorted!B1213</f>
        <v>7.75</v>
      </c>
      <c r="F1139" s="76">
        <f t="shared" si="17"/>
        <v>3</v>
      </c>
    </row>
    <row r="1140" spans="4:6">
      <c r="D1140" s="77">
        <f>100*[2]sorted!I1214/[2]sorted!D1214</f>
        <v>2.9994762819190299</v>
      </c>
      <c r="E1140" s="76">
        <f>[2]sorted!B1214</f>
        <v>7.75</v>
      </c>
      <c r="F1140" s="76">
        <f t="shared" si="17"/>
        <v>3</v>
      </c>
    </row>
    <row r="1141" spans="4:6">
      <c r="D1141" s="77">
        <f>100*[2]sorted!I1215/[2]sorted!D1215</f>
        <v>0.99996633109996291</v>
      </c>
      <c r="E1141" s="76">
        <f>[2]sorted!B1215</f>
        <v>7.75</v>
      </c>
      <c r="F1141" s="76">
        <f t="shared" si="17"/>
        <v>3</v>
      </c>
    </row>
    <row r="1142" spans="4:6">
      <c r="D1142" s="77">
        <f>100*[2]sorted!I1216/[2]sorted!D1216</f>
        <v>3.3747207718346148</v>
      </c>
      <c r="E1142" s="76">
        <f>[2]sorted!B1216</f>
        <v>7.75</v>
      </c>
      <c r="F1142" s="76">
        <f t="shared" si="17"/>
        <v>3</v>
      </c>
    </row>
    <row r="1143" spans="4:6">
      <c r="D1143" s="77">
        <f>100*[2]sorted!I1217/[2]sorted!D1217</f>
        <v>3.247679845501851</v>
      </c>
      <c r="E1143" s="76">
        <f>[2]sorted!B1217</f>
        <v>7.75</v>
      </c>
      <c r="F1143" s="76">
        <f t="shared" si="17"/>
        <v>3</v>
      </c>
    </row>
    <row r="1144" spans="4:6">
      <c r="D1144" s="77">
        <f>100*[2]sorted!I1218/[2]sorted!D1218</f>
        <v>2.2876994513600426</v>
      </c>
      <c r="E1144" s="76">
        <f>[2]sorted!B1218</f>
        <v>7.75</v>
      </c>
      <c r="F1144" s="76">
        <f t="shared" si="17"/>
        <v>3</v>
      </c>
    </row>
    <row r="1145" spans="4:6">
      <c r="D1145" s="77">
        <f>100*[2]sorted!I1219/[2]sorted!D1219</f>
        <v>3.3742043690685781</v>
      </c>
      <c r="E1145" s="76">
        <f>[2]sorted!B1219</f>
        <v>7.75</v>
      </c>
      <c r="F1145" s="76">
        <f t="shared" si="17"/>
        <v>3</v>
      </c>
    </row>
    <row r="1146" spans="4:6">
      <c r="D1146" s="77">
        <f>100*[2]sorted!I1220/[2]sorted!D1220</f>
        <v>2.9996458426605903</v>
      </c>
      <c r="E1146" s="76">
        <f>[2]sorted!B1220</f>
        <v>7.75</v>
      </c>
      <c r="F1146" s="76">
        <f t="shared" si="17"/>
        <v>3</v>
      </c>
    </row>
    <row r="1147" spans="4:6">
      <c r="D1147" s="77">
        <f>100*[2]sorted!I1221/[2]sorted!D1221</f>
        <v>2.2747083658634568</v>
      </c>
      <c r="E1147" s="76">
        <f>[2]sorted!B1221</f>
        <v>7.75</v>
      </c>
      <c r="F1147" s="76">
        <f t="shared" si="17"/>
        <v>3</v>
      </c>
    </row>
    <row r="1148" spans="4:6">
      <c r="D1148" s="77">
        <f>100*[2]sorted!I1222/[2]sorted!D1222</f>
        <v>2.374725244150135</v>
      </c>
      <c r="E1148" s="76">
        <f>[2]sorted!B1222</f>
        <v>7.75</v>
      </c>
      <c r="F1148" s="76">
        <f t="shared" si="17"/>
        <v>3</v>
      </c>
    </row>
    <row r="1149" spans="4:6">
      <c r="D1149" s="77">
        <f>100*[2]sorted!I1223/[2]sorted!D1223</f>
        <v>2.9017988025356534</v>
      </c>
      <c r="E1149" s="76">
        <f>[2]sorted!B1223</f>
        <v>7.75</v>
      </c>
      <c r="F1149" s="76">
        <f t="shared" si="17"/>
        <v>3</v>
      </c>
    </row>
    <row r="1150" spans="4:6">
      <c r="D1150" s="77">
        <f>100*[2]sorted!I1224/[2]sorted!D1224</f>
        <v>2.9994767714041801</v>
      </c>
      <c r="E1150" s="76">
        <f>[2]sorted!B1224</f>
        <v>7.75</v>
      </c>
      <c r="F1150" s="76">
        <f t="shared" si="17"/>
        <v>3</v>
      </c>
    </row>
    <row r="1151" spans="4:6">
      <c r="D1151" s="77">
        <f>100*[2]sorted!I1225/[2]sorted!D1225</f>
        <v>3.4582612168819065</v>
      </c>
      <c r="E1151" s="76">
        <f>[2]sorted!B1225</f>
        <v>7.75</v>
      </c>
      <c r="F1151" s="76">
        <f t="shared" si="17"/>
        <v>3</v>
      </c>
    </row>
    <row r="1152" spans="4:6">
      <c r="D1152" s="77">
        <f>100*[2]sorted!I1226/[2]sorted!D1226</f>
        <v>2.4993425169358567</v>
      </c>
      <c r="E1152" s="76">
        <f>[2]sorted!B1226</f>
        <v>7.75</v>
      </c>
      <c r="F1152" s="76">
        <f t="shared" si="17"/>
        <v>3</v>
      </c>
    </row>
    <row r="1153" spans="4:6">
      <c r="D1153" s="77">
        <f>100*[2]sorted!I1227/[2]sorted!D1227</f>
        <v>3.0471478167028088</v>
      </c>
      <c r="E1153" s="76">
        <f>[2]sorted!B1227</f>
        <v>7.75</v>
      </c>
      <c r="F1153" s="76">
        <f t="shared" si="17"/>
        <v>3</v>
      </c>
    </row>
    <row r="1154" spans="4:6">
      <c r="D1154" s="77">
        <f>100*[2]sorted!I1228/[2]sorted!D1228</f>
        <v>2.4990191377130651</v>
      </c>
      <c r="E1154" s="76">
        <f>[2]sorted!B1228</f>
        <v>7.75</v>
      </c>
      <c r="F1154" s="76">
        <f t="shared" si="17"/>
        <v>3</v>
      </c>
    </row>
    <row r="1155" spans="4:6">
      <c r="D1155" s="77">
        <f>100*[2]sorted!I1229/[2]sorted!D1229</f>
        <v>2.123923878568192</v>
      </c>
      <c r="E1155" s="76">
        <f>[2]sorted!B1229</f>
        <v>7.75</v>
      </c>
      <c r="F1155" s="76">
        <f t="shared" si="17"/>
        <v>3</v>
      </c>
    </row>
    <row r="1156" spans="4:6">
      <c r="D1156" s="77">
        <f>100*[2]sorted!I1230/[2]sorted!D1230</f>
        <v>3.2495590417440483</v>
      </c>
      <c r="E1156" s="76">
        <f>[2]sorted!B1230</f>
        <v>7.75</v>
      </c>
      <c r="F1156" s="76">
        <f t="shared" si="17"/>
        <v>3</v>
      </c>
    </row>
    <row r="1157" spans="4:6">
      <c r="D1157" s="77">
        <f>100*[2]sorted!I1231/[2]sorted!D1231</f>
        <v>3.1234498759900791</v>
      </c>
      <c r="E1157" s="76">
        <f>[2]sorted!B1231</f>
        <v>7.75</v>
      </c>
      <c r="F1157" s="76">
        <f t="shared" si="17"/>
        <v>3</v>
      </c>
    </row>
    <row r="1158" spans="4:6">
      <c r="D1158" s="77">
        <f>100*[2]sorted!I1232/[2]sorted!D1232</f>
        <v>1.4998345217679092</v>
      </c>
      <c r="E1158" s="76">
        <f>[2]sorted!B1232</f>
        <v>7.75</v>
      </c>
      <c r="F1158" s="76">
        <f t="shared" si="17"/>
        <v>3</v>
      </c>
    </row>
    <row r="1159" spans="4:6">
      <c r="D1159" s="77">
        <f>100*[2]sorted!I1233/[2]sorted!D1233</f>
        <v>2.2499727738047701</v>
      </c>
      <c r="E1159" s="76">
        <f>[2]sorted!B1233</f>
        <v>7.75</v>
      </c>
      <c r="F1159" s="76">
        <f t="shared" si="17"/>
        <v>3</v>
      </c>
    </row>
    <row r="1160" spans="4:6">
      <c r="D1160" s="77">
        <f>100*[2]sorted!I1234/[2]sorted!D1234</f>
        <v>3.2806551713106624</v>
      </c>
      <c r="E1160" s="76">
        <f>[2]sorted!B1234</f>
        <v>7.75</v>
      </c>
      <c r="F1160" s="76">
        <f t="shared" si="17"/>
        <v>3</v>
      </c>
    </row>
    <row r="1161" spans="4:6">
      <c r="D1161" s="77">
        <f>100*[2]sorted!I1235/[2]sorted!D1235</f>
        <v>3.7497920742671114</v>
      </c>
      <c r="E1161" s="76">
        <f>[2]sorted!B1235</f>
        <v>7.75</v>
      </c>
      <c r="F1161" s="76">
        <f t="shared" si="17"/>
        <v>3</v>
      </c>
    </row>
    <row r="1162" spans="4:6">
      <c r="D1162" s="77">
        <f>100*[2]sorted!I1236/[2]sorted!D1236</f>
        <v>2.1741389702978529</v>
      </c>
      <c r="E1162" s="76">
        <f>[2]sorted!B1236</f>
        <v>7.75</v>
      </c>
      <c r="F1162" s="76">
        <f t="shared" si="17"/>
        <v>3</v>
      </c>
    </row>
    <row r="1163" spans="4:6">
      <c r="D1163" s="77">
        <f>100*[2]sorted!I1237/[2]sorted!D1237</f>
        <v>2.8746680407467595</v>
      </c>
      <c r="E1163" s="76">
        <f>[2]sorted!B1237</f>
        <v>7.75</v>
      </c>
      <c r="F1163" s="76">
        <f t="shared" si="17"/>
        <v>3</v>
      </c>
    </row>
    <row r="1164" spans="4:6">
      <c r="D1164" s="77">
        <f>100*[2]sorted!I1238/[2]sorted!D1238</f>
        <v>3.1244864727587802</v>
      </c>
      <c r="E1164" s="76">
        <f>[2]sorted!B1238</f>
        <v>7.75</v>
      </c>
      <c r="F1164" s="76">
        <f t="shared" si="17"/>
        <v>3</v>
      </c>
    </row>
    <row r="1165" spans="4:6">
      <c r="D1165" s="77">
        <f>100*[2]sorted!I1239/[2]sorted!D1239</f>
        <v>3.1241227190695811</v>
      </c>
      <c r="E1165" s="76">
        <f>[2]sorted!B1239</f>
        <v>7.75</v>
      </c>
      <c r="F1165" s="76">
        <f t="shared" si="17"/>
        <v>3</v>
      </c>
    </row>
    <row r="1166" spans="4:6">
      <c r="D1166" s="77">
        <f>100*[2]sorted!I1240/[2]sorted!D1240</f>
        <v>2.9992830399107784</v>
      </c>
      <c r="E1166" s="76">
        <f>[2]sorted!B1240</f>
        <v>7.75</v>
      </c>
      <c r="F1166" s="76">
        <f t="shared" si="17"/>
        <v>3</v>
      </c>
    </row>
    <row r="1167" spans="4:6">
      <c r="D1167" s="77">
        <f>100*[2]sorted!I1241/[2]sorted!D1241</f>
        <v>2.7127325440927761</v>
      </c>
      <c r="E1167" s="76">
        <f>[2]sorted!B1241</f>
        <v>7.75</v>
      </c>
      <c r="F1167" s="76">
        <f t="shared" si="17"/>
        <v>3</v>
      </c>
    </row>
    <row r="1168" spans="4:6">
      <c r="D1168" s="77">
        <f>100*[2]sorted!I1242/[2]sorted!D1242</f>
        <v>2.2496623796960562</v>
      </c>
      <c r="E1168" s="76">
        <f>[2]sorted!B1242</f>
        <v>7.75</v>
      </c>
      <c r="F1168" s="76">
        <f t="shared" si="17"/>
        <v>3</v>
      </c>
    </row>
    <row r="1169" spans="4:6">
      <c r="D1169" s="77">
        <f>100*[2]sorted!I1243/[2]sorted!D1243</f>
        <v>3.3608359305431881</v>
      </c>
      <c r="E1169" s="76">
        <f>[2]sorted!B1243</f>
        <v>7.75</v>
      </c>
      <c r="F1169" s="76">
        <f t="shared" si="17"/>
        <v>3</v>
      </c>
    </row>
    <row r="1170" spans="4:6">
      <c r="D1170" s="77">
        <f>100*[2]sorted!I1244/[2]sorted!D1244</f>
        <v>2.952623716920884</v>
      </c>
      <c r="E1170" s="76">
        <f>[2]sorted!B1244</f>
        <v>7.75</v>
      </c>
      <c r="F1170" s="76">
        <f t="shared" si="17"/>
        <v>3</v>
      </c>
    </row>
    <row r="1171" spans="4:6">
      <c r="D1171" s="77">
        <f>100*[2]sorted!I1245/[2]sorted!D1245</f>
        <v>2.7497958072420365</v>
      </c>
      <c r="E1171" s="76">
        <f>[2]sorted!B1245</f>
        <v>7.75</v>
      </c>
      <c r="F1171" s="76">
        <f t="shared" si="17"/>
        <v>3</v>
      </c>
    </row>
    <row r="1172" spans="4:6">
      <c r="D1172" s="77">
        <f>100*[2]sorted!I1246/[2]sorted!D1246</f>
        <v>3.627891706232953</v>
      </c>
      <c r="E1172" s="76">
        <f>[2]sorted!B1246</f>
        <v>7.75</v>
      </c>
      <c r="F1172" s="76">
        <f t="shared" si="17"/>
        <v>3</v>
      </c>
    </row>
    <row r="1173" spans="4:6">
      <c r="D1173" s="77">
        <f>100*[2]sorted!I1247/[2]sorted!D1247</f>
        <v>0.24925224327018944</v>
      </c>
      <c r="E1173" s="76">
        <f>[2]sorted!B1247</f>
        <v>7.75</v>
      </c>
      <c r="F1173" s="76">
        <f t="shared" si="17"/>
        <v>3</v>
      </c>
    </row>
    <row r="1174" spans="4:6">
      <c r="D1174" s="77">
        <f>100*[2]sorted!I1248/[2]sorted!D1248</f>
        <v>2.6245530946742814</v>
      </c>
      <c r="E1174" s="76">
        <f>[2]sorted!B1248</f>
        <v>7.75</v>
      </c>
      <c r="F1174" s="76">
        <f t="shared" si="17"/>
        <v>3</v>
      </c>
    </row>
    <row r="1175" spans="4:6">
      <c r="D1175" s="77">
        <f>100*[2]sorted!I1249/[2]sorted!D1249</f>
        <v>2.7705017923983317</v>
      </c>
      <c r="E1175" s="76">
        <f>[2]sorted!B1249</f>
        <v>7.75</v>
      </c>
      <c r="F1175" s="76">
        <f t="shared" si="17"/>
        <v>3</v>
      </c>
    </row>
    <row r="1176" spans="4:6">
      <c r="D1176" s="77">
        <f>100*[2]sorted!I1250/[2]sorted!D1250</f>
        <v>2.7126453866448665</v>
      </c>
      <c r="E1176" s="76">
        <f>[2]sorted!B1250</f>
        <v>7.75</v>
      </c>
      <c r="F1176" s="76">
        <f t="shared" si="17"/>
        <v>3</v>
      </c>
    </row>
    <row r="1177" spans="4:6">
      <c r="D1177" s="77">
        <f>100*[2]sorted!I1251/[2]sorted!D1251</f>
        <v>3.3742102197194881</v>
      </c>
      <c r="E1177" s="76">
        <f>[2]sorted!B1251</f>
        <v>7.75</v>
      </c>
      <c r="F1177" s="76">
        <f t="shared" si="17"/>
        <v>3</v>
      </c>
    </row>
    <row r="1178" spans="4:6">
      <c r="D1178" s="77">
        <f>100*[2]sorted!I1252/[2]sorted!D1252</f>
        <v>3.3749246484281454</v>
      </c>
      <c r="E1178" s="76">
        <f>[2]sorted!B1252</f>
        <v>7.75</v>
      </c>
      <c r="F1178" s="76">
        <f t="shared" si="17"/>
        <v>3</v>
      </c>
    </row>
    <row r="1179" spans="4:6">
      <c r="D1179" s="77">
        <f>100*[2]sorted!I1253/[2]sorted!D1253</f>
        <v>3.124525384179933</v>
      </c>
      <c r="E1179" s="76">
        <f>[2]sorted!B1253</f>
        <v>7.75</v>
      </c>
      <c r="F1179" s="76">
        <f t="shared" si="17"/>
        <v>3</v>
      </c>
    </row>
    <row r="1180" spans="4:6">
      <c r="D1180" s="77">
        <f>100*[2]sorted!I1254/[2]sorted!D1254</f>
        <v>2.8741538788673493</v>
      </c>
      <c r="E1180" s="76">
        <f>[2]sorted!B1254</f>
        <v>7.75</v>
      </c>
      <c r="F1180" s="76">
        <f t="shared" si="17"/>
        <v>3</v>
      </c>
    </row>
    <row r="1181" spans="4:6">
      <c r="D1181" s="77">
        <f>100*[2]sorted!I1255/[2]sorted!D1255</f>
        <v>3.7498200168669906</v>
      </c>
      <c r="E1181" s="76">
        <f>[2]sorted!B1255</f>
        <v>7.75</v>
      </c>
      <c r="F1181" s="76">
        <f t="shared" si="17"/>
        <v>3</v>
      </c>
    </row>
    <row r="1182" spans="4:6">
      <c r="D1182" s="77">
        <f>100*[2]sorted!I1256/[2]sorted!D1256</f>
        <v>2.2493992518517909</v>
      </c>
      <c r="E1182" s="76">
        <f>[2]sorted!B1256</f>
        <v>7.75</v>
      </c>
      <c r="F1182" s="76">
        <f t="shared" si="17"/>
        <v>3</v>
      </c>
    </row>
    <row r="1183" spans="4:6">
      <c r="D1183" s="77">
        <f>100*[2]sorted!I1257/[2]sorted!D1257</f>
        <v>3.3737528779739065</v>
      </c>
      <c r="E1183" s="76">
        <f>[2]sorted!B1257</f>
        <v>7.75</v>
      </c>
      <c r="F1183" s="76">
        <f t="shared" si="17"/>
        <v>3</v>
      </c>
    </row>
    <row r="1184" spans="4:6">
      <c r="D1184" s="77">
        <f>100*[2]sorted!I1258/[2]sorted!D1258</f>
        <v>2.2498890189273175</v>
      </c>
      <c r="E1184" s="76">
        <f>[2]sorted!B1258</f>
        <v>7.75</v>
      </c>
      <c r="F1184" s="76">
        <f t="shared" si="17"/>
        <v>3</v>
      </c>
    </row>
    <row r="1185" spans="4:6">
      <c r="D1185" s="77">
        <f>100*[2]sorted!I1259/[2]sorted!D1259</f>
        <v>2.8748138815714124</v>
      </c>
      <c r="E1185" s="76">
        <f>[2]sorted!B1259</f>
        <v>7.75</v>
      </c>
      <c r="F1185" s="76">
        <f t="shared" si="17"/>
        <v>3</v>
      </c>
    </row>
    <row r="1186" spans="4:6">
      <c r="D1186" s="77">
        <f>100*[2]sorted!I1260/[2]sorted!D1260</f>
        <v>2.7798340778557753</v>
      </c>
      <c r="E1186" s="76">
        <f>[2]sorted!B1260</f>
        <v>7.75</v>
      </c>
      <c r="F1186" s="76">
        <f t="shared" si="17"/>
        <v>3</v>
      </c>
    </row>
    <row r="1187" spans="4:6">
      <c r="D1187" s="77">
        <f>100*[2]sorted!I1261/[2]sorted!D1261</f>
        <v>3.9992721703727852</v>
      </c>
      <c r="E1187" s="76">
        <f>[2]sorted!B1261</f>
        <v>7.75</v>
      </c>
      <c r="F1187" s="76">
        <f t="shared" si="17"/>
        <v>3</v>
      </c>
    </row>
    <row r="1188" spans="4:6">
      <c r="D1188" s="77">
        <f>100*[2]sorted!I1262/[2]sorted!D1262</f>
        <v>2.9946929492039422</v>
      </c>
      <c r="E1188" s="76">
        <f>[2]sorted!B1262</f>
        <v>7.75</v>
      </c>
      <c r="F1188" s="76">
        <f t="shared" si="17"/>
        <v>3</v>
      </c>
    </row>
    <row r="1189" spans="4:6">
      <c r="D1189" s="77">
        <f>100*[2]sorted!I1263/[2]sorted!D1263</f>
        <v>3.4367608181438709</v>
      </c>
      <c r="E1189" s="76">
        <f>[2]sorted!B1263</f>
        <v>7.75</v>
      </c>
      <c r="F1189" s="76">
        <f t="shared" si="17"/>
        <v>3</v>
      </c>
    </row>
    <row r="1190" spans="4:6">
      <c r="D1190" s="77">
        <f>100*[2]sorted!I1264/[2]sorted!D1264</f>
        <v>3.3745401030169244</v>
      </c>
      <c r="E1190" s="76">
        <f>[2]sorted!B1264</f>
        <v>7.75</v>
      </c>
      <c r="F1190" s="76">
        <f t="shared" ref="F1190:F1253" si="18">VLOOKUP(E1190,$I$38:$J$54,2)</f>
        <v>3</v>
      </c>
    </row>
    <row r="1191" spans="4:6">
      <c r="D1191" s="77">
        <f>100*[2]sorted!I1265/[2]sorted!D1265</f>
        <v>2.2499112531061414</v>
      </c>
      <c r="E1191" s="76">
        <f>[2]sorted!B1265</f>
        <v>7.75</v>
      </c>
      <c r="F1191" s="76">
        <f t="shared" si="18"/>
        <v>3</v>
      </c>
    </row>
    <row r="1192" spans="4:6">
      <c r="D1192" s="77">
        <f>100*[2]sorted!I1266/[2]sorted!D1266</f>
        <v>3.4999306863680473</v>
      </c>
      <c r="E1192" s="76">
        <f>[2]sorted!B1266</f>
        <v>7.75</v>
      </c>
      <c r="F1192" s="76">
        <f t="shared" si="18"/>
        <v>3</v>
      </c>
    </row>
    <row r="1193" spans="4:6">
      <c r="D1193" s="77">
        <f>100*[2]sorted!I1267/[2]sorted!D1267</f>
        <v>2.83134738771769</v>
      </c>
      <c r="E1193" s="76">
        <f>[2]sorted!B1267</f>
        <v>7.75</v>
      </c>
      <c r="F1193" s="76">
        <f t="shared" si="18"/>
        <v>3</v>
      </c>
    </row>
    <row r="1194" spans="4:6">
      <c r="D1194" s="77">
        <f>100*[2]sorted!I1268/[2]sorted!D1268</f>
        <v>3.4980928476847368</v>
      </c>
      <c r="E1194" s="76">
        <f>[2]sorted!B1268</f>
        <v>7.75</v>
      </c>
      <c r="F1194" s="76">
        <f t="shared" si="18"/>
        <v>3</v>
      </c>
    </row>
    <row r="1195" spans="4:6">
      <c r="D1195" s="77">
        <f>100*[2]sorted!I1269/[2]sorted!D1269</f>
        <v>3.4993373922061957</v>
      </c>
      <c r="E1195" s="76">
        <f>[2]sorted!B1269</f>
        <v>7.75</v>
      </c>
      <c r="F1195" s="76">
        <f t="shared" si="18"/>
        <v>3</v>
      </c>
    </row>
    <row r="1196" spans="4:6">
      <c r="D1196" s="77">
        <f>100*[2]sorted!I1270/[2]sorted!D1270</f>
        <v>3.4006139791484378</v>
      </c>
      <c r="E1196" s="76">
        <f>[2]sorted!B1270</f>
        <v>7.75</v>
      </c>
      <c r="F1196" s="76">
        <f t="shared" si="18"/>
        <v>3</v>
      </c>
    </row>
    <row r="1197" spans="4:6">
      <c r="D1197" s="77">
        <f>100*[2]sorted!I1271/[2]sorted!D1271</f>
        <v>2.9994334277620398</v>
      </c>
      <c r="E1197" s="76">
        <f>[2]sorted!B1271</f>
        <v>7.75</v>
      </c>
      <c r="F1197" s="76">
        <f t="shared" si="18"/>
        <v>3</v>
      </c>
    </row>
    <row r="1198" spans="4:6">
      <c r="D1198" s="77">
        <f>100*[2]sorted!I1272/[2]sorted!D1272</f>
        <v>3.1241968645592393</v>
      </c>
      <c r="E1198" s="76">
        <f>[2]sorted!B1272</f>
        <v>7.75</v>
      </c>
      <c r="F1198" s="76">
        <f t="shared" si="18"/>
        <v>3</v>
      </c>
    </row>
    <row r="1199" spans="4:6">
      <c r="D1199" s="77">
        <f>100*[2]sorted!I1273/[2]sorted!D1273</f>
        <v>3.8745800671892496</v>
      </c>
      <c r="E1199" s="76">
        <f>[2]sorted!B1273</f>
        <v>7.75</v>
      </c>
      <c r="F1199" s="76">
        <f t="shared" si="18"/>
        <v>3</v>
      </c>
    </row>
    <row r="1200" spans="4:6">
      <c r="D1200" s="77">
        <f>100*[2]sorted!I1274/[2]sorted!D1274</f>
        <v>2.2490511184688686</v>
      </c>
      <c r="E1200" s="76">
        <f>[2]sorted!B1274</f>
        <v>7.75</v>
      </c>
      <c r="F1200" s="76">
        <f t="shared" si="18"/>
        <v>3</v>
      </c>
    </row>
    <row r="1201" spans="4:6">
      <c r="D1201" s="77">
        <f>100*[2]sorted!I1275/[2]sorted!D1275</f>
        <v>0.99215697142698778</v>
      </c>
      <c r="E1201" s="76">
        <f>[2]sorted!B1275</f>
        <v>7.75</v>
      </c>
      <c r="F1201" s="76">
        <f t="shared" si="18"/>
        <v>3</v>
      </c>
    </row>
    <row r="1202" spans="4:6">
      <c r="D1202" s="77">
        <f>100*[2]sorted!I1276/[2]sorted!D1276</f>
        <v>3.2491272437395202</v>
      </c>
      <c r="E1202" s="76">
        <f>[2]sorted!B1276</f>
        <v>7.75</v>
      </c>
      <c r="F1202" s="76">
        <f t="shared" si="18"/>
        <v>3</v>
      </c>
    </row>
    <row r="1203" spans="4:6">
      <c r="D1203" s="77">
        <f>100*[2]sorted!I1277/[2]sorted!D1277</f>
        <v>3.0876880136455265</v>
      </c>
      <c r="E1203" s="76">
        <f>[2]sorted!B1277</f>
        <v>7.75</v>
      </c>
      <c r="F1203" s="76">
        <f t="shared" si="18"/>
        <v>3</v>
      </c>
    </row>
    <row r="1204" spans="4:6">
      <c r="D1204" s="77">
        <f>100*[2]sorted!I1278/[2]sorted!D1278</f>
        <v>2.2490414893476856</v>
      </c>
      <c r="E1204" s="76">
        <f>[2]sorted!B1278</f>
        <v>7.75</v>
      </c>
      <c r="F1204" s="76">
        <f t="shared" si="18"/>
        <v>3</v>
      </c>
    </row>
    <row r="1205" spans="4:6">
      <c r="D1205" s="77">
        <f>100*[2]sorted!I1279/[2]sorted!D1279</f>
        <v>2.3742971365423995</v>
      </c>
      <c r="E1205" s="76">
        <f>[2]sorted!B1279</f>
        <v>7.75</v>
      </c>
      <c r="F1205" s="76">
        <f t="shared" si="18"/>
        <v>3</v>
      </c>
    </row>
    <row r="1206" spans="4:6">
      <c r="D1206" s="77">
        <f>100*[2]sorted!I1280/[2]sorted!D1280</f>
        <v>2.8746516262952886</v>
      </c>
      <c r="E1206" s="76">
        <f>[2]sorted!B1280</f>
        <v>7.75</v>
      </c>
      <c r="F1206" s="76">
        <f t="shared" si="18"/>
        <v>3</v>
      </c>
    </row>
    <row r="1207" spans="4:6">
      <c r="D1207" s="77">
        <f>100*[2]sorted!I1281/[2]sorted!D1281</f>
        <v>1.8743697728216382</v>
      </c>
      <c r="E1207" s="76">
        <f>[2]sorted!B1281</f>
        <v>7.75</v>
      </c>
      <c r="F1207" s="76">
        <f t="shared" si="18"/>
        <v>3</v>
      </c>
    </row>
    <row r="1208" spans="4:6">
      <c r="D1208" s="77">
        <f>100*[2]sorted!I1282/[2]sorted!D1282</f>
        <v>3.7496641289744739</v>
      </c>
      <c r="E1208" s="76">
        <f>[2]sorted!B1282</f>
        <v>7.75</v>
      </c>
      <c r="F1208" s="76">
        <f t="shared" si="18"/>
        <v>3</v>
      </c>
    </row>
    <row r="1209" spans="4:6">
      <c r="D1209" s="77">
        <f>100*[2]sorted!I1283/[2]sorted!D1283</f>
        <v>2.4990456053798491</v>
      </c>
      <c r="E1209" s="76">
        <f>[2]sorted!B1283</f>
        <v>7.75</v>
      </c>
      <c r="F1209" s="76">
        <f t="shared" si="18"/>
        <v>3</v>
      </c>
    </row>
    <row r="1210" spans="4:6">
      <c r="D1210" s="77">
        <f>100*[2]sorted!I1284/[2]sorted!D1284</f>
        <v>2.7255438916780772</v>
      </c>
      <c r="E1210" s="76">
        <f>[2]sorted!B1284</f>
        <v>7.75</v>
      </c>
      <c r="F1210" s="76">
        <f t="shared" si="18"/>
        <v>3</v>
      </c>
    </row>
    <row r="1211" spans="4:6">
      <c r="D1211" s="77">
        <f>100*[2]sorted!I1285/[2]sorted!D1285</f>
        <v>2.5217706821480408</v>
      </c>
      <c r="E1211" s="76">
        <f>[2]sorted!B1285</f>
        <v>7.75</v>
      </c>
      <c r="F1211" s="76">
        <f t="shared" si="18"/>
        <v>3</v>
      </c>
    </row>
    <row r="1212" spans="4:6">
      <c r="D1212" s="77">
        <f>100*[2]sorted!I1286/[2]sorted!D1286</f>
        <v>2.7497818499127398</v>
      </c>
      <c r="E1212" s="76">
        <f>[2]sorted!B1286</f>
        <v>7.75</v>
      </c>
      <c r="F1212" s="76">
        <f t="shared" si="18"/>
        <v>3</v>
      </c>
    </row>
    <row r="1213" spans="4:6">
      <c r="D1213" s="77">
        <f>100*[2]sorted!I1287/[2]sorted!D1287</f>
        <v>2.3745856661374334</v>
      </c>
      <c r="E1213" s="76">
        <f>[2]sorted!B1287</f>
        <v>7.75</v>
      </c>
      <c r="F1213" s="76">
        <f t="shared" si="18"/>
        <v>3</v>
      </c>
    </row>
    <row r="1214" spans="4:6">
      <c r="D1214" s="77">
        <f>100*[2]sorted!I1288/[2]sorted!D1288</f>
        <v>3.6246323180567415</v>
      </c>
      <c r="E1214" s="76">
        <f>[2]sorted!B1288</f>
        <v>7.75</v>
      </c>
      <c r="F1214" s="76">
        <f t="shared" si="18"/>
        <v>3</v>
      </c>
    </row>
    <row r="1215" spans="4:6">
      <c r="D1215" s="77">
        <f>100*[2]sorted!I1289/[2]sorted!D1289</f>
        <v>3.6945090162269518</v>
      </c>
      <c r="E1215" s="76">
        <f>[2]sorted!B1289</f>
        <v>7.75</v>
      </c>
      <c r="F1215" s="76">
        <f t="shared" si="18"/>
        <v>3</v>
      </c>
    </row>
    <row r="1216" spans="4:6">
      <c r="D1216" s="77">
        <f>100*[2]sorted!I1290/[2]sorted!D1290</f>
        <v>2.8747831644298367</v>
      </c>
      <c r="E1216" s="76">
        <f>[2]sorted!B1290</f>
        <v>7.75</v>
      </c>
      <c r="F1216" s="76">
        <f t="shared" si="18"/>
        <v>3</v>
      </c>
    </row>
    <row r="1217" spans="4:6">
      <c r="D1217" s="77">
        <f>100*[2]sorted!I1291/[2]sorted!D1291</f>
        <v>2.3749330795312593</v>
      </c>
      <c r="E1217" s="76">
        <f>[2]sorted!B1291</f>
        <v>7.75</v>
      </c>
      <c r="F1217" s="76">
        <f t="shared" si="18"/>
        <v>3</v>
      </c>
    </row>
    <row r="1218" spans="4:6">
      <c r="D1218" s="77">
        <f>100*[2]sorted!I1292/[2]sorted!D1292</f>
        <v>3.4499636611738183</v>
      </c>
      <c r="E1218" s="76">
        <f>[2]sorted!B1292</f>
        <v>7.75</v>
      </c>
      <c r="F1218" s="76">
        <f t="shared" si="18"/>
        <v>3</v>
      </c>
    </row>
    <row r="1219" spans="4:6">
      <c r="D1219" s="77">
        <f>100*[2]sorted!I1293/[2]sorted!D1293</f>
        <v>3.3737038171878275</v>
      </c>
      <c r="E1219" s="76">
        <f>[2]sorted!B1293</f>
        <v>7.75</v>
      </c>
      <c r="F1219" s="76">
        <f t="shared" si="18"/>
        <v>3</v>
      </c>
    </row>
    <row r="1220" spans="4:6">
      <c r="D1220" s="77">
        <f>100*[2]sorted!I1294/[2]sorted!D1294</f>
        <v>2.3746627300851828</v>
      </c>
      <c r="E1220" s="76">
        <f>[2]sorted!B1294</f>
        <v>7.75</v>
      </c>
      <c r="F1220" s="76">
        <f t="shared" si="18"/>
        <v>3</v>
      </c>
    </row>
    <row r="1221" spans="4:6">
      <c r="D1221" s="77">
        <f>100*[2]sorted!I1295/[2]sorted!D1295</f>
        <v>2.8548604903284707</v>
      </c>
      <c r="E1221" s="76">
        <f>[2]sorted!B1295</f>
        <v>7.75</v>
      </c>
      <c r="F1221" s="76">
        <f t="shared" si="18"/>
        <v>3</v>
      </c>
    </row>
    <row r="1222" spans="4:6">
      <c r="D1222" s="77">
        <f>100*[2]sorted!I1296/[2]sorted!D1296</f>
        <v>1.3612928049249711</v>
      </c>
      <c r="E1222" s="76">
        <f>[2]sorted!B1296</f>
        <v>7.75</v>
      </c>
      <c r="F1222" s="76">
        <f t="shared" si="18"/>
        <v>3</v>
      </c>
    </row>
    <row r="1223" spans="4:6">
      <c r="D1223" s="77">
        <f>100*[2]sorted!I1297/[2]sorted!D1297</f>
        <v>2.6600985221674875</v>
      </c>
      <c r="E1223" s="76">
        <f>[2]sorted!B1297</f>
        <v>7.75</v>
      </c>
      <c r="F1223" s="76">
        <f t="shared" si="18"/>
        <v>3</v>
      </c>
    </row>
    <row r="1224" spans="4:6">
      <c r="D1224" s="77">
        <f>100*[2]sorted!I1298/[2]sorted!D1298</f>
        <v>1.8992042440318302</v>
      </c>
      <c r="E1224" s="76">
        <f>[2]sorted!B1298</f>
        <v>7.75</v>
      </c>
      <c r="F1224" s="76">
        <f t="shared" si="18"/>
        <v>3</v>
      </c>
    </row>
    <row r="1225" spans="4:6">
      <c r="D1225" s="77">
        <f>100*[2]sorted!I1299/[2]sorted!D1299</f>
        <v>3.6249139477931136</v>
      </c>
      <c r="E1225" s="76">
        <f>[2]sorted!B1299</f>
        <v>7.75</v>
      </c>
      <c r="F1225" s="76">
        <f t="shared" si="18"/>
        <v>3</v>
      </c>
    </row>
    <row r="1226" spans="4:6">
      <c r="D1226" s="77">
        <f>100*[2]sorted!I1300/[2]sorted!D1300</f>
        <v>3.2621026249835112</v>
      </c>
      <c r="E1226" s="76">
        <f>[2]sorted!B1300</f>
        <v>7.75</v>
      </c>
      <c r="F1226" s="76">
        <f t="shared" si="18"/>
        <v>3</v>
      </c>
    </row>
    <row r="1227" spans="4:6">
      <c r="D1227" s="77">
        <f>100*[2]sorted!I1301/[2]sorted!D1301</f>
        <v>3.4986952379637426</v>
      </c>
      <c r="E1227" s="76">
        <f>[2]sorted!B1301</f>
        <v>7.75</v>
      </c>
      <c r="F1227" s="76">
        <f t="shared" si="18"/>
        <v>3</v>
      </c>
    </row>
    <row r="1228" spans="4:6">
      <c r="D1228" s="77">
        <f>100*[2]sorted!I1302/[2]sorted!D1302</f>
        <v>2.7973733414023898</v>
      </c>
      <c r="E1228" s="76">
        <f>[2]sorted!B1302</f>
        <v>7.75</v>
      </c>
      <c r="F1228" s="76">
        <f t="shared" si="18"/>
        <v>3</v>
      </c>
    </row>
    <row r="1229" spans="4:6">
      <c r="D1229" s="77">
        <f>100*[2]sorted!I1303/[2]sorted!D1303</f>
        <v>2.2496614476346983</v>
      </c>
      <c r="E1229" s="76">
        <f>[2]sorted!B1303</f>
        <v>7.75</v>
      </c>
      <c r="F1229" s="76">
        <f t="shared" si="18"/>
        <v>3</v>
      </c>
    </row>
    <row r="1230" spans="4:6">
      <c r="D1230" s="77">
        <f>100*[2]sorted!I1304/[2]sorted!D1304</f>
        <v>3.3741098734290245</v>
      </c>
      <c r="E1230" s="76">
        <f>[2]sorted!B1304</f>
        <v>7.75</v>
      </c>
      <c r="F1230" s="76">
        <f t="shared" si="18"/>
        <v>3</v>
      </c>
    </row>
    <row r="1231" spans="4:6">
      <c r="D1231" s="77">
        <f>100*[2]sorted!I1305/[2]sorted!D1305</f>
        <v>3.3746037861408333</v>
      </c>
      <c r="E1231" s="76">
        <f>[2]sorted!B1305</f>
        <v>7.75</v>
      </c>
      <c r="F1231" s="76">
        <f t="shared" si="18"/>
        <v>3</v>
      </c>
    </row>
    <row r="1232" spans="4:6">
      <c r="D1232" s="77">
        <f>100*[2]sorted!I1306/[2]sorted!D1306</f>
        <v>3.2079224681535403</v>
      </c>
      <c r="E1232" s="76">
        <f>[2]sorted!B1306</f>
        <v>7.75</v>
      </c>
      <c r="F1232" s="76">
        <f t="shared" si="18"/>
        <v>3</v>
      </c>
    </row>
    <row r="1233" spans="4:6">
      <c r="D1233" s="77">
        <f>100*[2]sorted!I1307/[2]sorted!D1307</f>
        <v>2.6248228278019949</v>
      </c>
      <c r="E1233" s="76">
        <f>[2]sorted!B1307</f>
        <v>7.75</v>
      </c>
      <c r="F1233" s="76">
        <f t="shared" si="18"/>
        <v>3</v>
      </c>
    </row>
    <row r="1234" spans="4:6">
      <c r="D1234" s="77">
        <f>100*[2]sorted!I1308/[2]sorted!D1308</f>
        <v>3.3723076923076922</v>
      </c>
      <c r="E1234" s="76">
        <f>[2]sorted!B1308</f>
        <v>7.75</v>
      </c>
      <c r="F1234" s="76">
        <f t="shared" si="18"/>
        <v>3</v>
      </c>
    </row>
    <row r="1235" spans="4:6">
      <c r="D1235" s="77">
        <f>100*[2]sorted!I1309/[2]sorted!D1309</f>
        <v>3.4994001907085952</v>
      </c>
      <c r="E1235" s="76">
        <f>[2]sorted!B1309</f>
        <v>7.75</v>
      </c>
      <c r="F1235" s="76">
        <f t="shared" si="18"/>
        <v>3</v>
      </c>
    </row>
    <row r="1236" spans="4:6">
      <c r="D1236" s="77">
        <f>100*[2]sorted!I1310/[2]sorted!D1310</f>
        <v>3.8745294855708909</v>
      </c>
      <c r="E1236" s="76">
        <f>[2]sorted!B1310</f>
        <v>7.75</v>
      </c>
      <c r="F1236" s="76">
        <f t="shared" si="18"/>
        <v>3</v>
      </c>
    </row>
    <row r="1237" spans="4:6">
      <c r="D1237" s="77">
        <f>100*[2]sorted!I1311/[2]sorted!D1311</f>
        <v>0.24976750365351402</v>
      </c>
      <c r="E1237" s="76">
        <f>[2]sorted!B1311</f>
        <v>7.85</v>
      </c>
      <c r="F1237" s="76">
        <f t="shared" si="18"/>
        <v>3</v>
      </c>
    </row>
    <row r="1238" spans="4:6">
      <c r="D1238" s="77">
        <f>100*[2]sorted!I1312/[2]sorted!D1312</f>
        <v>0.57732705541470486</v>
      </c>
      <c r="E1238" s="76">
        <f>[2]sorted!B1312</f>
        <v>7.85</v>
      </c>
      <c r="F1238" s="76">
        <f t="shared" si="18"/>
        <v>3</v>
      </c>
    </row>
    <row r="1239" spans="4:6">
      <c r="D1239" s="77">
        <f>100*[2]sorted!I1313/[2]sorted!D1313</f>
        <v>0.74921092581064408</v>
      </c>
      <c r="E1239" s="76">
        <f>[2]sorted!B1313</f>
        <v>7.875</v>
      </c>
      <c r="F1239" s="76">
        <f t="shared" si="18"/>
        <v>3</v>
      </c>
    </row>
    <row r="1240" spans="4:6">
      <c r="D1240" s="77">
        <f>100*[2]sorted!I1314/[2]sorted!D1314</f>
        <v>3.4996073611253373</v>
      </c>
      <c r="E1240" s="76">
        <f>[2]sorted!B1314</f>
        <v>7.875</v>
      </c>
      <c r="F1240" s="76">
        <f t="shared" si="18"/>
        <v>3</v>
      </c>
    </row>
    <row r="1241" spans="4:6">
      <c r="D1241" s="77">
        <f>100*[2]sorted!I1315/[2]sorted!D1315</f>
        <v>3.3749726057418363</v>
      </c>
      <c r="E1241" s="76">
        <f>[2]sorted!B1315</f>
        <v>7.875</v>
      </c>
      <c r="F1241" s="76">
        <f t="shared" si="18"/>
        <v>3</v>
      </c>
    </row>
    <row r="1242" spans="4:6">
      <c r="D1242" s="77">
        <f>100*[2]sorted!I1316/[2]sorted!D1316</f>
        <v>3.1243139768705932</v>
      </c>
      <c r="E1242" s="76">
        <f>[2]sorted!B1316</f>
        <v>7.875</v>
      </c>
      <c r="F1242" s="76">
        <f t="shared" si="18"/>
        <v>3</v>
      </c>
    </row>
    <row r="1243" spans="4:6">
      <c r="D1243" s="77">
        <f>100*[2]sorted!I1317/[2]sorted!D1317</f>
        <v>3.4992592879481794</v>
      </c>
      <c r="E1243" s="76">
        <f>[2]sorted!B1317</f>
        <v>7.875</v>
      </c>
      <c r="F1243" s="76">
        <f t="shared" si="18"/>
        <v>3</v>
      </c>
    </row>
    <row r="1244" spans="4:6">
      <c r="D1244" s="77">
        <f>100*[2]sorted!I1318/[2]sorted!D1318</f>
        <v>2.3249824271464368</v>
      </c>
      <c r="E1244" s="76">
        <f>[2]sorted!B1318</f>
        <v>7.875</v>
      </c>
      <c r="F1244" s="76">
        <f t="shared" si="18"/>
        <v>3</v>
      </c>
    </row>
    <row r="1245" spans="4:6">
      <c r="D1245" s="77">
        <f>100*[2]sorted!I1319/[2]sorted!D1319</f>
        <v>0.87496408309060081</v>
      </c>
      <c r="E1245" s="76">
        <f>[2]sorted!B1319</f>
        <v>7.875</v>
      </c>
      <c r="F1245" s="76">
        <f t="shared" si="18"/>
        <v>3</v>
      </c>
    </row>
    <row r="1246" spans="4:6">
      <c r="D1246" s="77">
        <f>100*[2]sorted!I1320/[2]sorted!D1320</f>
        <v>1.4996456881066562</v>
      </c>
      <c r="E1246" s="76">
        <f>[2]sorted!B1320</f>
        <v>7.875</v>
      </c>
      <c r="F1246" s="76">
        <f t="shared" si="18"/>
        <v>3</v>
      </c>
    </row>
    <row r="1247" spans="4:6">
      <c r="D1247" s="77">
        <f>100*[2]sorted!I1321/[2]sorted!D1321</f>
        <v>1.2497633898273786</v>
      </c>
      <c r="E1247" s="76">
        <f>[2]sorted!B1321</f>
        <v>7.875</v>
      </c>
      <c r="F1247" s="76">
        <f t="shared" si="18"/>
        <v>3</v>
      </c>
    </row>
    <row r="1248" spans="4:6">
      <c r="D1248" s="77">
        <f>100*[2]sorted!I1322/[2]sorted!D1322</f>
        <v>2.2498284145504459</v>
      </c>
      <c r="E1248" s="76">
        <f>[2]sorted!B1322</f>
        <v>7.875</v>
      </c>
      <c r="F1248" s="76">
        <f t="shared" si="18"/>
        <v>3</v>
      </c>
    </row>
    <row r="1249" spans="4:6">
      <c r="D1249" s="77">
        <f>100*[2]sorted!I1323/[2]sorted!D1323</f>
        <v>2.899969221298861</v>
      </c>
      <c r="E1249" s="76">
        <f>[2]sorted!B1323</f>
        <v>7.875</v>
      </c>
      <c r="F1249" s="76">
        <f t="shared" si="18"/>
        <v>3</v>
      </c>
    </row>
    <row r="1250" spans="4:6">
      <c r="D1250" s="77">
        <f>100*[2]sorted!I1324/[2]sorted!D1324</f>
        <v>3.694073434564014</v>
      </c>
      <c r="E1250" s="76">
        <f>[2]sorted!B1324</f>
        <v>7.875</v>
      </c>
      <c r="F1250" s="76">
        <f t="shared" si="18"/>
        <v>3</v>
      </c>
    </row>
    <row r="1251" spans="4:6">
      <c r="D1251" s="77">
        <f>100*[2]sorted!I1325/[2]sorted!D1325</f>
        <v>3.3749773673728045</v>
      </c>
      <c r="E1251" s="76">
        <f>[2]sorted!B1325</f>
        <v>7.875</v>
      </c>
      <c r="F1251" s="76">
        <f t="shared" si="18"/>
        <v>3</v>
      </c>
    </row>
    <row r="1252" spans="4:6">
      <c r="D1252" s="77">
        <f>100*[2]sorted!I1326/[2]sorted!D1326</f>
        <v>2.3749962143008569</v>
      </c>
      <c r="E1252" s="76">
        <f>[2]sorted!B1326</f>
        <v>7.875</v>
      </c>
      <c r="F1252" s="76">
        <f t="shared" si="18"/>
        <v>3</v>
      </c>
    </row>
    <row r="1253" spans="4:6">
      <c r="D1253" s="77">
        <f>100*[2]sorted!I1327/[2]sorted!D1327</f>
        <v>3.1244370609075078</v>
      </c>
      <c r="E1253" s="76">
        <f>[2]sorted!B1327</f>
        <v>7.875</v>
      </c>
      <c r="F1253" s="76">
        <f t="shared" si="18"/>
        <v>3</v>
      </c>
    </row>
    <row r="1254" spans="4:6">
      <c r="D1254" s="77">
        <f>100*[2]sorted!I1328/[2]sorted!D1328</f>
        <v>2.9983545615211167</v>
      </c>
      <c r="E1254" s="76">
        <f>[2]sorted!B1328</f>
        <v>7.875</v>
      </c>
      <c r="F1254" s="76">
        <f t="shared" ref="F1254:F1317" si="19">VLOOKUP(E1254,$I$38:$J$54,2)</f>
        <v>3</v>
      </c>
    </row>
    <row r="1255" spans="4:6">
      <c r="D1255" s="77">
        <f>100*[2]sorted!I1329/[2]sorted!D1329</f>
        <v>3.1249501507441497</v>
      </c>
      <c r="E1255" s="76">
        <f>[2]sorted!B1329</f>
        <v>7.875</v>
      </c>
      <c r="F1255" s="76">
        <f t="shared" si="19"/>
        <v>3</v>
      </c>
    </row>
    <row r="1256" spans="4:6">
      <c r="D1256" s="77">
        <f>100*[2]sorted!I1330/[2]sorted!D1330</f>
        <v>1.5179159221292204</v>
      </c>
      <c r="E1256" s="76">
        <f>[2]sorted!B1330</f>
        <v>7.875</v>
      </c>
      <c r="F1256" s="76">
        <f t="shared" si="19"/>
        <v>3</v>
      </c>
    </row>
    <row r="1257" spans="4:6">
      <c r="D1257" s="77">
        <f>100*[2]sorted!I1331/[2]sorted!D1331</f>
        <v>2.1236697763817918</v>
      </c>
      <c r="E1257" s="76">
        <f>[2]sorted!B1331</f>
        <v>7.875</v>
      </c>
      <c r="F1257" s="76">
        <f t="shared" si="19"/>
        <v>3</v>
      </c>
    </row>
    <row r="1258" spans="4:6">
      <c r="D1258" s="77">
        <f>100*[2]sorted!I1332/[2]sorted!D1332</f>
        <v>2.944362165388271</v>
      </c>
      <c r="E1258" s="76">
        <f>[2]sorted!B1332</f>
        <v>7.875</v>
      </c>
      <c r="F1258" s="76">
        <f t="shared" si="19"/>
        <v>3</v>
      </c>
    </row>
    <row r="1259" spans="4:6">
      <c r="D1259" s="77">
        <f>100*[2]sorted!I1333/[2]sorted!D1333</f>
        <v>3.4298190013381222</v>
      </c>
      <c r="E1259" s="76">
        <f>[2]sorted!B1333</f>
        <v>7.875</v>
      </c>
      <c r="F1259" s="76">
        <f t="shared" si="19"/>
        <v>3</v>
      </c>
    </row>
    <row r="1260" spans="4:6">
      <c r="D1260" s="77">
        <f>100*[2]sorted!I1334/[2]sorted!D1334</f>
        <v>2.7493991560785052</v>
      </c>
      <c r="E1260" s="76">
        <f>[2]sorted!B1334</f>
        <v>7.875</v>
      </c>
      <c r="F1260" s="76">
        <f t="shared" si="19"/>
        <v>3</v>
      </c>
    </row>
    <row r="1261" spans="4:6">
      <c r="D1261" s="77">
        <f>100*[2]sorted!I1335/[2]sorted!D1335</f>
        <v>3.2493259875747276</v>
      </c>
      <c r="E1261" s="76">
        <f>[2]sorted!B1335</f>
        <v>7.875</v>
      </c>
      <c r="F1261" s="76">
        <f t="shared" si="19"/>
        <v>3</v>
      </c>
    </row>
    <row r="1262" spans="4:6">
      <c r="D1262" s="77">
        <f>100*[2]sorted!I1336/[2]sorted!D1336</f>
        <v>2.4986327056801314</v>
      </c>
      <c r="E1262" s="76">
        <f>[2]sorted!B1336</f>
        <v>7.875</v>
      </c>
      <c r="F1262" s="76">
        <f t="shared" si="19"/>
        <v>3</v>
      </c>
    </row>
    <row r="1263" spans="4:6">
      <c r="D1263" s="77">
        <f>100*[2]sorted!I1337/[2]sorted!D1337</f>
        <v>1.1795125432769664</v>
      </c>
      <c r="E1263" s="76">
        <f>[2]sorted!B1337</f>
        <v>7.875</v>
      </c>
      <c r="F1263" s="76">
        <f t="shared" si="19"/>
        <v>3</v>
      </c>
    </row>
    <row r="1264" spans="4:6">
      <c r="D1264" s="77">
        <f>100*[2]sorted!I1338/[2]sorted!D1338</f>
        <v>2.453580901856764</v>
      </c>
      <c r="E1264" s="76">
        <f>[2]sorted!B1338</f>
        <v>7.875</v>
      </c>
      <c r="F1264" s="76">
        <f t="shared" si="19"/>
        <v>3</v>
      </c>
    </row>
    <row r="1265" spans="4:6">
      <c r="D1265" s="77">
        <f>100*[2]sorted!I1339/[2]sorted!D1339</f>
        <v>2.968384670123005</v>
      </c>
      <c r="E1265" s="76">
        <f>[2]sorted!B1339</f>
        <v>7.875</v>
      </c>
      <c r="F1265" s="76">
        <f t="shared" si="19"/>
        <v>3</v>
      </c>
    </row>
    <row r="1266" spans="4:6">
      <c r="D1266" s="77">
        <f>100*[2]sorted!I1340/[2]sorted!D1340</f>
        <v>0.49967304466494183</v>
      </c>
      <c r="E1266" s="76">
        <f>[2]sorted!B1340</f>
        <v>7.875</v>
      </c>
      <c r="F1266" s="76">
        <f t="shared" si="19"/>
        <v>3</v>
      </c>
    </row>
    <row r="1267" spans="4:6">
      <c r="D1267" s="77">
        <f>100*[2]sorted!I1341/[2]sorted!D1341</f>
        <v>2.8747076511861009</v>
      </c>
      <c r="E1267" s="76">
        <f>[2]sorted!B1341</f>
        <v>7.875</v>
      </c>
      <c r="F1267" s="76">
        <f t="shared" si="19"/>
        <v>3</v>
      </c>
    </row>
    <row r="1268" spans="4:6">
      <c r="D1268" s="77">
        <f>100*[2]sorted!I1342/[2]sorted!D1342</f>
        <v>3.4994143616542033</v>
      </c>
      <c r="E1268" s="76">
        <f>[2]sorted!B1342</f>
        <v>7.875</v>
      </c>
      <c r="F1268" s="76">
        <f t="shared" si="19"/>
        <v>3</v>
      </c>
    </row>
    <row r="1269" spans="4:6">
      <c r="D1269" s="77">
        <f>100*[2]sorted!I1343/[2]sorted!D1343</f>
        <v>2.999627511558097</v>
      </c>
      <c r="E1269" s="76">
        <f>[2]sorted!B1343</f>
        <v>7.875</v>
      </c>
      <c r="F1269" s="76">
        <f t="shared" si="19"/>
        <v>3</v>
      </c>
    </row>
    <row r="1270" spans="4:6">
      <c r="D1270" s="77">
        <f>100*[2]sorted!I1344/[2]sorted!D1344</f>
        <v>2.8747462415354694</v>
      </c>
      <c r="E1270" s="76">
        <f>[2]sorted!B1344</f>
        <v>7.875</v>
      </c>
      <c r="F1270" s="76">
        <f t="shared" si="19"/>
        <v>3</v>
      </c>
    </row>
    <row r="1271" spans="4:6">
      <c r="D1271" s="77">
        <f>100*[2]sorted!I1345/[2]sorted!D1345</f>
        <v>0.42353488732886008</v>
      </c>
      <c r="E1271" s="76">
        <f>[2]sorted!B1345</f>
        <v>7.875</v>
      </c>
      <c r="F1271" s="76">
        <f t="shared" si="19"/>
        <v>3</v>
      </c>
    </row>
    <row r="1272" spans="4:6">
      <c r="D1272" s="77">
        <f>100*[2]sorted!I1346/[2]sorted!D1346</f>
        <v>4.1249206480638128</v>
      </c>
      <c r="E1272" s="76">
        <f>[2]sorted!B1346</f>
        <v>7.875</v>
      </c>
      <c r="F1272" s="76">
        <f t="shared" si="19"/>
        <v>3</v>
      </c>
    </row>
    <row r="1273" spans="4:6">
      <c r="D1273" s="77">
        <f>100*[2]sorted!I1347/[2]sorted!D1347</f>
        <v>1.9249392280479851</v>
      </c>
      <c r="E1273" s="76">
        <f>[2]sorted!B1347</f>
        <v>7.875</v>
      </c>
      <c r="F1273" s="76">
        <f t="shared" si="19"/>
        <v>3</v>
      </c>
    </row>
    <row r="1274" spans="4:6">
      <c r="D1274" s="77">
        <f>100*[2]sorted!I1348/[2]sorted!D1348</f>
        <v>0.8745877050281331</v>
      </c>
      <c r="E1274" s="76">
        <f>[2]sorted!B1348</f>
        <v>7.875</v>
      </c>
      <c r="F1274" s="76">
        <f t="shared" si="19"/>
        <v>3</v>
      </c>
    </row>
    <row r="1275" spans="4:6">
      <c r="D1275" s="77">
        <f>100*[2]sorted!I1349/[2]sorted!D1349</f>
        <v>3.055992033469773</v>
      </c>
      <c r="E1275" s="76">
        <f>[2]sorted!B1349</f>
        <v>7.875</v>
      </c>
      <c r="F1275" s="76">
        <f t="shared" si="19"/>
        <v>3</v>
      </c>
    </row>
    <row r="1276" spans="4:6">
      <c r="D1276" s="77">
        <f>100*[2]sorted!I1350/[2]sorted!D1350</f>
        <v>2.0440932650226293</v>
      </c>
      <c r="E1276" s="76">
        <f>[2]sorted!B1350</f>
        <v>7.875</v>
      </c>
      <c r="F1276" s="76">
        <f t="shared" si="19"/>
        <v>3</v>
      </c>
    </row>
    <row r="1277" spans="4:6">
      <c r="D1277" s="77">
        <f>100*[2]sorted!I1351/[2]sorted!D1351</f>
        <v>2.8689655172413793</v>
      </c>
      <c r="E1277" s="76">
        <f>[2]sorted!B1351</f>
        <v>7.875</v>
      </c>
      <c r="F1277" s="76">
        <f t="shared" si="19"/>
        <v>3</v>
      </c>
    </row>
    <row r="1278" spans="4:6">
      <c r="D1278" s="77">
        <f>100*[2]sorted!I1352/[2]sorted!D1352</f>
        <v>2.1737561227120392</v>
      </c>
      <c r="E1278" s="76">
        <f>[2]sorted!B1352</f>
        <v>7.875</v>
      </c>
      <c r="F1278" s="76">
        <f t="shared" si="19"/>
        <v>3</v>
      </c>
    </row>
    <row r="1279" spans="4:6">
      <c r="D1279" s="77">
        <f>100*[2]sorted!I1353/[2]sorted!D1353</f>
        <v>2.6245198039475426</v>
      </c>
      <c r="E1279" s="76">
        <f>[2]sorted!B1353</f>
        <v>7.875</v>
      </c>
      <c r="F1279" s="76">
        <f t="shared" si="19"/>
        <v>3</v>
      </c>
    </row>
    <row r="1280" spans="4:6">
      <c r="D1280" s="77">
        <f>100*[2]sorted!I1354/[2]sorted!D1354</f>
        <v>0.49457562220804085</v>
      </c>
      <c r="E1280" s="76">
        <f>[2]sorted!B1354</f>
        <v>7.875</v>
      </c>
      <c r="F1280" s="76">
        <f t="shared" si="19"/>
        <v>3</v>
      </c>
    </row>
    <row r="1281" spans="4:6">
      <c r="D1281" s="77">
        <f>100*[2]sorted!I1355/[2]sorted!D1355</f>
        <v>2.5491154769312829</v>
      </c>
      <c r="E1281" s="76">
        <f>[2]sorted!B1355</f>
        <v>7.875</v>
      </c>
      <c r="F1281" s="76">
        <f t="shared" si="19"/>
        <v>3</v>
      </c>
    </row>
    <row r="1282" spans="4:6">
      <c r="D1282" s="77">
        <f>100*[2]sorted!I1356/[2]sorted!D1356</f>
        <v>1.9434405493314058</v>
      </c>
      <c r="E1282" s="76">
        <f>[2]sorted!B1356</f>
        <v>7.875</v>
      </c>
      <c r="F1282" s="76">
        <f t="shared" si="19"/>
        <v>3</v>
      </c>
    </row>
    <row r="1283" spans="4:6">
      <c r="D1283" s="77">
        <f>100*[2]sorted!I1357/[2]sorted!D1357</f>
        <v>2.7498908773461372</v>
      </c>
      <c r="E1283" s="76">
        <f>[2]sorted!B1357</f>
        <v>7.875</v>
      </c>
      <c r="F1283" s="76">
        <f t="shared" si="19"/>
        <v>3</v>
      </c>
    </row>
    <row r="1284" spans="4:6">
      <c r="D1284" s="77">
        <f>100*[2]sorted!I1358/[2]sorted!D1358</f>
        <v>2.6250046149870165</v>
      </c>
      <c r="E1284" s="76">
        <f>[2]sorted!B1358</f>
        <v>7.875</v>
      </c>
      <c r="F1284" s="76">
        <f t="shared" si="19"/>
        <v>3</v>
      </c>
    </row>
    <row r="1285" spans="4:6">
      <c r="D1285" s="77">
        <f>100*[2]sorted!I1359/[2]sorted!D1359</f>
        <v>2.4998673810407936</v>
      </c>
      <c r="E1285" s="76">
        <f>[2]sorted!B1359</f>
        <v>7.875</v>
      </c>
      <c r="F1285" s="76">
        <f t="shared" si="19"/>
        <v>3</v>
      </c>
    </row>
    <row r="1286" spans="4:6">
      <c r="D1286" s="77">
        <f>100*[2]sorted!I1360/[2]sorted!D1360</f>
        <v>2.4200030029234343</v>
      </c>
      <c r="E1286" s="76">
        <f>[2]sorted!B1360</f>
        <v>7.875</v>
      </c>
      <c r="F1286" s="76">
        <f t="shared" si="19"/>
        <v>3</v>
      </c>
    </row>
    <row r="1287" spans="4:6">
      <c r="D1287" s="77">
        <f>100*[2]sorted!I1361/[2]sorted!D1361</f>
        <v>2.2499206097173707</v>
      </c>
      <c r="E1287" s="76">
        <f>[2]sorted!B1361</f>
        <v>7.875</v>
      </c>
      <c r="F1287" s="76">
        <f t="shared" si="19"/>
        <v>3</v>
      </c>
    </row>
    <row r="1288" spans="4:6">
      <c r="D1288" s="77">
        <f>100*[2]sorted!I1362/[2]sorted!D1362</f>
        <v>2.5499294359149811</v>
      </c>
      <c r="E1288" s="76">
        <f>[2]sorted!B1362</f>
        <v>7.875</v>
      </c>
      <c r="F1288" s="76">
        <f t="shared" si="19"/>
        <v>3</v>
      </c>
    </row>
    <row r="1289" spans="4:6">
      <c r="D1289" s="77">
        <f>100*[2]sorted!I1363/[2]sorted!D1363</f>
        <v>2.6249665864742049</v>
      </c>
      <c r="E1289" s="76">
        <f>[2]sorted!B1363</f>
        <v>7.875</v>
      </c>
      <c r="F1289" s="76">
        <f t="shared" si="19"/>
        <v>3</v>
      </c>
    </row>
    <row r="1290" spans="4:6">
      <c r="D1290" s="77">
        <f>100*[2]sorted!I1364/[2]sorted!D1364</f>
        <v>3.4245141627523381</v>
      </c>
      <c r="E1290" s="76">
        <f>[2]sorted!B1364</f>
        <v>7.875</v>
      </c>
      <c r="F1290" s="76">
        <f t="shared" si="19"/>
        <v>3</v>
      </c>
    </row>
    <row r="1291" spans="4:6">
      <c r="D1291" s="77">
        <f>100*[2]sorted!I1365/[2]sorted!D1365</f>
        <v>3.6243338451811038</v>
      </c>
      <c r="E1291" s="76">
        <f>[2]sorted!B1365</f>
        <v>7.875</v>
      </c>
      <c r="F1291" s="76">
        <f t="shared" si="19"/>
        <v>3</v>
      </c>
    </row>
    <row r="1292" spans="4:6">
      <c r="D1292" s="77">
        <f>100*[2]sorted!I1366/[2]sorted!D1366</f>
        <v>3.4683883846417767</v>
      </c>
      <c r="E1292" s="76">
        <f>[2]sorted!B1366</f>
        <v>7.875</v>
      </c>
      <c r="F1292" s="76">
        <f t="shared" si="19"/>
        <v>3</v>
      </c>
    </row>
    <row r="1293" spans="4:6">
      <c r="D1293" s="77">
        <f>100*[2]sorted!I1367/[2]sorted!D1367</f>
        <v>0.49952226897095059</v>
      </c>
      <c r="E1293" s="76">
        <f>[2]sorted!B1367</f>
        <v>7.9</v>
      </c>
      <c r="F1293" s="76">
        <f t="shared" si="19"/>
        <v>3</v>
      </c>
    </row>
    <row r="1294" spans="4:6">
      <c r="D1294" s="77">
        <f>100*[2]sorted!I1368/[2]sorted!D1368</f>
        <v>0.87407716952221759</v>
      </c>
      <c r="E1294" s="76">
        <f>[2]sorted!B1368</f>
        <v>7.9</v>
      </c>
      <c r="F1294" s="76">
        <f t="shared" si="19"/>
        <v>3</v>
      </c>
    </row>
    <row r="1295" spans="4:6">
      <c r="D1295" s="77">
        <f>100*[2]sorted!I1369/[2]sorted!D1369</f>
        <v>2.6244715829027712</v>
      </c>
      <c r="E1295" s="76">
        <f>[2]sorted!B1369</f>
        <v>8</v>
      </c>
      <c r="F1295" s="76">
        <f t="shared" si="19"/>
        <v>4</v>
      </c>
    </row>
    <row r="1296" spans="4:6">
      <c r="D1296" s="77">
        <f>100*[2]sorted!I1370/[2]sorted!D1370</f>
        <v>3.0106648413522046</v>
      </c>
      <c r="E1296" s="76">
        <f>[2]sorted!B1370</f>
        <v>8</v>
      </c>
      <c r="F1296" s="76">
        <f t="shared" si="19"/>
        <v>4</v>
      </c>
    </row>
    <row r="1297" spans="4:6">
      <c r="D1297" s="77">
        <f>100*[2]sorted!I1371/[2]sorted!D1371</f>
        <v>2.9995641320283712</v>
      </c>
      <c r="E1297" s="76">
        <f>[2]sorted!B1371</f>
        <v>8</v>
      </c>
      <c r="F1297" s="76">
        <f t="shared" si="19"/>
        <v>4</v>
      </c>
    </row>
    <row r="1298" spans="4:6">
      <c r="D1298" s="77">
        <f>100*[2]sorted!I1372/[2]sorted!D1372</f>
        <v>2.6241210439566953</v>
      </c>
      <c r="E1298" s="76">
        <f>[2]sorted!B1372</f>
        <v>8</v>
      </c>
      <c r="F1298" s="76">
        <f t="shared" si="19"/>
        <v>4</v>
      </c>
    </row>
    <row r="1299" spans="4:6">
      <c r="D1299" s="77">
        <f>100*[2]sorted!I1373/[2]sorted!D1373</f>
        <v>2.7488151658767772</v>
      </c>
      <c r="E1299" s="76">
        <f>[2]sorted!B1373</f>
        <v>8</v>
      </c>
      <c r="F1299" s="76">
        <f t="shared" si="19"/>
        <v>4</v>
      </c>
    </row>
    <row r="1300" spans="4:6">
      <c r="D1300" s="77">
        <f>100*[2]sorted!I1374/[2]sorted!D1374</f>
        <v>2.7479264334655609</v>
      </c>
      <c r="E1300" s="76">
        <f>[2]sorted!B1374</f>
        <v>8</v>
      </c>
      <c r="F1300" s="76">
        <f t="shared" si="19"/>
        <v>4</v>
      </c>
    </row>
    <row r="1301" spans="4:6">
      <c r="D1301" s="77">
        <f>100*[2]sorted!I1375/[2]sorted!D1375</f>
        <v>4.374790348625857</v>
      </c>
      <c r="E1301" s="76">
        <f>[2]sorted!B1375</f>
        <v>8</v>
      </c>
      <c r="F1301" s="76">
        <f t="shared" si="19"/>
        <v>4</v>
      </c>
    </row>
    <row r="1302" spans="4:6">
      <c r="D1302" s="77">
        <f>100*[2]sorted!I1376/[2]sorted!D1376</f>
        <v>2.7497416382549233</v>
      </c>
      <c r="E1302" s="76">
        <f>[2]sorted!B1376</f>
        <v>8</v>
      </c>
      <c r="F1302" s="76">
        <f t="shared" si="19"/>
        <v>4</v>
      </c>
    </row>
    <row r="1303" spans="4:6">
      <c r="D1303" s="77">
        <f>100*[2]sorted!I1377/[2]sorted!D1377</f>
        <v>3.3743792947785525</v>
      </c>
      <c r="E1303" s="76">
        <f>[2]sorted!B1377</f>
        <v>8</v>
      </c>
      <c r="F1303" s="76">
        <f t="shared" si="19"/>
        <v>4</v>
      </c>
    </row>
    <row r="1304" spans="4:6">
      <c r="D1304" s="77">
        <f>100*[2]sorted!I1378/[2]sorted!D1378</f>
        <v>2.4997807850816942</v>
      </c>
      <c r="E1304" s="76">
        <f>[2]sorted!B1378</f>
        <v>8</v>
      </c>
      <c r="F1304" s="76">
        <f t="shared" si="19"/>
        <v>4</v>
      </c>
    </row>
    <row r="1305" spans="4:6">
      <c r="D1305" s="77">
        <f>100*[2]sorted!I1379/[2]sorted!D1379</f>
        <v>0.50115715003417916</v>
      </c>
      <c r="E1305" s="76">
        <f>[2]sorted!B1379</f>
        <v>8</v>
      </c>
      <c r="F1305" s="76">
        <f t="shared" si="19"/>
        <v>4</v>
      </c>
    </row>
    <row r="1306" spans="4:6">
      <c r="D1306" s="77">
        <f>100*[2]sorted!I1380/[2]sorted!D1380</f>
        <v>3.1239358817520273</v>
      </c>
      <c r="E1306" s="76">
        <f>[2]sorted!B1380</f>
        <v>8</v>
      </c>
      <c r="F1306" s="76">
        <f t="shared" si="19"/>
        <v>4</v>
      </c>
    </row>
    <row r="1307" spans="4:6">
      <c r="D1307" s="77">
        <f>100*[2]sorted!I1381/[2]sorted!D1381</f>
        <v>1.4989910637071202</v>
      </c>
      <c r="E1307" s="76">
        <f>[2]sorted!B1381</f>
        <v>8</v>
      </c>
      <c r="F1307" s="76">
        <f t="shared" si="19"/>
        <v>4</v>
      </c>
    </row>
    <row r="1308" spans="4:6">
      <c r="D1308" s="77">
        <f>100*[2]sorted!I1382/[2]sorted!D1382</f>
        <v>3.6242882585694107</v>
      </c>
      <c r="E1308" s="76">
        <f>[2]sorted!B1382</f>
        <v>8</v>
      </c>
      <c r="F1308" s="76">
        <f t="shared" si="19"/>
        <v>4</v>
      </c>
    </row>
    <row r="1309" spans="4:6">
      <c r="D1309" s="77">
        <f>100*[2]sorted!I1383/[2]sorted!D1383</f>
        <v>2.8748403575989783</v>
      </c>
      <c r="E1309" s="76">
        <f>[2]sorted!B1383</f>
        <v>8</v>
      </c>
      <c r="F1309" s="76">
        <f t="shared" si="19"/>
        <v>4</v>
      </c>
    </row>
    <row r="1310" spans="4:6">
      <c r="D1310" s="77">
        <f>100*[2]sorted!I1384/[2]sorted!D1384</f>
        <v>2.1246319921491659</v>
      </c>
      <c r="E1310" s="76">
        <f>[2]sorted!B1384</f>
        <v>8</v>
      </c>
      <c r="F1310" s="76">
        <f t="shared" si="19"/>
        <v>4</v>
      </c>
    </row>
    <row r="1311" spans="4:6">
      <c r="D1311" s="77">
        <f>100*[2]sorted!I1385/[2]sorted!D1385</f>
        <v>3.7495458398934236</v>
      </c>
      <c r="E1311" s="76">
        <f>[2]sorted!B1385</f>
        <v>8</v>
      </c>
      <c r="F1311" s="76">
        <f t="shared" si="19"/>
        <v>4</v>
      </c>
    </row>
    <row r="1312" spans="4:6">
      <c r="D1312" s="77">
        <f>100*[2]sorted!I1386/[2]sorted!D1386</f>
        <v>3.3739694684212438</v>
      </c>
      <c r="E1312" s="76">
        <f>[2]sorted!B1386</f>
        <v>8</v>
      </c>
      <c r="F1312" s="76">
        <f t="shared" si="19"/>
        <v>4</v>
      </c>
    </row>
    <row r="1313" spans="4:6">
      <c r="D1313" s="77">
        <f>100*[2]sorted!I1387/[2]sorted!D1387</f>
        <v>3.3749185690569421</v>
      </c>
      <c r="E1313" s="76">
        <f>[2]sorted!B1387</f>
        <v>8</v>
      </c>
      <c r="F1313" s="76">
        <f t="shared" si="19"/>
        <v>4</v>
      </c>
    </row>
    <row r="1314" spans="4:6">
      <c r="D1314" s="77">
        <f>100*[2]sorted!I1388/[2]sorted!D1388</f>
        <v>3.374563054584566</v>
      </c>
      <c r="E1314" s="76">
        <f>[2]sorted!B1388</f>
        <v>8</v>
      </c>
      <c r="F1314" s="76">
        <f t="shared" si="19"/>
        <v>4</v>
      </c>
    </row>
    <row r="1315" spans="4:6">
      <c r="D1315" s="77">
        <f>100*[2]sorted!I1389/[2]sorted!D1389</f>
        <v>3.4998837451203544</v>
      </c>
      <c r="E1315" s="76">
        <f>[2]sorted!B1389</f>
        <v>8</v>
      </c>
      <c r="F1315" s="76">
        <f t="shared" si="19"/>
        <v>4</v>
      </c>
    </row>
    <row r="1316" spans="4:6">
      <c r="D1316" s="77">
        <f>100*[2]sorted!I1390/[2]sorted!D1390</f>
        <v>3.75</v>
      </c>
      <c r="E1316" s="76">
        <f>[2]sorted!B1390</f>
        <v>8</v>
      </c>
      <c r="F1316" s="76">
        <f t="shared" si="19"/>
        <v>4</v>
      </c>
    </row>
    <row r="1317" spans="4:6">
      <c r="D1317" s="77">
        <f>100*[2]sorted!I1391/[2]sorted!D1391</f>
        <v>4.3746532389582882</v>
      </c>
      <c r="E1317" s="76">
        <f>[2]sorted!B1391</f>
        <v>8</v>
      </c>
      <c r="F1317" s="76">
        <f t="shared" si="19"/>
        <v>4</v>
      </c>
    </row>
    <row r="1318" spans="4:6">
      <c r="D1318" s="77">
        <f>100*[2]sorted!I1392/[2]sorted!D1392</f>
        <v>3.83095232837996</v>
      </c>
      <c r="E1318" s="76">
        <f>[2]sorted!B1392</f>
        <v>8</v>
      </c>
      <c r="F1318" s="76">
        <f t="shared" ref="F1318:F1381" si="20">VLOOKUP(E1318,$I$38:$J$54,2)</f>
        <v>4</v>
      </c>
    </row>
    <row r="1319" spans="4:6">
      <c r="D1319" s="77">
        <f>100*[2]sorted!I1393/[2]sorted!D1393</f>
        <v>2.4996792541590045</v>
      </c>
      <c r="E1319" s="76">
        <f>[2]sorted!B1393</f>
        <v>8</v>
      </c>
      <c r="F1319" s="76">
        <f t="shared" si="20"/>
        <v>4</v>
      </c>
    </row>
    <row r="1320" spans="4:6">
      <c r="D1320" s="77">
        <f>100*[2]sorted!I1394/[2]sorted!D1394</f>
        <v>3.6249152968227745</v>
      </c>
      <c r="E1320" s="76">
        <f>[2]sorted!B1394</f>
        <v>8</v>
      </c>
      <c r="F1320" s="76">
        <f t="shared" si="20"/>
        <v>4</v>
      </c>
    </row>
    <row r="1321" spans="4:6">
      <c r="D1321" s="77">
        <f>100*[2]sorted!I1395/[2]sorted!D1395</f>
        <v>3.4989444053483463</v>
      </c>
      <c r="E1321" s="76">
        <f>[2]sorted!B1395</f>
        <v>8</v>
      </c>
      <c r="F1321" s="76">
        <f t="shared" si="20"/>
        <v>4</v>
      </c>
    </row>
    <row r="1322" spans="4:6">
      <c r="D1322" s="77">
        <f>100*[2]sorted!I1396/[2]sorted!D1396</f>
        <v>3.6273420721321186</v>
      </c>
      <c r="E1322" s="76">
        <f>[2]sorted!B1396</f>
        <v>8</v>
      </c>
      <c r="F1322" s="76">
        <f t="shared" si="20"/>
        <v>4</v>
      </c>
    </row>
    <row r="1323" spans="4:6">
      <c r="D1323" s="77">
        <f>100*[2]sorted!I1397/[2]sorted!D1397</f>
        <v>3.7185568109145173</v>
      </c>
      <c r="E1323" s="76">
        <f>[2]sorted!B1397</f>
        <v>8</v>
      </c>
      <c r="F1323" s="76">
        <f t="shared" si="20"/>
        <v>4</v>
      </c>
    </row>
    <row r="1324" spans="4:6">
      <c r="D1324" s="77">
        <f>100*[2]sorted!I1398/[2]sorted!D1398</f>
        <v>3.3490039651447159</v>
      </c>
      <c r="E1324" s="76">
        <f>[2]sorted!B1398</f>
        <v>8</v>
      </c>
      <c r="F1324" s="76">
        <f t="shared" si="20"/>
        <v>4</v>
      </c>
    </row>
    <row r="1325" spans="4:6">
      <c r="D1325" s="77">
        <f>100*[2]sorted!I1399/[2]sorted!D1399</f>
        <v>1.5671723974349201</v>
      </c>
      <c r="E1325" s="76">
        <f>[2]sorted!B1399</f>
        <v>8</v>
      </c>
      <c r="F1325" s="76">
        <f t="shared" si="20"/>
        <v>4</v>
      </c>
    </row>
    <row r="1326" spans="4:6">
      <c r="D1326" s="77">
        <f>100*[2]sorted!I1400/[2]sorted!D1400</f>
        <v>3.6249003114796032</v>
      </c>
      <c r="E1326" s="76">
        <f>[2]sorted!B1400</f>
        <v>8</v>
      </c>
      <c r="F1326" s="76">
        <f t="shared" si="20"/>
        <v>4</v>
      </c>
    </row>
    <row r="1327" spans="4:6">
      <c r="D1327" s="77">
        <f>100*[2]sorted!I1401/[2]sorted!D1401</f>
        <v>2.8748399728895246</v>
      </c>
      <c r="E1327" s="76">
        <f>[2]sorted!B1401</f>
        <v>8</v>
      </c>
      <c r="F1327" s="76">
        <f t="shared" si="20"/>
        <v>4</v>
      </c>
    </row>
    <row r="1328" spans="4:6">
      <c r="D1328" s="77">
        <f>100*[2]sorted!I1402/[2]sorted!D1402</f>
        <v>3.6246582591057415</v>
      </c>
      <c r="E1328" s="76">
        <f>[2]sorted!B1402</f>
        <v>8</v>
      </c>
      <c r="F1328" s="76">
        <f t="shared" si="20"/>
        <v>4</v>
      </c>
    </row>
    <row r="1329" spans="4:6">
      <c r="D1329" s="77">
        <f>100*[2]sorted!I1403/[2]sorted!D1403</f>
        <v>3.6246079857403499</v>
      </c>
      <c r="E1329" s="76">
        <f>[2]sorted!B1403</f>
        <v>8</v>
      </c>
      <c r="F1329" s="76">
        <f t="shared" si="20"/>
        <v>4</v>
      </c>
    </row>
    <row r="1330" spans="4:6">
      <c r="D1330" s="77">
        <f>100*[2]sorted!I1404/[2]sorted!D1404</f>
        <v>3.9994503295035639</v>
      </c>
      <c r="E1330" s="76">
        <f>[2]sorted!B1404</f>
        <v>8</v>
      </c>
      <c r="F1330" s="76">
        <f t="shared" si="20"/>
        <v>4</v>
      </c>
    </row>
    <row r="1331" spans="4:6">
      <c r="D1331" s="77">
        <f>100*[2]sorted!I1405/[2]sorted!D1405</f>
        <v>4.0694914337565873</v>
      </c>
      <c r="E1331" s="76">
        <f>[2]sorted!B1405</f>
        <v>8</v>
      </c>
      <c r="F1331" s="76">
        <f t="shared" si="20"/>
        <v>4</v>
      </c>
    </row>
    <row r="1332" spans="4:6">
      <c r="D1332" s="77">
        <f>100*[2]sorted!I1406/[2]sorted!D1406</f>
        <v>1.1242562612425626</v>
      </c>
      <c r="E1332" s="76">
        <f>[2]sorted!B1406</f>
        <v>8</v>
      </c>
      <c r="F1332" s="76">
        <f t="shared" si="20"/>
        <v>4</v>
      </c>
    </row>
    <row r="1333" spans="4:6">
      <c r="D1333" s="77">
        <f>100*[2]sorted!I1407/[2]sorted!D1407</f>
        <v>2.3468405859082648</v>
      </c>
      <c r="E1333" s="76">
        <f>[2]sorted!B1407</f>
        <v>8</v>
      </c>
      <c r="F1333" s="76">
        <f t="shared" si="20"/>
        <v>4</v>
      </c>
    </row>
    <row r="1334" spans="4:6">
      <c r="D1334" s="77">
        <f>100*[2]sorted!I1408/[2]sorted!D1408</f>
        <v>3.5202416428470067</v>
      </c>
      <c r="E1334" s="76">
        <f>[2]sorted!B1408</f>
        <v>8</v>
      </c>
      <c r="F1334" s="76">
        <f t="shared" si="20"/>
        <v>4</v>
      </c>
    </row>
    <row r="1335" spans="4:6">
      <c r="D1335" s="77">
        <f>100*[2]sorted!I1409/[2]sorted!D1409</f>
        <v>1.944882777276826</v>
      </c>
      <c r="E1335" s="76">
        <f>[2]sorted!B1409</f>
        <v>8</v>
      </c>
      <c r="F1335" s="76">
        <f t="shared" si="20"/>
        <v>4</v>
      </c>
    </row>
    <row r="1336" spans="4:6">
      <c r="D1336" s="77">
        <f>100*[2]sorted!I1410/[2]sorted!D1410</f>
        <v>3.4997015695826814</v>
      </c>
      <c r="E1336" s="76">
        <f>[2]sorted!B1410</f>
        <v>8</v>
      </c>
      <c r="F1336" s="76">
        <f t="shared" si="20"/>
        <v>4</v>
      </c>
    </row>
    <row r="1337" spans="4:6">
      <c r="D1337" s="77">
        <f>100*[2]sorted!I1411/[2]sorted!D1411</f>
        <v>1.84987947754919</v>
      </c>
      <c r="E1337" s="76">
        <f>[2]sorted!B1411</f>
        <v>8</v>
      </c>
      <c r="F1337" s="76">
        <f t="shared" si="20"/>
        <v>4</v>
      </c>
    </row>
    <row r="1338" spans="4:6">
      <c r="D1338" s="77">
        <f>100*[2]sorted!I1412/[2]sorted!D1412</f>
        <v>2.8744992970262886</v>
      </c>
      <c r="E1338" s="76">
        <f>[2]sorted!B1412</f>
        <v>8</v>
      </c>
      <c r="F1338" s="76">
        <f t="shared" si="20"/>
        <v>4</v>
      </c>
    </row>
    <row r="1339" spans="4:6">
      <c r="D1339" s="77">
        <f>100*[2]sorted!I1413/[2]sorted!D1413</f>
        <v>3.3746968879508144</v>
      </c>
      <c r="E1339" s="76">
        <f>[2]sorted!B1413</f>
        <v>8</v>
      </c>
      <c r="F1339" s="76">
        <f t="shared" si="20"/>
        <v>4</v>
      </c>
    </row>
    <row r="1340" spans="4:6">
      <c r="D1340" s="77">
        <f>100*[2]sorted!I1414/[2]sorted!D1414</f>
        <v>3.7494084033024242</v>
      </c>
      <c r="E1340" s="76">
        <f>[2]sorted!B1414</f>
        <v>8</v>
      </c>
      <c r="F1340" s="76">
        <f t="shared" si="20"/>
        <v>4</v>
      </c>
    </row>
    <row r="1341" spans="4:6">
      <c r="D1341" s="77">
        <f>100*[2]sorted!I1415/[2]sorted!D1415</f>
        <v>3.2967032967032965</v>
      </c>
      <c r="E1341" s="76">
        <f>[2]sorted!B1415</f>
        <v>8</v>
      </c>
      <c r="F1341" s="76">
        <f t="shared" si="20"/>
        <v>4</v>
      </c>
    </row>
    <row r="1342" spans="4:6">
      <c r="D1342" s="77">
        <f>100*[2]sorted!I1416/[2]sorted!D1416</f>
        <v>3.5144663531247469</v>
      </c>
      <c r="E1342" s="76">
        <f>[2]sorted!B1416</f>
        <v>8</v>
      </c>
      <c r="F1342" s="76">
        <f t="shared" si="20"/>
        <v>4</v>
      </c>
    </row>
    <row r="1343" spans="4:6">
      <c r="D1343" s="77">
        <f>100*[2]sorted!I1417/[2]sorted!D1417</f>
        <v>4</v>
      </c>
      <c r="E1343" s="76">
        <f>[2]sorted!B1417</f>
        <v>8</v>
      </c>
      <c r="F1343" s="76">
        <f t="shared" si="20"/>
        <v>4</v>
      </c>
    </row>
    <row r="1344" spans="4:6">
      <c r="D1344" s="77">
        <f>100*[2]sorted!I1418/[2]sorted!D1418</f>
        <v>3.7499467639584902</v>
      </c>
      <c r="E1344" s="76">
        <f>[2]sorted!B1418</f>
        <v>8</v>
      </c>
      <c r="F1344" s="76">
        <f t="shared" si="20"/>
        <v>4</v>
      </c>
    </row>
    <row r="1345" spans="4:6">
      <c r="D1345" s="77">
        <f>100*[2]sorted!I1419/[2]sorted!D1419</f>
        <v>3.8746839732061407</v>
      </c>
      <c r="E1345" s="76">
        <f>[2]sorted!B1419</f>
        <v>8</v>
      </c>
      <c r="F1345" s="76">
        <f t="shared" si="20"/>
        <v>4</v>
      </c>
    </row>
    <row r="1346" spans="4:6">
      <c r="D1346" s="77">
        <f>100*[2]sorted!I1420/[2]sorted!D1420</f>
        <v>3.9685470716769764</v>
      </c>
      <c r="E1346" s="76">
        <f>[2]sorted!B1420</f>
        <v>8</v>
      </c>
      <c r="F1346" s="76">
        <f t="shared" si="20"/>
        <v>4</v>
      </c>
    </row>
    <row r="1347" spans="4:6">
      <c r="D1347" s="77">
        <f>100*[2]sorted!I1421/[2]sorted!D1421</f>
        <v>1.4995048804639977</v>
      </c>
      <c r="E1347" s="76">
        <f>[2]sorted!B1421</f>
        <v>8</v>
      </c>
      <c r="F1347" s="76">
        <f t="shared" si="20"/>
        <v>4</v>
      </c>
    </row>
    <row r="1348" spans="4:6">
      <c r="D1348" s="77">
        <f>100*[2]sorted!I1422/[2]sorted!D1422</f>
        <v>0.49727767695099817</v>
      </c>
      <c r="E1348" s="76">
        <f>[2]sorted!B1422</f>
        <v>8</v>
      </c>
      <c r="F1348" s="76">
        <f t="shared" si="20"/>
        <v>4</v>
      </c>
    </row>
    <row r="1349" spans="4:6">
      <c r="D1349" s="77">
        <f>100*[2]sorted!I1423/[2]sorted!D1423</f>
        <v>3.248924988055423</v>
      </c>
      <c r="E1349" s="76">
        <f>[2]sorted!B1423</f>
        <v>8</v>
      </c>
      <c r="F1349" s="76">
        <f t="shared" si="20"/>
        <v>4</v>
      </c>
    </row>
    <row r="1350" spans="4:6">
      <c r="D1350" s="77">
        <f>100*[2]sorted!I1424/[2]sorted!D1424</f>
        <v>4.2493454052178299</v>
      </c>
      <c r="E1350" s="76">
        <f>[2]sorted!B1424</f>
        <v>8</v>
      </c>
      <c r="F1350" s="76">
        <f t="shared" si="20"/>
        <v>4</v>
      </c>
    </row>
    <row r="1351" spans="4:6">
      <c r="D1351" s="77">
        <f>100*[2]sorted!I1425/[2]sorted!D1425</f>
        <v>0.70063694267515919</v>
      </c>
      <c r="E1351" s="76">
        <f>[2]sorted!B1425</f>
        <v>8</v>
      </c>
      <c r="F1351" s="76">
        <f t="shared" si="20"/>
        <v>4</v>
      </c>
    </row>
    <row r="1352" spans="4:6">
      <c r="D1352" s="77">
        <f>100*[2]sorted!I1426/[2]sorted!D1426</f>
        <v>3.7244760881246641</v>
      </c>
      <c r="E1352" s="76">
        <f>[2]sorted!B1426</f>
        <v>8</v>
      </c>
      <c r="F1352" s="76">
        <f t="shared" si="20"/>
        <v>4</v>
      </c>
    </row>
    <row r="1353" spans="4:6">
      <c r="D1353" s="77">
        <f>100*[2]sorted!I1427/[2]sorted!D1427</f>
        <v>3.9431322829710247</v>
      </c>
      <c r="E1353" s="76">
        <f>[2]sorted!B1427</f>
        <v>8</v>
      </c>
      <c r="F1353" s="76">
        <f t="shared" si="20"/>
        <v>4</v>
      </c>
    </row>
    <row r="1354" spans="4:6">
      <c r="D1354" s="77">
        <f>100*[2]sorted!I1428/[2]sorted!D1428</f>
        <v>3.2485230138980583</v>
      </c>
      <c r="E1354" s="76">
        <f>[2]sorted!B1428</f>
        <v>8</v>
      </c>
      <c r="F1354" s="76">
        <f t="shared" si="20"/>
        <v>4</v>
      </c>
    </row>
    <row r="1355" spans="4:6">
      <c r="D1355" s="77">
        <f>100*[2]sorted!I1429/[2]sorted!D1429</f>
        <v>0.32786007734821415</v>
      </c>
      <c r="E1355" s="76">
        <f>[2]sorted!B1429</f>
        <v>8</v>
      </c>
      <c r="F1355" s="76">
        <f t="shared" si="20"/>
        <v>4</v>
      </c>
    </row>
    <row r="1356" spans="4:6">
      <c r="D1356" s="77">
        <f>100*[2]sorted!I1430/[2]sorted!D1430</f>
        <v>3.7494502272394077</v>
      </c>
      <c r="E1356" s="76">
        <f>[2]sorted!B1430</f>
        <v>8</v>
      </c>
      <c r="F1356" s="76">
        <f t="shared" si="20"/>
        <v>4</v>
      </c>
    </row>
    <row r="1357" spans="4:6">
      <c r="D1357" s="77">
        <f>100*[2]sorted!I1431/[2]sorted!D1431</f>
        <v>0.87214372928658646</v>
      </c>
      <c r="E1357" s="76">
        <f>[2]sorted!B1431</f>
        <v>8</v>
      </c>
      <c r="F1357" s="76">
        <f t="shared" si="20"/>
        <v>4</v>
      </c>
    </row>
    <row r="1358" spans="4:6">
      <c r="D1358" s="77">
        <f>100*[2]sorted!I1432/[2]sorted!D1432</f>
        <v>3.7741717376605814</v>
      </c>
      <c r="E1358" s="76">
        <f>[2]sorted!B1432</f>
        <v>8</v>
      </c>
      <c r="F1358" s="76">
        <f t="shared" si="20"/>
        <v>4</v>
      </c>
    </row>
    <row r="1359" spans="4:6">
      <c r="D1359" s="77">
        <f>100*[2]sorted!I1433/[2]sorted!D1433</f>
        <v>2.3613515896368216</v>
      </c>
      <c r="E1359" s="76">
        <f>[2]sorted!B1433</f>
        <v>8</v>
      </c>
      <c r="F1359" s="76">
        <f t="shared" si="20"/>
        <v>4</v>
      </c>
    </row>
    <row r="1360" spans="4:6">
      <c r="D1360" s="77">
        <f>100*[2]sorted!I1434/[2]sorted!D1434</f>
        <v>2.9993402319605527</v>
      </c>
      <c r="E1360" s="76">
        <f>[2]sorted!B1434</f>
        <v>8</v>
      </c>
      <c r="F1360" s="76">
        <f t="shared" si="20"/>
        <v>4</v>
      </c>
    </row>
    <row r="1361" spans="4:6">
      <c r="D1361" s="77">
        <f>100*[2]sorted!I1435/[2]sorted!D1435</f>
        <v>3.374901628427871</v>
      </c>
      <c r="E1361" s="76">
        <f>[2]sorted!B1435</f>
        <v>8</v>
      </c>
      <c r="F1361" s="76">
        <f t="shared" si="20"/>
        <v>4</v>
      </c>
    </row>
    <row r="1362" spans="4:6">
      <c r="D1362" s="77">
        <f>100*[2]sorted!I1436/[2]sorted!D1436</f>
        <v>3.3743521640523269</v>
      </c>
      <c r="E1362" s="76">
        <f>[2]sorted!B1436</f>
        <v>8</v>
      </c>
      <c r="F1362" s="76">
        <f t="shared" si="20"/>
        <v>4</v>
      </c>
    </row>
    <row r="1363" spans="4:6">
      <c r="D1363" s="77">
        <f>100*[2]sorted!I1437/[2]sorted!D1437</f>
        <v>2.3738515741791058</v>
      </c>
      <c r="E1363" s="76">
        <f>[2]sorted!B1437</f>
        <v>8</v>
      </c>
      <c r="F1363" s="76">
        <f t="shared" si="20"/>
        <v>4</v>
      </c>
    </row>
    <row r="1364" spans="4:6">
      <c r="D1364" s="77">
        <f>100*[2]sorted!I1438/[2]sorted!D1438</f>
        <v>3.8741440355744889</v>
      </c>
      <c r="E1364" s="76">
        <f>[2]sorted!B1438</f>
        <v>8</v>
      </c>
      <c r="F1364" s="76">
        <f t="shared" si="20"/>
        <v>4</v>
      </c>
    </row>
    <row r="1365" spans="4:6">
      <c r="D1365" s="77">
        <f>100*[2]sorted!I1439/[2]sorted!D1439</f>
        <v>1.8992397124515576</v>
      </c>
      <c r="E1365" s="76">
        <f>[2]sorted!B1439</f>
        <v>8</v>
      </c>
      <c r="F1365" s="76">
        <f t="shared" si="20"/>
        <v>4</v>
      </c>
    </row>
    <row r="1366" spans="4:6">
      <c r="D1366" s="77">
        <f>100*[2]sorted!I1440/[2]sorted!D1440</f>
        <v>1.4557152910425253</v>
      </c>
      <c r="E1366" s="76">
        <f>[2]sorted!B1440</f>
        <v>8</v>
      </c>
      <c r="F1366" s="76">
        <f t="shared" si="20"/>
        <v>4</v>
      </c>
    </row>
    <row r="1367" spans="4:6">
      <c r="D1367" s="77">
        <f>100*[2]sorted!I1441/[2]sorted!D1441</f>
        <v>3.4198368150918017</v>
      </c>
      <c r="E1367" s="76">
        <f>[2]sorted!B1441</f>
        <v>8</v>
      </c>
      <c r="F1367" s="76">
        <f t="shared" si="20"/>
        <v>4</v>
      </c>
    </row>
    <row r="1368" spans="4:6">
      <c r="D1368" s="77">
        <f>100*[2]sorted!I1442/[2]sorted!D1442</f>
        <v>3.4993459671578218</v>
      </c>
      <c r="E1368" s="76">
        <f>[2]sorted!B1442</f>
        <v>8</v>
      </c>
      <c r="F1368" s="76">
        <f t="shared" si="20"/>
        <v>4</v>
      </c>
    </row>
    <row r="1369" spans="4:6">
      <c r="D1369" s="77">
        <f>100*[2]sorted!I1443/[2]sorted!D1443</f>
        <v>4.2476908118619345</v>
      </c>
      <c r="E1369" s="76">
        <f>[2]sorted!B1443</f>
        <v>8</v>
      </c>
      <c r="F1369" s="76">
        <f t="shared" si="20"/>
        <v>4</v>
      </c>
    </row>
    <row r="1370" spans="4:6">
      <c r="D1370" s="77">
        <f>100*[2]sorted!I1444/[2]sorted!D1444</f>
        <v>3.9993017092253735</v>
      </c>
      <c r="E1370" s="76">
        <f>[2]sorted!B1444</f>
        <v>8</v>
      </c>
      <c r="F1370" s="76">
        <f t="shared" si="20"/>
        <v>4</v>
      </c>
    </row>
    <row r="1371" spans="4:6">
      <c r="D1371" s="77">
        <f>100*[2]sorted!I1445/[2]sorted!D1445</f>
        <v>3.6247262162806271</v>
      </c>
      <c r="E1371" s="76">
        <f>[2]sorted!B1445</f>
        <v>8</v>
      </c>
      <c r="F1371" s="76">
        <f t="shared" si="20"/>
        <v>4</v>
      </c>
    </row>
    <row r="1372" spans="4:6">
      <c r="D1372" s="77">
        <f>100*[2]sorted!I1446/[2]sorted!D1446</f>
        <v>3.624660721209771</v>
      </c>
      <c r="E1372" s="76">
        <f>[2]sorted!B1446</f>
        <v>8</v>
      </c>
      <c r="F1372" s="76">
        <f t="shared" si="20"/>
        <v>4</v>
      </c>
    </row>
    <row r="1373" spans="4:6">
      <c r="D1373" s="77">
        <f>100*[2]sorted!I1447/[2]sorted!D1447</f>
        <v>3.6461211902759421</v>
      </c>
      <c r="E1373" s="76">
        <f>[2]sorted!B1447</f>
        <v>8</v>
      </c>
      <c r="F1373" s="76">
        <f t="shared" si="20"/>
        <v>4</v>
      </c>
    </row>
    <row r="1374" spans="4:6">
      <c r="D1374" s="77">
        <f>100*[2]sorted!I1448/[2]sorted!D1448</f>
        <v>1.4999523824640488</v>
      </c>
      <c r="E1374" s="76">
        <f>[2]sorted!B1448</f>
        <v>8</v>
      </c>
      <c r="F1374" s="76">
        <f t="shared" si="20"/>
        <v>4</v>
      </c>
    </row>
    <row r="1375" spans="4:6">
      <c r="D1375" s="77">
        <f>100*[2]sorted!I1449/[2]sorted!D1449</f>
        <v>3.8740293356341673</v>
      </c>
      <c r="E1375" s="76">
        <f>[2]sorted!B1449</f>
        <v>8</v>
      </c>
      <c r="F1375" s="76">
        <f t="shared" si="20"/>
        <v>4</v>
      </c>
    </row>
    <row r="1376" spans="4:6">
      <c r="D1376" s="77">
        <f>100*[2]sorted!I1450/[2]sorted!D1450</f>
        <v>4.2525442460494132</v>
      </c>
      <c r="E1376" s="76">
        <f>[2]sorted!B1450</f>
        <v>8</v>
      </c>
      <c r="F1376" s="76">
        <f t="shared" si="20"/>
        <v>4</v>
      </c>
    </row>
    <row r="1377" spans="4:6">
      <c r="D1377" s="77">
        <f>100*[2]sorted!I1451/[2]sorted!D1451</f>
        <v>1.9995666364215003</v>
      </c>
      <c r="E1377" s="76">
        <f>[2]sorted!B1451</f>
        <v>8</v>
      </c>
      <c r="F1377" s="76">
        <f t="shared" si="20"/>
        <v>4</v>
      </c>
    </row>
    <row r="1378" spans="4:6">
      <c r="D1378" s="77">
        <f>100*[2]sorted!I1452/[2]sorted!D1452</f>
        <v>2.1448441762642618</v>
      </c>
      <c r="E1378" s="76">
        <f>[2]sorted!B1452</f>
        <v>8</v>
      </c>
      <c r="F1378" s="76">
        <f t="shared" si="20"/>
        <v>4</v>
      </c>
    </row>
    <row r="1379" spans="4:6">
      <c r="D1379" s="77">
        <f>100*[2]sorted!I1453/[2]sorted!D1453</f>
        <v>3.7250040069012984</v>
      </c>
      <c r="E1379" s="76">
        <f>[2]sorted!B1453</f>
        <v>8</v>
      </c>
      <c r="F1379" s="76">
        <f t="shared" si="20"/>
        <v>4</v>
      </c>
    </row>
    <row r="1380" spans="4:6">
      <c r="D1380" s="77">
        <f>100*[2]sorted!I1454/[2]sorted!D1454</f>
        <v>4.374552650414719</v>
      </c>
      <c r="E1380" s="76">
        <f>[2]sorted!B1454</f>
        <v>8</v>
      </c>
      <c r="F1380" s="76">
        <f t="shared" si="20"/>
        <v>4</v>
      </c>
    </row>
    <row r="1381" spans="4:6">
      <c r="D1381" s="77">
        <f>100*[2]sorted!I1455/[2]sorted!D1455</f>
        <v>3.9996442388935831</v>
      </c>
      <c r="E1381" s="76">
        <f>[2]sorted!B1455</f>
        <v>8</v>
      </c>
      <c r="F1381" s="76">
        <f t="shared" si="20"/>
        <v>4</v>
      </c>
    </row>
    <row r="1382" spans="4:6">
      <c r="D1382" s="77">
        <f>100*[2]sorted!I1456/[2]sorted!D1456</f>
        <v>3.7491747498857344</v>
      </c>
      <c r="E1382" s="76">
        <f>[2]sorted!B1456</f>
        <v>8</v>
      </c>
      <c r="F1382" s="76">
        <f t="shared" ref="F1382:F1445" si="21">VLOOKUP(E1382,$I$38:$J$54,2)</f>
        <v>4</v>
      </c>
    </row>
    <row r="1383" spans="4:6">
      <c r="D1383" s="77">
        <f>100*[2]sorted!I1457/[2]sorted!D1457</f>
        <v>3.4090134315129204</v>
      </c>
      <c r="E1383" s="76">
        <f>[2]sorted!B1457</f>
        <v>8</v>
      </c>
      <c r="F1383" s="76">
        <f t="shared" si="21"/>
        <v>4</v>
      </c>
    </row>
    <row r="1384" spans="4:6">
      <c r="D1384" s="77">
        <f>100*[2]sorted!I1458/[2]sorted!D1458</f>
        <v>3.3742764365381901</v>
      </c>
      <c r="E1384" s="76">
        <f>[2]sorted!B1458</f>
        <v>8</v>
      </c>
      <c r="F1384" s="76">
        <f t="shared" si="21"/>
        <v>4</v>
      </c>
    </row>
    <row r="1385" spans="4:6">
      <c r="D1385" s="77">
        <f>100*[2]sorted!I1459/[2]sorted!D1459</f>
        <v>2.9996068364208237</v>
      </c>
      <c r="E1385" s="76">
        <f>[2]sorted!B1459</f>
        <v>8</v>
      </c>
      <c r="F1385" s="76">
        <f t="shared" si="21"/>
        <v>4</v>
      </c>
    </row>
    <row r="1386" spans="4:6">
      <c r="D1386" s="77">
        <f>100*[2]sorted!I1460/[2]sorted!D1460</f>
        <v>4.374752538118468</v>
      </c>
      <c r="E1386" s="76">
        <f>[2]sorted!B1460</f>
        <v>8</v>
      </c>
      <c r="F1386" s="76">
        <f t="shared" si="21"/>
        <v>4</v>
      </c>
    </row>
    <row r="1387" spans="4:6">
      <c r="D1387" s="77">
        <f>100*[2]sorted!I1461/[2]sorted!D1461</f>
        <v>3.748972884141331</v>
      </c>
      <c r="E1387" s="76">
        <f>[2]sorted!B1461</f>
        <v>8</v>
      </c>
      <c r="F1387" s="76">
        <f t="shared" si="21"/>
        <v>4</v>
      </c>
    </row>
    <row r="1388" spans="4:6">
      <c r="D1388" s="77">
        <f>100*[2]sorted!I1462/[2]sorted!D1462</f>
        <v>3.2493397726775317</v>
      </c>
      <c r="E1388" s="76">
        <f>[2]sorted!B1462</f>
        <v>8</v>
      </c>
      <c r="F1388" s="76">
        <f t="shared" si="21"/>
        <v>4</v>
      </c>
    </row>
    <row r="1389" spans="4:6">
      <c r="D1389" s="77">
        <f>100*[2]sorted!I1463/[2]sorted!D1463</f>
        <v>3.4244709826105173</v>
      </c>
      <c r="E1389" s="76">
        <f>[2]sorted!B1463</f>
        <v>8</v>
      </c>
      <c r="F1389" s="76">
        <f t="shared" si="21"/>
        <v>4</v>
      </c>
    </row>
    <row r="1390" spans="4:6">
      <c r="D1390" s="77">
        <f>100*[2]sorted!I1464/[2]sorted!D1464</f>
        <v>3.9999423846973756</v>
      </c>
      <c r="E1390" s="76">
        <f>[2]sorted!B1464</f>
        <v>8</v>
      </c>
      <c r="F1390" s="76">
        <f t="shared" si="21"/>
        <v>4</v>
      </c>
    </row>
    <row r="1391" spans="4:6">
      <c r="D1391" s="77">
        <f>100*[2]sorted!I1465/[2]sorted!D1465</f>
        <v>1.7480323942055436</v>
      </c>
      <c r="E1391" s="76">
        <f>[2]sorted!B1465</f>
        <v>8</v>
      </c>
      <c r="F1391" s="76">
        <f t="shared" si="21"/>
        <v>4</v>
      </c>
    </row>
    <row r="1392" spans="4:6">
      <c r="D1392" s="77">
        <f>100*[2]sorted!I1466/[2]sorted!D1466</f>
        <v>4.1249210217528658</v>
      </c>
      <c r="E1392" s="76">
        <f>[2]sorted!B1466</f>
        <v>8</v>
      </c>
      <c r="F1392" s="76">
        <f t="shared" si="21"/>
        <v>4</v>
      </c>
    </row>
    <row r="1393" spans="4:6">
      <c r="D1393" s="77">
        <f>100*[2]sorted!I1467/[2]sorted!D1467</f>
        <v>2.6062717770034842</v>
      </c>
      <c r="E1393" s="76">
        <f>[2]sorted!B1467</f>
        <v>8</v>
      </c>
      <c r="F1393" s="76">
        <f t="shared" si="21"/>
        <v>4</v>
      </c>
    </row>
    <row r="1394" spans="4:6">
      <c r="D1394" s="77">
        <f>100*[2]sorted!I1468/[2]sorted!D1468</f>
        <v>3.8737936335574235</v>
      </c>
      <c r="E1394" s="76">
        <f>[2]sorted!B1468</f>
        <v>8</v>
      </c>
      <c r="F1394" s="76">
        <f t="shared" si="21"/>
        <v>4</v>
      </c>
    </row>
    <row r="1395" spans="4:6">
      <c r="D1395" s="77">
        <f>100*[2]sorted!I1469/[2]sorted!D1469</f>
        <v>3.8740957129529083</v>
      </c>
      <c r="E1395" s="76">
        <f>[2]sorted!B1469</f>
        <v>8</v>
      </c>
      <c r="F1395" s="76">
        <f t="shared" si="21"/>
        <v>4</v>
      </c>
    </row>
    <row r="1396" spans="4:6">
      <c r="D1396" s="77">
        <f>100*[2]sorted!I1470/[2]sorted!D1470</f>
        <v>3.5494162859836127</v>
      </c>
      <c r="E1396" s="76">
        <f>[2]sorted!B1470</f>
        <v>8</v>
      </c>
      <c r="F1396" s="76">
        <f t="shared" si="21"/>
        <v>4</v>
      </c>
    </row>
    <row r="1397" spans="4:6">
      <c r="D1397" s="77">
        <f>100*[2]sorted!I1471/[2]sorted!D1471</f>
        <v>3.874261263742083</v>
      </c>
      <c r="E1397" s="76">
        <f>[2]sorted!B1471</f>
        <v>8</v>
      </c>
      <c r="F1397" s="76">
        <f t="shared" si="21"/>
        <v>4</v>
      </c>
    </row>
    <row r="1398" spans="4:6">
      <c r="D1398" s="77">
        <f>100*[2]sorted!I1472/[2]sorted!D1472</f>
        <v>3.6245347143550735</v>
      </c>
      <c r="E1398" s="76">
        <f>[2]sorted!B1472</f>
        <v>8</v>
      </c>
      <c r="F1398" s="76">
        <f t="shared" si="21"/>
        <v>4</v>
      </c>
    </row>
    <row r="1399" spans="4:6">
      <c r="D1399" s="77">
        <f>100*[2]sorted!I1473/[2]sorted!D1473</f>
        <v>3.0745710888398166</v>
      </c>
      <c r="E1399" s="76">
        <f>[2]sorted!B1473</f>
        <v>8</v>
      </c>
      <c r="F1399" s="76">
        <f t="shared" si="21"/>
        <v>4</v>
      </c>
    </row>
    <row r="1400" spans="4:6">
      <c r="D1400" s="77">
        <f>100*[2]sorted!I1474/[2]sorted!D1474</f>
        <v>4</v>
      </c>
      <c r="E1400" s="76">
        <f>[2]sorted!B1474</f>
        <v>8</v>
      </c>
      <c r="F1400" s="76">
        <f t="shared" si="21"/>
        <v>4</v>
      </c>
    </row>
    <row r="1401" spans="4:6">
      <c r="D1401" s="77">
        <f>100*[2]sorted!I1475/[2]sorted!D1475</f>
        <v>3.4996738421395954</v>
      </c>
      <c r="E1401" s="76">
        <f>[2]sorted!B1475</f>
        <v>8</v>
      </c>
      <c r="F1401" s="76">
        <f t="shared" si="21"/>
        <v>4</v>
      </c>
    </row>
    <row r="1402" spans="4:6">
      <c r="D1402" s="77">
        <f>100*[2]sorted!I1476/[2]sorted!D1476</f>
        <v>2.8739883386998519</v>
      </c>
      <c r="E1402" s="76">
        <f>[2]sorted!B1476</f>
        <v>8</v>
      </c>
      <c r="F1402" s="76">
        <f t="shared" si="21"/>
        <v>4</v>
      </c>
    </row>
    <row r="1403" spans="4:6">
      <c r="D1403" s="77">
        <f>100*[2]sorted!I1477/[2]sorted!D1477</f>
        <v>4.4993542832544122</v>
      </c>
      <c r="E1403" s="76">
        <f>[2]sorted!B1477</f>
        <v>8</v>
      </c>
      <c r="F1403" s="76">
        <f t="shared" si="21"/>
        <v>4</v>
      </c>
    </row>
    <row r="1404" spans="4:6">
      <c r="D1404" s="77">
        <f>100*[2]sorted!I1478/[2]sorted!D1478</f>
        <v>2.9165242909690257</v>
      </c>
      <c r="E1404" s="76">
        <f>[2]sorted!B1478</f>
        <v>8.125</v>
      </c>
      <c r="F1404" s="76">
        <f t="shared" si="21"/>
        <v>4</v>
      </c>
    </row>
    <row r="1405" spans="4:6">
      <c r="D1405" s="77">
        <f>100*[2]sorted!I1479/[2]sorted!D1479</f>
        <v>3.4997059819312533</v>
      </c>
      <c r="E1405" s="76">
        <f>[2]sorted!B1479</f>
        <v>8.125</v>
      </c>
      <c r="F1405" s="76">
        <f t="shared" si="21"/>
        <v>4</v>
      </c>
    </row>
    <row r="1406" spans="4:6">
      <c r="D1406" s="77">
        <f>100*[2]sorted!I1480/[2]sorted!D1480</f>
        <v>2.3738355727095968</v>
      </c>
      <c r="E1406" s="76">
        <f>[2]sorted!B1480</f>
        <v>8.25</v>
      </c>
      <c r="F1406" s="76">
        <f t="shared" si="21"/>
        <v>4</v>
      </c>
    </row>
    <row r="1407" spans="4:6">
      <c r="D1407" s="77">
        <f>100*[2]sorted!I1481/[2]sorted!D1481</f>
        <v>4.2492580660519588</v>
      </c>
      <c r="E1407" s="76">
        <f>[2]sorted!B1481</f>
        <v>8.25</v>
      </c>
      <c r="F1407" s="76">
        <f t="shared" si="21"/>
        <v>4</v>
      </c>
    </row>
    <row r="1408" spans="4:6">
      <c r="D1408" s="77">
        <f>100*[2]sorted!I1482/[2]sorted!D1482</f>
        <v>6.2040559801577952</v>
      </c>
      <c r="E1408" s="76">
        <f>[2]sorted!B1482</f>
        <v>8.25</v>
      </c>
      <c r="F1408" s="76">
        <f t="shared" si="21"/>
        <v>4</v>
      </c>
    </row>
    <row r="1409" spans="4:6">
      <c r="D1409" s="77">
        <f>100*[2]sorted!I1483/[2]sorted!D1483</f>
        <v>3.7487629379943597</v>
      </c>
      <c r="E1409" s="76">
        <f>[2]sorted!B1483</f>
        <v>8.25</v>
      </c>
      <c r="F1409" s="76">
        <f t="shared" si="21"/>
        <v>4</v>
      </c>
    </row>
    <row r="1410" spans="4:6">
      <c r="D1410" s="77">
        <f>100*[2]sorted!I1484/[2]sorted!D1484</f>
        <v>3.1239705720874054</v>
      </c>
      <c r="E1410" s="76">
        <f>[2]sorted!B1484</f>
        <v>8.25</v>
      </c>
      <c r="F1410" s="76">
        <f t="shared" si="21"/>
        <v>4</v>
      </c>
    </row>
    <row r="1411" spans="4:6">
      <c r="D1411" s="77">
        <f>100*[2]sorted!I1485/[2]sorted!D1485</f>
        <v>2.2491116009176375</v>
      </c>
      <c r="E1411" s="76">
        <f>[2]sorted!B1485</f>
        <v>8.25</v>
      </c>
      <c r="F1411" s="76">
        <f t="shared" si="21"/>
        <v>4</v>
      </c>
    </row>
    <row r="1412" spans="4:6">
      <c r="D1412" s="77">
        <f>100*[2]sorted!I1486/[2]sorted!D1486</f>
        <v>2.9996194849503075</v>
      </c>
      <c r="E1412" s="76">
        <f>[2]sorted!B1486</f>
        <v>8.25</v>
      </c>
      <c r="F1412" s="76">
        <f t="shared" si="21"/>
        <v>4</v>
      </c>
    </row>
    <row r="1413" spans="4:6">
      <c r="D1413" s="77">
        <f>100*[2]sorted!I1487/[2]sorted!D1487</f>
        <v>3.249461372730071</v>
      </c>
      <c r="E1413" s="76">
        <f>[2]sorted!B1487</f>
        <v>8.25</v>
      </c>
      <c r="F1413" s="76">
        <f t="shared" si="21"/>
        <v>4</v>
      </c>
    </row>
    <row r="1414" spans="4:6">
      <c r="D1414" s="77">
        <f>100*[2]sorted!I1488/[2]sorted!D1488</f>
        <v>0.99989843018203572</v>
      </c>
      <c r="E1414" s="76">
        <f>[2]sorted!B1488</f>
        <v>8.25</v>
      </c>
      <c r="F1414" s="76">
        <f t="shared" si="21"/>
        <v>4</v>
      </c>
    </row>
    <row r="1415" spans="4:6">
      <c r="D1415" s="77">
        <f>100*[2]sorted!I1489/[2]sorted!D1489</f>
        <v>1.4991475435536656</v>
      </c>
      <c r="E1415" s="76">
        <f>[2]sorted!B1489</f>
        <v>8.25</v>
      </c>
      <c r="F1415" s="76">
        <f t="shared" si="21"/>
        <v>4</v>
      </c>
    </row>
    <row r="1416" spans="4:6">
      <c r="D1416" s="77">
        <f>100*[2]sorted!I1490/[2]sorted!D1490</f>
        <v>1.4998196419417917</v>
      </c>
      <c r="E1416" s="76">
        <f>[2]sorted!B1490</f>
        <v>8.25</v>
      </c>
      <c r="F1416" s="76">
        <f t="shared" si="21"/>
        <v>4</v>
      </c>
    </row>
    <row r="1417" spans="4:6">
      <c r="D1417" s="77">
        <f>100*[2]sorted!I1491/[2]sorted!D1491</f>
        <v>2.8749850365109135</v>
      </c>
      <c r="E1417" s="76">
        <f>[2]sorted!B1491</f>
        <v>8.25</v>
      </c>
      <c r="F1417" s="76">
        <f t="shared" si="21"/>
        <v>4</v>
      </c>
    </row>
    <row r="1418" spans="4:6">
      <c r="D1418" s="77">
        <f>100*[2]sorted!I1492/[2]sorted!D1492</f>
        <v>1.0156924483266466E-2</v>
      </c>
      <c r="E1418" s="76">
        <f>[2]sorted!B1492</f>
        <v>8.25</v>
      </c>
      <c r="F1418" s="76">
        <f t="shared" si="21"/>
        <v>4</v>
      </c>
    </row>
    <row r="1419" spans="4:6">
      <c r="D1419" s="77">
        <f>100*[2]sorted!I1493/[2]sorted!D1493</f>
        <v>0.6997179032032349</v>
      </c>
      <c r="E1419" s="76">
        <f>[2]sorted!B1493</f>
        <v>8.25</v>
      </c>
      <c r="F1419" s="76">
        <f t="shared" si="21"/>
        <v>4</v>
      </c>
    </row>
    <row r="1420" spans="4:6">
      <c r="D1420" s="77">
        <f>100*[2]sorted!I1494/[2]sorted!D1494</f>
        <v>3.2116392247299612</v>
      </c>
      <c r="E1420" s="76">
        <f>[2]sorted!B1494</f>
        <v>8.25</v>
      </c>
      <c r="F1420" s="76">
        <f t="shared" si="21"/>
        <v>4</v>
      </c>
    </row>
    <row r="1421" spans="4:6">
      <c r="D1421" s="77">
        <f>100*[2]sorted!I1495/[2]sorted!D1495</f>
        <v>4.2499321155723209</v>
      </c>
      <c r="E1421" s="76">
        <f>[2]sorted!B1495</f>
        <v>8.25</v>
      </c>
      <c r="F1421" s="76">
        <f t="shared" si="21"/>
        <v>4</v>
      </c>
    </row>
    <row r="1422" spans="4:6">
      <c r="D1422" s="77">
        <f>100*[2]sorted!I1496/[2]sorted!D1496</f>
        <v>4.374432219642677</v>
      </c>
      <c r="E1422" s="76">
        <f>[2]sorted!B1496</f>
        <v>8.25</v>
      </c>
      <c r="F1422" s="76">
        <f t="shared" si="21"/>
        <v>4</v>
      </c>
    </row>
    <row r="1423" spans="4:6">
      <c r="D1423" s="77">
        <f>100*[2]sorted!I1497/[2]sorted!D1497</f>
        <v>0.74845319672676469</v>
      </c>
      <c r="E1423" s="76">
        <f>[2]sorted!B1497</f>
        <v>8.25</v>
      </c>
      <c r="F1423" s="76">
        <f t="shared" si="21"/>
        <v>4</v>
      </c>
    </row>
    <row r="1424" spans="4:6">
      <c r="D1424" s="77">
        <f>100*[2]sorted!I1498/[2]sorted!D1498</f>
        <v>4.6247219970484919</v>
      </c>
      <c r="E1424" s="76">
        <f>[2]sorted!B1498</f>
        <v>8.25</v>
      </c>
      <c r="F1424" s="76">
        <f t="shared" si="21"/>
        <v>4</v>
      </c>
    </row>
    <row r="1425" spans="4:6">
      <c r="D1425" s="77">
        <f>100*[2]sorted!I1499/[2]sorted!D1499</f>
        <v>4.624557577645664</v>
      </c>
      <c r="E1425" s="76">
        <f>[2]sorted!B1499</f>
        <v>8.25</v>
      </c>
      <c r="F1425" s="76">
        <f t="shared" si="21"/>
        <v>4</v>
      </c>
    </row>
    <row r="1426" spans="4:6">
      <c r="D1426" s="77">
        <f>100*[2]sorted!I1500/[2]sorted!D1500</f>
        <v>2.4669217609771819</v>
      </c>
      <c r="E1426" s="76">
        <f>[2]sorted!B1500</f>
        <v>8.375</v>
      </c>
      <c r="F1426" s="76">
        <f t="shared" si="21"/>
        <v>4</v>
      </c>
    </row>
    <row r="1427" spans="4:6">
      <c r="D1427" s="77">
        <f>100*[2]sorted!I1501/[2]sorted!D1501</f>
        <v>4.2740190775887505</v>
      </c>
      <c r="E1427" s="76">
        <f>[2]sorted!B1501</f>
        <v>8.375</v>
      </c>
      <c r="F1427" s="76">
        <f t="shared" si="21"/>
        <v>4</v>
      </c>
    </row>
    <row r="1428" spans="4:6">
      <c r="D1428" s="77">
        <f>100*[2]sorted!I1502/[2]sorted!D1502</f>
        <v>3.9986292475290384</v>
      </c>
      <c r="E1428" s="76">
        <f>[2]sorted!B1502</f>
        <v>8.375</v>
      </c>
      <c r="F1428" s="76">
        <f t="shared" si="21"/>
        <v>4</v>
      </c>
    </row>
    <row r="1429" spans="4:6">
      <c r="D1429" s="77">
        <f>100*[2]sorted!I1503/[2]sorted!D1503</f>
        <v>1.7495021456819904</v>
      </c>
      <c r="E1429" s="76">
        <f>[2]sorted!B1503</f>
        <v>8.375</v>
      </c>
      <c r="F1429" s="76">
        <f t="shared" si="21"/>
        <v>4</v>
      </c>
    </row>
    <row r="1430" spans="4:6">
      <c r="D1430" s="77">
        <f>100*[2]sorted!I1504/[2]sorted!D1504</f>
        <v>0.9995643545186117</v>
      </c>
      <c r="E1430" s="76">
        <f>[2]sorted!B1504</f>
        <v>8.375</v>
      </c>
      <c r="F1430" s="76">
        <f t="shared" si="21"/>
        <v>4</v>
      </c>
    </row>
    <row r="1431" spans="4:6">
      <c r="D1431" s="77">
        <f>100*[2]sorted!I1505/[2]sorted!D1505</f>
        <v>1.2491313102514301</v>
      </c>
      <c r="E1431" s="76">
        <f>[2]sorted!B1505</f>
        <v>8.375</v>
      </c>
      <c r="F1431" s="76">
        <f t="shared" si="21"/>
        <v>4</v>
      </c>
    </row>
    <row r="1432" spans="4:6">
      <c r="D1432" s="77">
        <f>100*[2]sorted!I1506/[2]sorted!D1506</f>
        <v>2.9644770018052427</v>
      </c>
      <c r="E1432" s="76">
        <f>[2]sorted!B1506</f>
        <v>8.375</v>
      </c>
      <c r="F1432" s="76">
        <f t="shared" si="21"/>
        <v>4</v>
      </c>
    </row>
    <row r="1433" spans="4:6">
      <c r="D1433" s="77">
        <f>100*[2]sorted!I1507/[2]sorted!D1507</f>
        <v>4.1244714627503498</v>
      </c>
      <c r="E1433" s="76">
        <f>[2]sorted!B1507</f>
        <v>8.375</v>
      </c>
      <c r="F1433" s="76">
        <f t="shared" si="21"/>
        <v>4</v>
      </c>
    </row>
    <row r="1434" spans="4:6">
      <c r="D1434" s="77">
        <f>100*[2]sorted!I1508/[2]sorted!D1508</f>
        <v>1.1704396766503558</v>
      </c>
      <c r="E1434" s="76">
        <f>[2]sorted!B1508</f>
        <v>8.375</v>
      </c>
      <c r="F1434" s="76">
        <f t="shared" si="21"/>
        <v>4</v>
      </c>
    </row>
    <row r="1435" spans="4:6">
      <c r="D1435" s="77">
        <f>100*[2]sorted!I1509/[2]sorted!D1509</f>
        <v>4.249509391645641</v>
      </c>
      <c r="E1435" s="76">
        <f>[2]sorted!B1509</f>
        <v>8.5</v>
      </c>
      <c r="F1435" s="76">
        <f t="shared" si="21"/>
        <v>4</v>
      </c>
    </row>
    <row r="1436" spans="4:6">
      <c r="D1436" s="77">
        <f>100*[2]sorted!I1510/[2]sorted!D1510</f>
        <v>3.1628408306246527</v>
      </c>
      <c r="E1436" s="76">
        <f>[2]sorted!B1510</f>
        <v>8.5</v>
      </c>
      <c r="F1436" s="76">
        <f t="shared" si="21"/>
        <v>4</v>
      </c>
    </row>
    <row r="1437" spans="4:6">
      <c r="D1437" s="77">
        <f>100*[2]sorted!I1511/[2]sorted!D1511</f>
        <v>3.7491911801304068</v>
      </c>
      <c r="E1437" s="76">
        <f>[2]sorted!B1511</f>
        <v>8.5</v>
      </c>
      <c r="F1437" s="76">
        <f t="shared" si="21"/>
        <v>4</v>
      </c>
    </row>
    <row r="1438" spans="4:6">
      <c r="D1438" s="77">
        <f>100*[2]sorted!I1512/[2]sorted!D1512</f>
        <v>3.7490363678167138</v>
      </c>
      <c r="E1438" s="76">
        <f>[2]sorted!B1512</f>
        <v>8.5</v>
      </c>
      <c r="F1438" s="76">
        <f t="shared" si="21"/>
        <v>4</v>
      </c>
    </row>
    <row r="1439" spans="4:6">
      <c r="D1439" s="77">
        <f>100*[2]sorted!I1513/[2]sorted!D1513</f>
        <v>4.9997570102541671</v>
      </c>
      <c r="E1439" s="76">
        <f>[2]sorted!B1513</f>
        <v>8.5</v>
      </c>
      <c r="F1439" s="76">
        <f t="shared" si="21"/>
        <v>4</v>
      </c>
    </row>
    <row r="1440" spans="4:6">
      <c r="D1440" s="77">
        <f>100*[2]sorted!I1514/[2]sorted!D1514</f>
        <v>2.3730907696568178</v>
      </c>
      <c r="E1440" s="76">
        <f>[2]sorted!B1514</f>
        <v>8.5</v>
      </c>
      <c r="F1440" s="76">
        <f t="shared" si="21"/>
        <v>4</v>
      </c>
    </row>
    <row r="1441" spans="4:6">
      <c r="D1441" s="77">
        <f>100*[2]sorted!I1515/[2]sorted!D1515</f>
        <v>4.1249809557665937</v>
      </c>
      <c r="E1441" s="76">
        <f>[2]sorted!B1515</f>
        <v>8.5</v>
      </c>
      <c r="F1441" s="76">
        <f t="shared" si="21"/>
        <v>4</v>
      </c>
    </row>
    <row r="1442" spans="4:6">
      <c r="D1442" s="77">
        <f>100*[2]sorted!I1516/[2]sorted!D1516</f>
        <v>1.7139955880808151</v>
      </c>
      <c r="E1442" s="76">
        <f>[2]sorted!B1516</f>
        <v>8.5</v>
      </c>
      <c r="F1442" s="76">
        <f t="shared" si="21"/>
        <v>4</v>
      </c>
    </row>
    <row r="1443" spans="4:6">
      <c r="D1443" s="77">
        <f>100*[2]sorted!I1517/[2]sorted!D1517</f>
        <v>0.9993183367416496</v>
      </c>
      <c r="E1443" s="76">
        <f>[2]sorted!B1517</f>
        <v>8.5</v>
      </c>
      <c r="F1443" s="76">
        <f t="shared" si="21"/>
        <v>4</v>
      </c>
    </row>
    <row r="1444" spans="4:6">
      <c r="D1444" s="77">
        <f>100*[2]sorted!I1518/[2]sorted!D1518</f>
        <v>4.8747784830897034</v>
      </c>
      <c r="E1444" s="76">
        <f>[2]sorted!B1518</f>
        <v>8.5</v>
      </c>
      <c r="F1444" s="76">
        <f t="shared" si="21"/>
        <v>4</v>
      </c>
    </row>
    <row r="1445" spans="4:6">
      <c r="D1445" s="77">
        <f>100*[2]sorted!I1519/[2]sorted!D1519</f>
        <v>4.1246015647638368</v>
      </c>
      <c r="E1445" s="76">
        <f>[2]sorted!B1519</f>
        <v>8.5</v>
      </c>
      <c r="F1445" s="76">
        <f t="shared" si="21"/>
        <v>4</v>
      </c>
    </row>
    <row r="1446" spans="4:6">
      <c r="D1446" s="77">
        <f>100*[2]sorted!I1520/[2]sorted!D1520</f>
        <v>4</v>
      </c>
      <c r="E1446" s="76">
        <f>[2]sorted!B1520</f>
        <v>8.5</v>
      </c>
      <c r="F1446" s="76">
        <f t="shared" ref="F1446:F1452" si="22">VLOOKUP(E1446,$I$38:$J$54,2)</f>
        <v>4</v>
      </c>
    </row>
    <row r="1447" spans="4:6">
      <c r="D1447" s="77">
        <f>100*[2]sorted!I1521/[2]sorted!D1521</f>
        <v>4.6248112956220586</v>
      </c>
      <c r="E1447" s="76">
        <f>[2]sorted!B1521</f>
        <v>8.5</v>
      </c>
      <c r="F1447" s="76">
        <f t="shared" si="22"/>
        <v>4</v>
      </c>
    </row>
    <row r="1448" spans="4:6">
      <c r="D1448" s="77">
        <f>100*[2]sorted!I1522/[2]sorted!D1522</f>
        <v>3.9980938765785083</v>
      </c>
      <c r="E1448" s="76">
        <f>[2]sorted!B1522</f>
        <v>8.5</v>
      </c>
      <c r="F1448" s="76">
        <f t="shared" si="22"/>
        <v>4</v>
      </c>
    </row>
    <row r="1449" spans="4:6">
      <c r="D1449" s="77">
        <f>100*[2]sorted!I1523/[2]sorted!D1523</f>
        <v>4.2492769782919266</v>
      </c>
      <c r="E1449" s="76">
        <f>[2]sorted!B1523</f>
        <v>8.5</v>
      </c>
      <c r="F1449" s="76">
        <f t="shared" si="22"/>
        <v>4</v>
      </c>
    </row>
    <row r="1450" spans="4:6">
      <c r="D1450" s="77">
        <f>100*[2]sorted!I1524/[2]sorted!D1524</f>
        <v>4.3748904085569</v>
      </c>
      <c r="E1450" s="76">
        <f>[2]sorted!B1524</f>
        <v>8.5</v>
      </c>
      <c r="F1450" s="76">
        <f t="shared" si="22"/>
        <v>4</v>
      </c>
    </row>
    <row r="1451" spans="4:6">
      <c r="D1451" s="77">
        <f>100*[2]sorted!I1525/[2]sorted!D1525</f>
        <v>6.2092792732102131</v>
      </c>
      <c r="E1451" s="76">
        <f>[2]sorted!B1525</f>
        <v>8.5</v>
      </c>
      <c r="F1451" s="76">
        <f t="shared" si="22"/>
        <v>4</v>
      </c>
    </row>
    <row r="1452" spans="4:6">
      <c r="D1452" s="77">
        <f>100*[2]sorted!I1526/[2]sorted!D1526</f>
        <v>4.8745369189926953</v>
      </c>
      <c r="E1452" s="76">
        <f>[2]sorted!B1526</f>
        <v>9</v>
      </c>
      <c r="F1452" s="76">
        <f t="shared" si="22"/>
        <v>4</v>
      </c>
    </row>
    <row r="1453" spans="4:6">
      <c r="D1453" s="77"/>
    </row>
    <row r="1454" spans="4:6">
      <c r="D1454" s="77"/>
    </row>
    <row r="1455" spans="4:6">
      <c r="D1455" s="77"/>
    </row>
    <row r="1456" spans="4:6">
      <c r="D1456" s="77"/>
    </row>
    <row r="1457" spans="4:4">
      <c r="D1457" s="77"/>
    </row>
    <row r="1458" spans="4:4">
      <c r="D1458" s="77"/>
    </row>
    <row r="1459" spans="4:4">
      <c r="D1459" s="77"/>
    </row>
    <row r="1460" spans="4:4">
      <c r="D1460" s="77"/>
    </row>
    <row r="1461" spans="4:4">
      <c r="D1461" s="77"/>
    </row>
    <row r="1462" spans="4:4">
      <c r="D1462" s="77"/>
    </row>
    <row r="1463" spans="4:4">
      <c r="D1463" s="77"/>
    </row>
    <row r="1464" spans="4:4">
      <c r="D1464" s="77"/>
    </row>
    <row r="1465" spans="4:4">
      <c r="D1465" s="77"/>
    </row>
    <row r="1466" spans="4:4">
      <c r="D1466" s="77"/>
    </row>
    <row r="1467" spans="4:4">
      <c r="D1467" s="77"/>
    </row>
    <row r="1468" spans="4:4">
      <c r="D1468" s="77"/>
    </row>
    <row r="1469" spans="4:4">
      <c r="D1469" s="77"/>
    </row>
    <row r="1470" spans="4:4">
      <c r="D1470" s="77"/>
    </row>
    <row r="1471" spans="4:4">
      <c r="D1471" s="77"/>
    </row>
    <row r="1472" spans="4:4">
      <c r="D1472" s="77"/>
    </row>
    <row r="1473" spans="4:4">
      <c r="D1473" s="77"/>
    </row>
    <row r="1474" spans="4:4">
      <c r="D1474" s="77"/>
    </row>
    <row r="1475" spans="4:4">
      <c r="D1475" s="77"/>
    </row>
    <row r="1476" spans="4:4">
      <c r="D1476" s="77"/>
    </row>
    <row r="1477" spans="4:4">
      <c r="D1477" s="77"/>
    </row>
    <row r="1478" spans="4:4">
      <c r="D1478" s="77"/>
    </row>
    <row r="1479" spans="4:4">
      <c r="D1479" s="77"/>
    </row>
    <row r="1480" spans="4:4">
      <c r="D1480" s="77"/>
    </row>
    <row r="1481" spans="4:4">
      <c r="D1481" s="77"/>
    </row>
    <row r="1482" spans="4:4">
      <c r="D1482" s="77"/>
    </row>
    <row r="1483" spans="4:4">
      <c r="D1483" s="77"/>
    </row>
    <row r="1484" spans="4:4">
      <c r="D1484" s="77"/>
    </row>
    <row r="1485" spans="4:4">
      <c r="D1485" s="77"/>
    </row>
    <row r="1486" spans="4:4">
      <c r="D1486" s="77"/>
    </row>
    <row r="1487" spans="4:4">
      <c r="D1487" s="77"/>
    </row>
    <row r="1488" spans="4:4">
      <c r="D1488" s="77"/>
    </row>
    <row r="1489" spans="4:4">
      <c r="D1489" s="77"/>
    </row>
    <row r="1490" spans="4:4">
      <c r="D1490" s="77"/>
    </row>
    <row r="1491" spans="4:4">
      <c r="D1491" s="77"/>
    </row>
    <row r="1492" spans="4:4">
      <c r="D1492" s="77"/>
    </row>
    <row r="1493" spans="4:4">
      <c r="D1493" s="77"/>
    </row>
    <row r="1494" spans="4:4">
      <c r="D1494" s="77"/>
    </row>
    <row r="1495" spans="4:4">
      <c r="D1495" s="77"/>
    </row>
    <row r="1496" spans="4:4">
      <c r="D1496" s="77"/>
    </row>
    <row r="1497" spans="4:4">
      <c r="D1497" s="77"/>
    </row>
    <row r="1498" spans="4:4">
      <c r="D1498" s="77"/>
    </row>
    <row r="1499" spans="4:4">
      <c r="D1499" s="77"/>
    </row>
    <row r="1500" spans="4:4">
      <c r="D1500" s="77"/>
    </row>
    <row r="1501" spans="4:4">
      <c r="D1501" s="77"/>
    </row>
    <row r="1502" spans="4:4">
      <c r="D1502" s="77"/>
    </row>
    <row r="1503" spans="4:4">
      <c r="D1503" s="77"/>
    </row>
    <row r="1504" spans="4:4">
      <c r="D1504" s="77"/>
    </row>
    <row r="1505" spans="4:4">
      <c r="D1505" s="77"/>
    </row>
    <row r="1506" spans="4:4">
      <c r="D1506" s="77"/>
    </row>
    <row r="1507" spans="4:4">
      <c r="D1507" s="77"/>
    </row>
    <row r="1508" spans="4:4">
      <c r="D1508" s="77"/>
    </row>
    <row r="1509" spans="4:4">
      <c r="D1509" s="77"/>
    </row>
    <row r="1510" spans="4:4">
      <c r="D1510" s="77"/>
    </row>
    <row r="1511" spans="4:4">
      <c r="D1511" s="77"/>
    </row>
    <row r="1512" spans="4:4">
      <c r="D1512" s="77"/>
    </row>
    <row r="1513" spans="4:4">
      <c r="D1513" s="77"/>
    </row>
    <row r="1514" spans="4:4">
      <c r="D1514" s="77"/>
    </row>
    <row r="1515" spans="4:4">
      <c r="D1515" s="77"/>
    </row>
    <row r="1516" spans="4:4">
      <c r="D1516" s="77"/>
    </row>
    <row r="1517" spans="4:4">
      <c r="D1517" s="77"/>
    </row>
    <row r="1518" spans="4:4">
      <c r="D1518" s="77"/>
    </row>
    <row r="1519" spans="4:4">
      <c r="D1519" s="77"/>
    </row>
    <row r="1520" spans="4:4">
      <c r="D1520" s="77"/>
    </row>
    <row r="1521" spans="4:4">
      <c r="D1521" s="77"/>
    </row>
    <row r="1522" spans="4:4">
      <c r="D1522" s="77"/>
    </row>
    <row r="1523" spans="4:4">
      <c r="D1523" s="77"/>
    </row>
    <row r="1524" spans="4:4">
      <c r="D1524" s="77"/>
    </row>
    <row r="1525" spans="4:4">
      <c r="D1525" s="77"/>
    </row>
    <row r="1526" spans="4:4">
      <c r="D1526" s="77"/>
    </row>
    <row r="1527" spans="4:4">
      <c r="D1527" s="77"/>
    </row>
    <row r="1528" spans="4:4">
      <c r="D1528" s="77"/>
    </row>
    <row r="1529" spans="4:4">
      <c r="D1529" s="77"/>
    </row>
    <row r="1530" spans="4:4">
      <c r="D1530" s="77"/>
    </row>
    <row r="1531" spans="4:4">
      <c r="D1531" s="77"/>
    </row>
    <row r="1532" spans="4:4">
      <c r="D1532" s="77"/>
    </row>
    <row r="1533" spans="4:4">
      <c r="D1533" s="77"/>
    </row>
    <row r="1534" spans="4:4">
      <c r="D1534" s="77"/>
    </row>
    <row r="1535" spans="4:4">
      <c r="D1535" s="77"/>
    </row>
    <row r="1536" spans="4:4">
      <c r="D1536" s="77"/>
    </row>
    <row r="1537" spans="4:4">
      <c r="D1537" s="77"/>
    </row>
    <row r="1538" spans="4:4">
      <c r="D1538" s="77"/>
    </row>
    <row r="1539" spans="4:4">
      <c r="D1539" s="77"/>
    </row>
    <row r="1540" spans="4:4">
      <c r="D1540" s="77"/>
    </row>
    <row r="1541" spans="4:4">
      <c r="D1541" s="77"/>
    </row>
    <row r="1542" spans="4:4">
      <c r="D1542" s="77"/>
    </row>
    <row r="1543" spans="4:4">
      <c r="D1543" s="77"/>
    </row>
    <row r="1544" spans="4:4">
      <c r="D1544" s="77"/>
    </row>
    <row r="1545" spans="4:4">
      <c r="D1545" s="77"/>
    </row>
    <row r="1546" spans="4:4">
      <c r="D1546" s="77"/>
    </row>
    <row r="1547" spans="4:4">
      <c r="D1547" s="77"/>
    </row>
    <row r="1548" spans="4:4">
      <c r="D1548" s="77"/>
    </row>
    <row r="1549" spans="4:4">
      <c r="D1549" s="77"/>
    </row>
    <row r="1550" spans="4:4">
      <c r="D1550" s="77"/>
    </row>
    <row r="1551" spans="4:4">
      <c r="D1551" s="77"/>
    </row>
    <row r="1552" spans="4:4">
      <c r="D1552" s="77"/>
    </row>
    <row r="1553" spans="4:4">
      <c r="D1553" s="77"/>
    </row>
    <row r="1554" spans="4:4">
      <c r="D1554" s="77"/>
    </row>
    <row r="1555" spans="4:4">
      <c r="D1555" s="77"/>
    </row>
    <row r="1556" spans="4:4">
      <c r="D1556" s="77"/>
    </row>
    <row r="1557" spans="4:4">
      <c r="D1557" s="77"/>
    </row>
    <row r="1558" spans="4:4">
      <c r="D1558" s="77"/>
    </row>
    <row r="1559" spans="4:4">
      <c r="D1559" s="77"/>
    </row>
    <row r="1560" spans="4:4">
      <c r="D1560" s="7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Q71"/>
  <sheetViews>
    <sheetView topLeftCell="A44" workbookViewId="0">
      <selection activeCell="B71" sqref="B71:G71"/>
    </sheetView>
  </sheetViews>
  <sheetFormatPr defaultRowHeight="15.75"/>
  <cols>
    <col min="1" max="1" width="4.375" customWidth="1"/>
    <col min="2" max="2" width="13.875" customWidth="1"/>
    <col min="3" max="3" width="16.25" customWidth="1"/>
    <col min="4" max="4" width="8.125" customWidth="1"/>
    <col min="5" max="5" width="9.75" customWidth="1"/>
    <col min="6" max="6" width="8.375" customWidth="1"/>
    <col min="7" max="7" width="8.75" customWidth="1"/>
    <col min="8" max="8" width="9.25" customWidth="1"/>
    <col min="9" max="9" width="6.5" customWidth="1"/>
    <col min="10" max="10" width="7.875" customWidth="1"/>
    <col min="11" max="11" width="5.875" customWidth="1"/>
    <col min="13" max="13" width="19.25" customWidth="1"/>
    <col min="14" max="14" width="15.5" customWidth="1"/>
    <col min="15" max="15" width="18.375" customWidth="1"/>
  </cols>
  <sheetData>
    <row r="2" spans="2:17">
      <c r="C2" s="31"/>
      <c r="D2" s="31"/>
      <c r="E2" s="31"/>
      <c r="F2" s="31"/>
      <c r="G2" s="31"/>
      <c r="H2" s="31"/>
      <c r="I2" s="31"/>
      <c r="J2" s="31"/>
      <c r="K2" s="5"/>
    </row>
    <row r="3" spans="2:17">
      <c r="B3" s="2"/>
      <c r="C3" s="31"/>
      <c r="D3" s="31"/>
      <c r="E3" s="31"/>
      <c r="F3" s="31"/>
      <c r="G3" s="31"/>
      <c r="H3" s="2"/>
      <c r="I3" s="2"/>
      <c r="J3" s="2"/>
      <c r="K3" s="2"/>
      <c r="L3" s="2"/>
      <c r="M3" s="2"/>
    </row>
    <row r="4" spans="2:17">
      <c r="B4" s="1"/>
      <c r="C4" s="31"/>
      <c r="D4" s="31"/>
      <c r="E4" s="31"/>
      <c r="F4" s="31"/>
      <c r="G4" s="31"/>
      <c r="H4" s="4"/>
      <c r="I4" s="4"/>
      <c r="J4" s="4"/>
      <c r="K4" s="3"/>
    </row>
    <row r="5" spans="2:17">
      <c r="B5" s="1"/>
      <c r="C5" s="31"/>
      <c r="D5" s="31"/>
      <c r="E5" s="31"/>
      <c r="F5" s="31"/>
      <c r="G5" s="31"/>
      <c r="H5" s="4"/>
      <c r="I5" s="4"/>
      <c r="J5" s="4"/>
      <c r="K5" s="3"/>
    </row>
    <row r="6" spans="2:17">
      <c r="B6" s="1"/>
      <c r="C6" s="31"/>
      <c r="D6" s="31"/>
      <c r="E6" s="31"/>
      <c r="F6" s="31"/>
      <c r="G6" s="31"/>
      <c r="H6" s="4"/>
      <c r="I6" s="4"/>
      <c r="J6" s="4"/>
      <c r="K6" s="3"/>
    </row>
    <row r="7" spans="2:17">
      <c r="B7" s="1"/>
      <c r="C7" s="31"/>
      <c r="D7" s="31"/>
      <c r="E7" s="31"/>
      <c r="F7" s="31"/>
      <c r="G7" s="31"/>
      <c r="H7" s="4"/>
      <c r="I7" s="4"/>
      <c r="J7" s="4"/>
      <c r="K7" s="3"/>
    </row>
    <row r="8" spans="2:17">
      <c r="B8" s="1"/>
      <c r="C8" s="31"/>
      <c r="D8" s="31"/>
      <c r="E8" s="31"/>
      <c r="F8" s="31"/>
      <c r="G8" s="31"/>
      <c r="H8" s="4"/>
      <c r="I8" s="4"/>
      <c r="J8" s="4"/>
      <c r="K8" s="3"/>
    </row>
    <row r="9" spans="2:17">
      <c r="B9" s="1"/>
      <c r="C9" s="31"/>
      <c r="D9" s="31"/>
      <c r="E9" s="31"/>
      <c r="F9" s="31"/>
      <c r="G9" s="31"/>
      <c r="H9" s="4"/>
      <c r="I9" s="4"/>
      <c r="J9" s="4"/>
      <c r="K9" s="3"/>
    </row>
    <row r="10" spans="2:17">
      <c r="C10" s="31"/>
      <c r="D10" s="31"/>
      <c r="E10" s="31"/>
      <c r="F10" s="31"/>
      <c r="G10" s="31"/>
    </row>
    <row r="11" spans="2:17">
      <c r="C11" s="31"/>
      <c r="D11" s="31"/>
      <c r="E11" s="31"/>
      <c r="F11" s="31"/>
      <c r="G11" s="31"/>
    </row>
    <row r="12" spans="2:17">
      <c r="C12" s="31"/>
      <c r="D12" s="31"/>
      <c r="E12" s="31"/>
      <c r="F12" s="31"/>
      <c r="G12" s="31"/>
      <c r="H12" t="s">
        <v>69</v>
      </c>
      <c r="J12" s="4"/>
    </row>
    <row r="13" spans="2:17">
      <c r="C13" s="31"/>
      <c r="D13" s="31"/>
      <c r="E13" s="31"/>
      <c r="F13" s="31"/>
      <c r="G13" s="31"/>
      <c r="H13" t="s">
        <v>70</v>
      </c>
      <c r="M13" s="13"/>
      <c r="N13" s="13"/>
      <c r="O13" s="13"/>
      <c r="P13" s="13"/>
      <c r="Q13" s="13"/>
    </row>
    <row r="14" spans="2:17" ht="24" customHeight="1">
      <c r="C14" s="31"/>
      <c r="D14" s="31"/>
      <c r="E14" s="31"/>
      <c r="F14" s="31"/>
      <c r="G14" s="31"/>
      <c r="H14" t="s">
        <v>30</v>
      </c>
      <c r="M14" s="28"/>
      <c r="N14" s="29"/>
      <c r="O14" s="30"/>
    </row>
    <row r="15" spans="2:17" ht="21" customHeight="1">
      <c r="C15" s="31"/>
      <c r="D15" s="31"/>
      <c r="E15" s="31"/>
      <c r="F15" s="31"/>
      <c r="G15" s="31"/>
      <c r="H15" t="s">
        <v>71</v>
      </c>
      <c r="M15" s="13"/>
      <c r="N15" s="13"/>
      <c r="O15" s="45"/>
    </row>
    <row r="16" spans="2:17" ht="24.75" customHeight="1">
      <c r="B16" s="6"/>
      <c r="G16" s="3"/>
      <c r="H16" t="s">
        <v>72</v>
      </c>
      <c r="M16" s="68"/>
      <c r="N16" s="49"/>
      <c r="O16" s="46"/>
    </row>
    <row r="17" spans="1:16" ht="22.15" customHeight="1" thickBot="1">
      <c r="B17" s="6"/>
      <c r="G17" s="3"/>
      <c r="H17" t="s">
        <v>73</v>
      </c>
      <c r="M17" s="69"/>
      <c r="N17" s="12"/>
      <c r="O17" s="45"/>
      <c r="P17" s="3"/>
    </row>
    <row r="18" spans="1:16" ht="61.5" customHeight="1" thickTop="1">
      <c r="A18">
        <v>2</v>
      </c>
      <c r="B18" s="1"/>
      <c r="G18" s="3"/>
      <c r="H18" s="3"/>
      <c r="M18" s="48" t="s">
        <v>85</v>
      </c>
      <c r="N18" s="16" t="s">
        <v>132</v>
      </c>
      <c r="O18" s="47"/>
      <c r="P18" s="42"/>
    </row>
    <row r="19" spans="1:16" ht="24.6" customHeight="1">
      <c r="A19">
        <v>3</v>
      </c>
      <c r="B19" s="1"/>
      <c r="G19" s="3"/>
      <c r="H19" s="3"/>
      <c r="L19" s="7">
        <v>1</v>
      </c>
      <c r="M19" s="175" t="s">
        <v>8</v>
      </c>
      <c r="N19" s="9">
        <f>D60</f>
        <v>0.96104800000000001</v>
      </c>
      <c r="O19" s="46"/>
      <c r="P19" s="9"/>
    </row>
    <row r="20" spans="1:16">
      <c r="A20">
        <v>4</v>
      </c>
      <c r="B20" s="1"/>
      <c r="G20" s="3"/>
      <c r="H20" s="3"/>
      <c r="K20">
        <v>6</v>
      </c>
      <c r="L20" s="7">
        <v>1</v>
      </c>
      <c r="M20" s="176"/>
      <c r="N20" s="10">
        <f>-INDEX($B$71:$G$71,K20)</f>
        <v>-0.33883064813184982</v>
      </c>
      <c r="O20" s="45"/>
    </row>
    <row r="21" spans="1:16" ht="25.15" customHeight="1">
      <c r="A21">
        <v>7</v>
      </c>
      <c r="B21" s="1"/>
      <c r="G21" s="3"/>
      <c r="H21" s="3"/>
      <c r="L21" s="7">
        <v>2</v>
      </c>
      <c r="M21" s="176" t="s">
        <v>20</v>
      </c>
      <c r="N21" s="9">
        <f>D55</f>
        <v>2.8416960000000002</v>
      </c>
      <c r="O21" s="46"/>
    </row>
    <row r="22" spans="1:16">
      <c r="K22">
        <v>1</v>
      </c>
      <c r="L22" s="7">
        <v>2</v>
      </c>
      <c r="M22" s="176"/>
      <c r="N22" s="10">
        <f>-INDEX($B$71:$G$71,K22)</f>
        <v>-0.3243232438041016</v>
      </c>
      <c r="O22" s="45"/>
    </row>
    <row r="23" spans="1:16" ht="22.5" customHeight="1">
      <c r="L23" s="7">
        <v>3</v>
      </c>
      <c r="M23" s="176" t="s">
        <v>14</v>
      </c>
      <c r="N23" s="9">
        <f>D58</f>
        <v>0.938809</v>
      </c>
      <c r="O23" s="46"/>
    </row>
    <row r="24" spans="1:16">
      <c r="K24">
        <v>4</v>
      </c>
      <c r="L24" s="7">
        <v>3</v>
      </c>
      <c r="M24" s="176"/>
      <c r="N24" s="10">
        <f>-INDEX($B$71:$G$71,K24)</f>
        <v>-0.29028774167327825</v>
      </c>
      <c r="O24" s="45"/>
    </row>
    <row r="25" spans="1:16" ht="21" customHeight="1">
      <c r="L25" s="7">
        <v>4</v>
      </c>
      <c r="M25" s="176" t="s">
        <v>9</v>
      </c>
      <c r="N25" s="9">
        <f>D59</f>
        <v>0.91223699999999996</v>
      </c>
      <c r="O25" s="46"/>
    </row>
    <row r="26" spans="1:16">
      <c r="K26">
        <v>5</v>
      </c>
      <c r="L26" s="7">
        <v>4</v>
      </c>
      <c r="M26" s="176"/>
      <c r="N26" s="10">
        <f>-INDEX($B$71:$G$71,K26)</f>
        <v>-0.26936700116089324</v>
      </c>
      <c r="O26" s="45"/>
    </row>
    <row r="27" spans="1:16" ht="18.75" customHeight="1">
      <c r="G27">
        <f>0.24*N27</f>
        <v>-0.60327143999999999</v>
      </c>
      <c r="L27" s="7">
        <v>5</v>
      </c>
      <c r="M27" s="174" t="s">
        <v>10</v>
      </c>
      <c r="N27" s="46">
        <f>D56</f>
        <v>-2.5136310000000002</v>
      </c>
      <c r="O27" s="46"/>
    </row>
    <row r="28" spans="1:16" ht="13.5" customHeight="1">
      <c r="K28">
        <v>2</v>
      </c>
      <c r="L28" s="7">
        <v>5</v>
      </c>
      <c r="M28" s="174"/>
      <c r="N28" s="10">
        <f>-INDEX($B$71:$G$71,K28)</f>
        <v>-0.92420556674286236</v>
      </c>
      <c r="O28" s="45"/>
    </row>
    <row r="29" spans="1:16" ht="18.75" customHeight="1">
      <c r="L29" s="43"/>
      <c r="M29" s="50" t="s">
        <v>88</v>
      </c>
      <c r="N29" s="46">
        <f>D57</f>
        <v>-5.4530000000000002E-2</v>
      </c>
      <c r="O29" s="45"/>
    </row>
    <row r="30" spans="1:16" ht="22.15" customHeight="1" thickBot="1">
      <c r="K30">
        <v>3</v>
      </c>
      <c r="L30" s="43"/>
      <c r="M30" s="44"/>
      <c r="N30" s="12">
        <f>-INDEX($B$71:$G$71,K30)</f>
        <v>-0.13898143902911314</v>
      </c>
      <c r="O30" s="45"/>
    </row>
    <row r="31" spans="1:16" ht="15" customHeight="1" thickTop="1">
      <c r="M31" s="32"/>
      <c r="O31" s="13"/>
    </row>
    <row r="32" spans="1:16" ht="15" customHeight="1">
      <c r="M32" s="32"/>
      <c r="N32" s="11"/>
      <c r="O32" s="13"/>
    </row>
    <row r="33" spans="3:14" ht="15" customHeight="1">
      <c r="M33" s="32" t="s">
        <v>300</v>
      </c>
      <c r="N33" s="3">
        <f>'[1]To Matlab'!$M$3</f>
        <v>0.11950821270429052</v>
      </c>
    </row>
    <row r="34" spans="3:14">
      <c r="M34" t="s">
        <v>301</v>
      </c>
      <c r="N34" s="53">
        <f>N33*N27*1000</f>
        <v>-300.39954820809851</v>
      </c>
    </row>
    <row r="43" spans="3:14">
      <c r="C43" t="s">
        <v>55</v>
      </c>
    </row>
    <row r="44" spans="3:14">
      <c r="C44" t="s">
        <v>56</v>
      </c>
    </row>
    <row r="45" spans="3:14">
      <c r="C45" t="s">
        <v>57</v>
      </c>
    </row>
    <row r="46" spans="3:14">
      <c r="C46" t="s">
        <v>58</v>
      </c>
    </row>
    <row r="47" spans="3:14">
      <c r="C47" t="s">
        <v>59</v>
      </c>
    </row>
    <row r="48" spans="3:14">
      <c r="C48" t="s">
        <v>60</v>
      </c>
    </row>
    <row r="49" spans="3:16">
      <c r="C49" t="s">
        <v>61</v>
      </c>
    </row>
    <row r="50" spans="3:16">
      <c r="C50" t="s">
        <v>62</v>
      </c>
    </row>
    <row r="51" spans="3:16">
      <c r="C51" t="s">
        <v>63</v>
      </c>
    </row>
    <row r="53" spans="3:16">
      <c r="C53" t="s">
        <v>64</v>
      </c>
      <c r="D53" t="s">
        <v>65</v>
      </c>
      <c r="E53" t="s">
        <v>66</v>
      </c>
      <c r="F53" t="s">
        <v>67</v>
      </c>
      <c r="G53" t="s">
        <v>68</v>
      </c>
    </row>
    <row r="54" spans="3:16">
      <c r="K54">
        <v>2.9958603275683102</v>
      </c>
      <c r="L54">
        <v>-3.15535176217691</v>
      </c>
      <c r="M54">
        <v>-0.11502849647422</v>
      </c>
      <c r="N54">
        <v>0.80501596023325805</v>
      </c>
      <c r="O54">
        <v>0.89694446328952204</v>
      </c>
      <c r="P54">
        <v>1.0364653684829399</v>
      </c>
    </row>
    <row r="55" spans="3:16">
      <c r="C55" t="s">
        <v>69</v>
      </c>
      <c r="D55">
        <v>2.8416960000000002</v>
      </c>
      <c r="E55">
        <v>0.14405699999999999</v>
      </c>
      <c r="F55">
        <v>19.726179999999999</v>
      </c>
      <c r="G55">
        <v>0</v>
      </c>
      <c r="K55">
        <v>2.9719978343719</v>
      </c>
      <c r="L55">
        <v>-3.18898627471216</v>
      </c>
      <c r="M55">
        <v>-8.2560746783925401E-2</v>
      </c>
      <c r="N55">
        <v>0.78800754203867396</v>
      </c>
      <c r="O55">
        <v>0.86445192157295103</v>
      </c>
      <c r="P55">
        <v>1.0470871856252499</v>
      </c>
    </row>
    <row r="56" spans="3:16">
      <c r="C56" t="s">
        <v>70</v>
      </c>
      <c r="D56">
        <v>-2.5136310000000002</v>
      </c>
      <c r="E56">
        <v>0.45689400000000002</v>
      </c>
      <c r="F56">
        <v>-5.5015599999999996</v>
      </c>
      <c r="G56">
        <v>0</v>
      </c>
    </row>
    <row r="57" spans="3:16">
      <c r="C57" t="s">
        <v>30</v>
      </c>
      <c r="D57">
        <v>-5.4530000000000002E-2</v>
      </c>
      <c r="E57">
        <v>8.5362999999999994E-2</v>
      </c>
      <c r="F57">
        <v>-0.63879300000000006</v>
      </c>
      <c r="G57">
        <v>0.52310000000000001</v>
      </c>
    </row>
    <row r="58" spans="3:16">
      <c r="C58" t="s">
        <v>71</v>
      </c>
      <c r="D58">
        <v>0.938809</v>
      </c>
      <c r="E58">
        <v>0.18262800000000001</v>
      </c>
      <c r="F58">
        <v>5.140549</v>
      </c>
      <c r="G58">
        <v>0</v>
      </c>
    </row>
    <row r="59" spans="3:16">
      <c r="C59" t="s">
        <v>72</v>
      </c>
      <c r="D59">
        <v>0.91223699999999996</v>
      </c>
      <c r="E59">
        <v>0.159637</v>
      </c>
      <c r="F59">
        <v>5.714461</v>
      </c>
      <c r="G59">
        <v>0</v>
      </c>
    </row>
    <row r="60" spans="3:16">
      <c r="C60" t="s">
        <v>73</v>
      </c>
      <c r="D60">
        <v>0.96104800000000001</v>
      </c>
      <c r="E60">
        <v>0.205012</v>
      </c>
      <c r="F60">
        <v>4.6877579999999996</v>
      </c>
      <c r="G60">
        <v>0</v>
      </c>
    </row>
    <row r="62" spans="3:16">
      <c r="C62" t="s">
        <v>74</v>
      </c>
      <c r="D62">
        <v>0.18365100000000001</v>
      </c>
      <c r="E62" t="s">
        <v>75</v>
      </c>
      <c r="G62">
        <v>4.110652</v>
      </c>
    </row>
    <row r="63" spans="3:16">
      <c r="C63" t="s">
        <v>76</v>
      </c>
      <c r="D63">
        <v>0.180755</v>
      </c>
      <c r="E63" t="s">
        <v>77</v>
      </c>
      <c r="G63">
        <v>2.2909449999999998</v>
      </c>
    </row>
    <row r="64" spans="3:16">
      <c r="C64" t="s">
        <v>78</v>
      </c>
      <c r="D64">
        <v>1.9783230000000001</v>
      </c>
      <c r="E64" t="s">
        <v>79</v>
      </c>
      <c r="G64">
        <v>947.26059999999995</v>
      </c>
    </row>
    <row r="65" spans="2:7">
      <c r="C65" t="s">
        <v>80</v>
      </c>
      <c r="D65">
        <v>3.6360000000000001</v>
      </c>
      <c r="E65" t="s">
        <v>81</v>
      </c>
      <c r="G65">
        <v>1160.3630000000001</v>
      </c>
    </row>
    <row r="66" spans="2:7">
      <c r="C66" t="s">
        <v>82</v>
      </c>
      <c r="D66">
        <v>3.5217999999999998</v>
      </c>
      <c r="E66" t="s">
        <v>83</v>
      </c>
      <c r="G66">
        <v>484.0761</v>
      </c>
    </row>
    <row r="67" spans="2:7">
      <c r="C67" t="s">
        <v>84</v>
      </c>
      <c r="D67">
        <v>0</v>
      </c>
    </row>
    <row r="70" spans="2:7">
      <c r="B70" t="s">
        <v>131</v>
      </c>
    </row>
    <row r="71" spans="2:7">
      <c r="B71">
        <v>0.3243232438041016</v>
      </c>
      <c r="C71">
        <v>0.92420556674286236</v>
      </c>
      <c r="D71">
        <v>0.13898143902911314</v>
      </c>
      <c r="E71">
        <v>0.29028774167327825</v>
      </c>
      <c r="F71">
        <v>0.26936700116089324</v>
      </c>
      <c r="G71">
        <v>0.33883064813184982</v>
      </c>
    </row>
  </sheetData>
  <mergeCells count="5">
    <mergeCell ref="M27:M28"/>
    <mergeCell ref="M19:M20"/>
    <mergeCell ref="M21:M22"/>
    <mergeCell ref="M23:M24"/>
    <mergeCell ref="M25:M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workbookViewId="0">
      <selection activeCell="M12" sqref="M12:U12"/>
    </sheetView>
  </sheetViews>
  <sheetFormatPr defaultRowHeight="15.75"/>
  <cols>
    <col min="2" max="2" width="17.25" customWidth="1"/>
    <col min="5" max="5" width="12.375" customWidth="1"/>
    <col min="6" max="6" width="9.75" customWidth="1"/>
    <col min="12" max="12" width="13.125" customWidth="1"/>
  </cols>
  <sheetData>
    <row r="1" spans="1:21">
      <c r="A1" s="26"/>
      <c r="B1" s="9"/>
      <c r="K1" s="4"/>
      <c r="L1" s="4"/>
      <c r="M1" s="4"/>
      <c r="N1" s="4"/>
    </row>
    <row r="2" spans="1:21">
      <c r="A2" s="26"/>
      <c r="B2" s="9"/>
      <c r="K2" s="3"/>
      <c r="L2" s="3"/>
      <c r="M2" s="3"/>
      <c r="N2" s="3"/>
    </row>
    <row r="3" spans="1:21">
      <c r="A3" s="26"/>
      <c r="B3" s="9"/>
      <c r="E3" s="5" t="s">
        <v>3</v>
      </c>
      <c r="K3" s="3"/>
      <c r="L3" s="3"/>
      <c r="M3" s="53">
        <v>1</v>
      </c>
      <c r="N3" s="53">
        <v>2</v>
      </c>
      <c r="O3" s="53">
        <v>3</v>
      </c>
      <c r="P3" s="53">
        <v>4</v>
      </c>
      <c r="Q3" s="53">
        <v>5</v>
      </c>
    </row>
    <row r="4" spans="1:21">
      <c r="A4" s="26"/>
      <c r="B4" s="9"/>
      <c r="E4">
        <v>1</v>
      </c>
      <c r="F4">
        <f>1+E4</f>
        <v>2</v>
      </c>
      <c r="G4">
        <f t="shared" ref="G4:H4" si="0">1+F4</f>
        <v>3</v>
      </c>
      <c r="H4">
        <f t="shared" si="0"/>
        <v>4</v>
      </c>
      <c r="I4">
        <v>5</v>
      </c>
      <c r="L4" t="s">
        <v>69</v>
      </c>
      <c r="M4">
        <v>1</v>
      </c>
      <c r="N4">
        <v>1</v>
      </c>
      <c r="O4">
        <v>1</v>
      </c>
      <c r="P4">
        <v>2</v>
      </c>
      <c r="Q4">
        <v>1</v>
      </c>
      <c r="R4" s="4">
        <f>median!D55</f>
        <v>2.8416960000000002</v>
      </c>
    </row>
    <row r="5" spans="1:21">
      <c r="A5" s="26"/>
      <c r="B5" s="9"/>
      <c r="E5" s="5" t="s">
        <v>4</v>
      </c>
      <c r="F5" s="5" t="s">
        <v>22</v>
      </c>
      <c r="G5" s="5" t="s">
        <v>6</v>
      </c>
      <c r="H5" s="5" t="s">
        <v>7</v>
      </c>
      <c r="I5" s="5" t="s">
        <v>31</v>
      </c>
      <c r="J5" s="5"/>
      <c r="L5" t="s">
        <v>70</v>
      </c>
      <c r="M5">
        <f t="shared" ref="M5:Q7" si="1">E8</f>
        <v>0.21</v>
      </c>
      <c r="N5">
        <f t="shared" si="1"/>
        <v>0.21</v>
      </c>
      <c r="O5">
        <f t="shared" si="1"/>
        <v>0.45</v>
      </c>
      <c r="P5">
        <f t="shared" si="1"/>
        <v>0.21</v>
      </c>
      <c r="Q5">
        <f t="shared" si="1"/>
        <v>0.21</v>
      </c>
      <c r="R5" s="4">
        <f>median!D56</f>
        <v>-2.5136310000000002</v>
      </c>
    </row>
    <row r="6" spans="1:21">
      <c r="A6" s="26"/>
      <c r="B6" s="9"/>
      <c r="L6" t="s">
        <v>30</v>
      </c>
      <c r="M6">
        <f t="shared" si="1"/>
        <v>1.5</v>
      </c>
      <c r="N6">
        <f t="shared" si="1"/>
        <v>1.5</v>
      </c>
      <c r="O6">
        <f t="shared" si="1"/>
        <v>1.5</v>
      </c>
      <c r="P6">
        <f t="shared" si="1"/>
        <v>1.5</v>
      </c>
      <c r="Q6">
        <f t="shared" si="1"/>
        <v>3</v>
      </c>
      <c r="R6" s="4">
        <f>median!D57</f>
        <v>-5.4530000000000002E-2</v>
      </c>
    </row>
    <row r="7" spans="1:21">
      <c r="A7" s="26"/>
      <c r="B7" s="9"/>
      <c r="D7" s="27" t="s">
        <v>17</v>
      </c>
      <c r="E7">
        <v>1</v>
      </c>
      <c r="F7">
        <v>1</v>
      </c>
      <c r="G7">
        <v>1</v>
      </c>
      <c r="H7">
        <v>2</v>
      </c>
      <c r="I7">
        <v>1</v>
      </c>
      <c r="L7" t="s">
        <v>71</v>
      </c>
      <c r="M7">
        <f t="shared" si="1"/>
        <v>0</v>
      </c>
      <c r="N7">
        <f t="shared" si="1"/>
        <v>1</v>
      </c>
      <c r="O7">
        <f t="shared" si="1"/>
        <v>0</v>
      </c>
      <c r="P7">
        <f t="shared" si="1"/>
        <v>0</v>
      </c>
      <c r="Q7">
        <f t="shared" si="1"/>
        <v>0</v>
      </c>
      <c r="R7" s="4">
        <f>median!D58</f>
        <v>0.938809</v>
      </c>
    </row>
    <row r="8" spans="1:21">
      <c r="A8" s="26"/>
      <c r="B8" s="9"/>
      <c r="D8" s="27" t="s">
        <v>18</v>
      </c>
      <c r="E8">
        <v>0.21</v>
      </c>
      <c r="F8">
        <v>0.21</v>
      </c>
      <c r="G8">
        <v>0.45</v>
      </c>
      <c r="H8">
        <v>0.21</v>
      </c>
      <c r="I8">
        <v>0.21</v>
      </c>
      <c r="L8" t="s">
        <v>72</v>
      </c>
      <c r="M8">
        <v>0</v>
      </c>
      <c r="N8">
        <v>0</v>
      </c>
      <c r="O8">
        <v>0</v>
      </c>
      <c r="P8">
        <v>0</v>
      </c>
      <c r="Q8">
        <v>0</v>
      </c>
      <c r="R8" s="4">
        <f>median!D59</f>
        <v>0.91223699999999996</v>
      </c>
    </row>
    <row r="9" spans="1:21">
      <c r="A9" s="26"/>
      <c r="B9" s="9"/>
      <c r="D9" s="40" t="s">
        <v>30</v>
      </c>
      <c r="E9">
        <v>1.5</v>
      </c>
      <c r="F9">
        <v>1.5</v>
      </c>
      <c r="G9">
        <v>1.5</v>
      </c>
      <c r="H9">
        <v>1.5</v>
      </c>
      <c r="I9">
        <v>3</v>
      </c>
      <c r="L9" t="s">
        <v>73</v>
      </c>
      <c r="M9">
        <v>1</v>
      </c>
      <c r="N9">
        <v>1</v>
      </c>
      <c r="O9">
        <v>1</v>
      </c>
      <c r="P9">
        <v>1</v>
      </c>
      <c r="Q9">
        <v>1</v>
      </c>
      <c r="R9" s="4">
        <f>median!D60</f>
        <v>0.96104800000000001</v>
      </c>
    </row>
    <row r="10" spans="1:21">
      <c r="A10" s="26"/>
      <c r="B10" s="9"/>
      <c r="D10" s="37" t="s">
        <v>22</v>
      </c>
      <c r="E10">
        <v>0</v>
      </c>
      <c r="F10">
        <v>1</v>
      </c>
      <c r="G10">
        <v>0</v>
      </c>
      <c r="H10">
        <v>0</v>
      </c>
      <c r="I10">
        <v>0</v>
      </c>
    </row>
    <row r="11" spans="1:21">
      <c r="A11" s="26"/>
      <c r="B11" s="9"/>
      <c r="D11" s="27" t="s">
        <v>9</v>
      </c>
      <c r="E11">
        <v>0</v>
      </c>
      <c r="F11">
        <v>0</v>
      </c>
      <c r="G11">
        <v>0</v>
      </c>
      <c r="H11">
        <v>0</v>
      </c>
      <c r="I11">
        <v>0</v>
      </c>
      <c r="M11" s="3">
        <v>2.1849415482167616</v>
      </c>
      <c r="N11" s="3">
        <v>2.7903277282801908</v>
      </c>
      <c r="O11" s="3">
        <v>1.7195229764048072</v>
      </c>
      <c r="P11" s="3">
        <v>4.1269636863726946</v>
      </c>
      <c r="Q11" s="3">
        <v>2.1914536562693661</v>
      </c>
    </row>
    <row r="12" spans="1:21">
      <c r="D12" s="27">
        <v>1</v>
      </c>
      <c r="E12">
        <v>1</v>
      </c>
      <c r="F12">
        <v>1</v>
      </c>
      <c r="G12">
        <v>1</v>
      </c>
      <c r="H12">
        <v>1</v>
      </c>
      <c r="I12">
        <v>1</v>
      </c>
      <c r="M12">
        <v>4.4435677448439875E-2</v>
      </c>
      <c r="N12">
        <v>0.15699553198380206</v>
      </c>
      <c r="O12">
        <v>9.0239599837697623E-2</v>
      </c>
      <c r="P12">
        <v>0.16106171174423825</v>
      </c>
      <c r="Q12">
        <v>7.7721882107029211E-2</v>
      </c>
      <c r="R12">
        <v>0.16759689964989274</v>
      </c>
      <c r="S12">
        <v>9.3352776900447243E-2</v>
      </c>
      <c r="T12">
        <v>0.14235451794638049</v>
      </c>
      <c r="U12">
        <v>7.7806532084902999E-2</v>
      </c>
    </row>
    <row r="13" spans="1:21">
      <c r="E13">
        <v>0</v>
      </c>
      <c r="F13">
        <v>0</v>
      </c>
      <c r="G13">
        <v>0</v>
      </c>
      <c r="H13">
        <v>0</v>
      </c>
      <c r="I13">
        <v>0</v>
      </c>
    </row>
    <row r="14" spans="1:21">
      <c r="E14">
        <v>0</v>
      </c>
      <c r="F14">
        <v>0</v>
      </c>
      <c r="G14">
        <v>0</v>
      </c>
      <c r="H14">
        <v>0</v>
      </c>
      <c r="I14">
        <v>0</v>
      </c>
    </row>
    <row r="15" spans="1:21">
      <c r="A15" s="17"/>
      <c r="B15" s="4"/>
    </row>
    <row r="16" spans="1:21">
      <c r="A16" s="17"/>
    </row>
    <row r="17" spans="1:17">
      <c r="A17" s="18"/>
      <c r="E17" s="3">
        <v>2.8416960000000002</v>
      </c>
      <c r="F17" s="3">
        <v>-2.5136310000000002</v>
      </c>
      <c r="G17" s="3">
        <v>-5.4530000000000002E-2</v>
      </c>
      <c r="H17" s="3">
        <v>0.938809</v>
      </c>
      <c r="I17">
        <v>0.91223699999999996</v>
      </c>
      <c r="J17" s="3">
        <v>0.96104800000000001</v>
      </c>
    </row>
    <row r="18" spans="1:17">
      <c r="A18" s="19"/>
      <c r="E18" s="3">
        <v>2.8394669177642</v>
      </c>
      <c r="F18" s="3">
        <v>-2.5091162483890401</v>
      </c>
      <c r="G18" s="3">
        <v>-5.5259809501078401E-2</v>
      </c>
      <c r="H18" s="3">
        <v>0.938414823469506</v>
      </c>
      <c r="I18">
        <v>0.91168107437794599</v>
      </c>
      <c r="J18" s="3">
        <v>0.96420911306143897</v>
      </c>
    </row>
    <row r="19" spans="1:17">
      <c r="A19" s="19"/>
      <c r="E19" s="4"/>
      <c r="F19" s="4"/>
      <c r="G19" s="4"/>
      <c r="H19" s="4"/>
      <c r="J19" s="4"/>
      <c r="L19" t="s">
        <v>98</v>
      </c>
      <c r="M19" t="s">
        <v>22</v>
      </c>
      <c r="N19" t="s">
        <v>1</v>
      </c>
      <c r="O19" t="s">
        <v>2</v>
      </c>
      <c r="P19" t="s">
        <v>30</v>
      </c>
      <c r="Q19" t="s">
        <v>33</v>
      </c>
    </row>
    <row r="20" spans="1:17">
      <c r="A20" s="26"/>
      <c r="E20" s="4"/>
      <c r="F20" s="4"/>
      <c r="G20" s="4"/>
      <c r="H20" s="4"/>
      <c r="I20">
        <f>MMULT(E18:J18,E7:E12)</f>
        <v>3.1938719044123225</v>
      </c>
      <c r="J20" s="4"/>
      <c r="L20">
        <v>4.1105650176678497</v>
      </c>
      <c r="M20">
        <v>0.1088339222614841</v>
      </c>
      <c r="N20">
        <v>0.13992932862190813</v>
      </c>
      <c r="O20">
        <v>0.2108197879858654</v>
      </c>
      <c r="P20">
        <v>1.5902468536681107</v>
      </c>
      <c r="Q20">
        <v>1.1290689893992942</v>
      </c>
    </row>
    <row r="21" spans="1:17">
      <c r="A21" s="20"/>
      <c r="E21" s="22"/>
      <c r="F21" s="22"/>
      <c r="G21" s="22"/>
      <c r="H21" s="22"/>
    </row>
    <row r="22" spans="1:17">
      <c r="A22" s="20"/>
      <c r="E22" s="22" t="s">
        <v>99</v>
      </c>
      <c r="F22" s="22"/>
      <c r="G22" s="22"/>
      <c r="H22" s="22"/>
    </row>
    <row r="24" spans="1:17" ht="16.5" thickBot="1">
      <c r="B24" s="8"/>
      <c r="C24" s="8"/>
      <c r="D24" s="8"/>
      <c r="E24" s="8"/>
      <c r="F24" s="8"/>
      <c r="G24" s="8"/>
    </row>
    <row r="25" spans="1:17" ht="34.9" customHeight="1" thickTop="1">
      <c r="C25" s="173" t="s">
        <v>3</v>
      </c>
      <c r="D25" s="173"/>
      <c r="E25" s="173"/>
      <c r="F25" s="173"/>
      <c r="G25" s="29"/>
    </row>
    <row r="26" spans="1:17" ht="24.6" customHeight="1">
      <c r="C26" s="25">
        <v>1</v>
      </c>
      <c r="D26" s="25">
        <v>2</v>
      </c>
      <c r="E26" s="25">
        <v>3</v>
      </c>
      <c r="F26" s="25">
        <v>4</v>
      </c>
      <c r="G26" s="41">
        <v>5</v>
      </c>
    </row>
    <row r="27" spans="1:17" ht="55.15" customHeight="1">
      <c r="C27" s="16" t="s">
        <v>4</v>
      </c>
      <c r="D27" s="16" t="s">
        <v>21</v>
      </c>
      <c r="E27" s="16" t="s">
        <v>15</v>
      </c>
      <c r="F27" s="16" t="s">
        <v>16</v>
      </c>
      <c r="G27" s="51" t="s">
        <v>32</v>
      </c>
    </row>
    <row r="28" spans="1:17" ht="32.450000000000003" customHeight="1">
      <c r="B28" s="23" t="s">
        <v>12</v>
      </c>
      <c r="C28" s="24">
        <v>100000</v>
      </c>
      <c r="D28" s="24">
        <f>C28</f>
        <v>100000</v>
      </c>
      <c r="E28" s="24">
        <f>C28</f>
        <v>100000</v>
      </c>
      <c r="F28" s="24">
        <v>200000</v>
      </c>
      <c r="G28" s="24">
        <f>C28</f>
        <v>100000</v>
      </c>
    </row>
    <row r="29" spans="1:17" ht="42" customHeight="1">
      <c r="B29" s="21" t="s">
        <v>11</v>
      </c>
      <c r="C29" s="14" t="s">
        <v>5</v>
      </c>
      <c r="D29" s="14" t="s">
        <v>14</v>
      </c>
      <c r="E29" s="33" t="s">
        <v>5</v>
      </c>
      <c r="F29" s="33" t="s">
        <v>5</v>
      </c>
      <c r="G29" s="25" t="str">
        <f>C29</f>
        <v>White</v>
      </c>
      <c r="H29" s="15"/>
    </row>
    <row r="30" spans="1:17" ht="36.6" customHeight="1">
      <c r="B30" s="57" t="s">
        <v>13</v>
      </c>
      <c r="C30" s="41">
        <f>100*E8</f>
        <v>21</v>
      </c>
      <c r="D30" s="41">
        <f>100*F8</f>
        <v>21</v>
      </c>
      <c r="E30" s="41">
        <f>100*G8</f>
        <v>45</v>
      </c>
      <c r="F30" s="41">
        <f>100*H8</f>
        <v>21</v>
      </c>
      <c r="G30" s="52">
        <f>C30</f>
        <v>21</v>
      </c>
    </row>
    <row r="31" spans="1:17" ht="36.6" customHeight="1">
      <c r="B31" s="34" t="s">
        <v>159</v>
      </c>
      <c r="C31" s="41">
        <f>500+100*E9</f>
        <v>650</v>
      </c>
      <c r="D31" s="41">
        <f t="shared" ref="D31:G31" si="2">500+100*F9</f>
        <v>650</v>
      </c>
      <c r="E31" s="41">
        <f t="shared" si="2"/>
        <v>650</v>
      </c>
      <c r="F31" s="41">
        <f t="shared" si="2"/>
        <v>650</v>
      </c>
      <c r="G31" s="41">
        <f t="shared" si="2"/>
        <v>800</v>
      </c>
    </row>
    <row r="32" spans="1:17" ht="38.450000000000003" customHeight="1">
      <c r="B32" s="34" t="s">
        <v>89</v>
      </c>
      <c r="C32" s="35">
        <f>1000*M11</f>
        <v>2184.9415482167615</v>
      </c>
      <c r="D32" s="35">
        <f t="shared" ref="D32:G32" si="3">1000*N11</f>
        <v>2790.327728280191</v>
      </c>
      <c r="E32" s="35">
        <f t="shared" si="3"/>
        <v>1719.5229764048072</v>
      </c>
      <c r="F32" s="35">
        <f t="shared" si="3"/>
        <v>4126.9636863726946</v>
      </c>
      <c r="G32" s="35">
        <f t="shared" si="3"/>
        <v>2191.4536562693661</v>
      </c>
    </row>
    <row r="33" spans="2:7" ht="16.5" customHeight="1">
      <c r="B33" s="34"/>
      <c r="C33" s="36">
        <f>-1000*M12</f>
        <v>-44.435677448439876</v>
      </c>
      <c r="D33" s="36">
        <f t="shared" ref="D33:G33" si="4">-1000*N12</f>
        <v>-156.99553198380207</v>
      </c>
      <c r="E33" s="36">
        <f t="shared" si="4"/>
        <v>-90.239599837697625</v>
      </c>
      <c r="F33" s="36">
        <f t="shared" si="4"/>
        <v>-161.06171174423824</v>
      </c>
      <c r="G33" s="36">
        <f t="shared" si="4"/>
        <v>-77.721882107029217</v>
      </c>
    </row>
    <row r="34" spans="2:7" ht="47.25" customHeight="1">
      <c r="B34" s="34" t="s">
        <v>23</v>
      </c>
      <c r="C34" s="35"/>
      <c r="D34" s="35">
        <f>D32-$C$32</f>
        <v>605.38618006342949</v>
      </c>
      <c r="E34" s="35">
        <f t="shared" ref="E34:F34" si="5">E32-$C$32</f>
        <v>-465.41857181195428</v>
      </c>
      <c r="F34" s="35">
        <f t="shared" si="5"/>
        <v>1942.0221381559331</v>
      </c>
      <c r="G34" s="35">
        <f t="shared" ref="G34" si="6">G32-$C$32</f>
        <v>6.5121080526046171</v>
      </c>
    </row>
    <row r="35" spans="2:7" ht="27" customHeight="1" thickBot="1">
      <c r="B35" s="54"/>
      <c r="C35" s="55"/>
      <c r="D35" s="56">
        <f>-1000*N12</f>
        <v>-156.99553198380207</v>
      </c>
      <c r="E35" s="56">
        <f>-1000*O12</f>
        <v>-90.239599837697625</v>
      </c>
      <c r="F35" s="56">
        <f>-1000*P12</f>
        <v>-161.06171174423824</v>
      </c>
      <c r="G35" s="56">
        <f>-1000*Q12</f>
        <v>-77.721882107029217</v>
      </c>
    </row>
    <row r="36" spans="2:7" ht="14.25" customHeight="1" thickTop="1">
      <c r="B36" s="32" t="s">
        <v>133</v>
      </c>
    </row>
    <row r="37" spans="2:7" ht="25.5" customHeight="1"/>
    <row r="38" spans="2:7" ht="40.9" customHeight="1"/>
    <row r="39" spans="2:7" ht="21.75" customHeight="1"/>
  </sheetData>
  <mergeCells count="1">
    <mergeCell ref="C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26</vt:i4>
      </vt:variant>
      <vt:variant>
        <vt:lpstr>Charts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49" baseType="lpstr">
      <vt:lpstr>Directory</vt:lpstr>
      <vt:lpstr>Numbers</vt:lpstr>
      <vt:lpstr>ratesheet</vt:lpstr>
      <vt:lpstr>example</vt:lpstr>
      <vt:lpstr>sample</vt:lpstr>
      <vt:lpstr>rates</vt:lpstr>
      <vt:lpstr>YSP</vt:lpstr>
      <vt:lpstr>median</vt:lpstr>
      <vt:lpstr>cases</vt:lpstr>
      <vt:lpstr>Dist data</vt:lpstr>
      <vt:lpstr>B dist</vt:lpstr>
      <vt:lpstr>Better shopping</vt:lpstr>
      <vt:lpstr>tau dens</vt:lpstr>
      <vt:lpstr>divest2</vt:lpstr>
      <vt:lpstr>divest</vt:lpstr>
      <vt:lpstr>s dens</vt:lpstr>
      <vt:lpstr>distprofit</vt:lpstr>
      <vt:lpstr>stats</vt:lpstr>
      <vt:lpstr>Binned</vt:lpstr>
      <vt:lpstr>Pivots</vt:lpstr>
      <vt:lpstr>tabulated</vt:lpstr>
      <vt:lpstr>FHA data</vt:lpstr>
      <vt:lpstr>benefits 7</vt:lpstr>
      <vt:lpstr>benefits 4</vt:lpstr>
      <vt:lpstr>Division bootstrap results from</vt:lpstr>
      <vt:lpstr>Base case</vt:lpstr>
      <vt:lpstr>surplus</vt:lpstr>
      <vt:lpstr>surplus7</vt:lpstr>
      <vt:lpstr>surplus4</vt:lpstr>
      <vt:lpstr>YSP2</vt:lpstr>
      <vt:lpstr>basecdf</vt:lpstr>
      <vt:lpstr>basedens</vt:lpstr>
      <vt:lpstr>casedistB</vt:lpstr>
      <vt:lpstr>casedistA</vt:lpstr>
      <vt:lpstr>casedistE</vt:lpstr>
      <vt:lpstr>casedistP</vt:lpstr>
      <vt:lpstr>casedistC</vt:lpstr>
      <vt:lpstr>baseN</vt:lpstr>
      <vt:lpstr>costcases</vt:lpstr>
      <vt:lpstr>intensive</vt:lpstr>
      <vt:lpstr>densprofit</vt:lpstr>
      <vt:lpstr>division</vt:lpstr>
      <vt:lpstr>base</vt:lpstr>
      <vt:lpstr>cases</vt:lpstr>
      <vt:lpstr>divest2</vt:lpstr>
      <vt:lpstr>example</vt:lpstr>
      <vt:lpstr>gains</vt:lpstr>
      <vt:lpstr>rates</vt:lpstr>
      <vt:lpstr>sample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Hall</dc:creator>
  <cp:lastModifiedBy> Bob Hall</cp:lastModifiedBy>
  <cp:lastPrinted>2010-05-09T22:35:48Z</cp:lastPrinted>
  <dcterms:created xsi:type="dcterms:W3CDTF">2009-05-18T15:56:53Z</dcterms:created>
  <dcterms:modified xsi:type="dcterms:W3CDTF">2010-05-11T22:26:19Z</dcterms:modified>
</cp:coreProperties>
</file>